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P:\Grupos\Ger_Calidad_Eva_Ambiental_Bio\DptoCEA\CAL AMB\3082482_AEMA\02.01.PAE\PAE2021\00. Datos abiertos\"/>
    </mc:Choice>
  </mc:AlternateContent>
  <bookViews>
    <workbookView xWindow="0" yWindow="0" windowWidth="24225" windowHeight="11895"/>
  </bookViews>
  <sheets>
    <sheet name="Indice" sheetId="74" r:id="rId1"/>
    <sheet name="2.1.1 Emisiones de GEI" sheetId="2" r:id="rId2"/>
    <sheet name="2.1.1 Contaminantes atmosferi" sheetId="4" r:id="rId3"/>
    <sheet name="2.1.1 Nº zonas evaluadas" sheetId="5" r:id="rId4"/>
    <sheet name="2.1.1 Nivel medio exp. PM2.5" sheetId="6" r:id="rId5"/>
    <sheet name="2.1.1 Calidad de aire de fondo" sheetId="7" r:id="rId6"/>
    <sheet name="2.1.2 ConsumoIntensidadEnergía" sheetId="8" r:id="rId7"/>
    <sheet name="2.1.2 GeneraciónPotenciaRenov" sheetId="9" r:id="rId8"/>
    <sheet name="2.1.2 GarantíasOrigenEtiquetado" sheetId="10" r:id="rId9"/>
    <sheet name="2.1.2 Objetivo Renovables" sheetId="11" r:id="rId10"/>
    <sheet name="2.1.2 Dependencia exterior" sheetId="12" r:id="rId11"/>
    <sheet name="2.1.2 Períodos sequía" sheetId="13" r:id="rId12"/>
    <sheet name="2.1.2 Registro huella carbono" sheetId="14" r:id="rId13"/>
    <sheet name="2.1.2 Precio derecho emisión" sheetId="15" r:id="rId14"/>
    <sheet name="2.2.1 Espacios protegidos" sheetId="16" r:id="rId15"/>
    <sheet name="2.2.1 Alertas EEI" sheetId="17" r:id="rId16"/>
    <sheet name="2.2.1 Taxones amenazados" sheetId="18" r:id="rId17"/>
    <sheet name="2.2.1 Aves amenazadas" sheetId="19" r:id="rId18"/>
    <sheet name="2.2.1 Defoliación" sheetId="20" r:id="rId19"/>
    <sheet name="2.2.1 Incendios forestales" sheetId="21" r:id="rId20"/>
    <sheet name="2.2.1 Superficies forestales" sheetId="22" r:id="rId21"/>
    <sheet name="2.2.1 DiversidadMasasForestales" sheetId="23" r:id="rId22"/>
    <sheet name="2.2.2 Sup. parcelas urbanas" sheetId="24" r:id="rId23"/>
    <sheet name="2.2.2 Pérdida suelo erosión" sheetId="25" r:id="rId24"/>
    <sheet name="2.2.3 Expedientes sancionadores" sheetId="26" r:id="rId25"/>
    <sheet name="2.2.3 Basuras marinas en playas" sheetId="27" r:id="rId26"/>
    <sheet name="2.2.3 Microplásticos en playas" sheetId="28" r:id="rId27"/>
    <sheet name="2.2.3 RID WISE-1" sheetId="29" r:id="rId28"/>
    <sheet name="2.2.3 Calidad aguas baño" sheetId="30" r:id="rId29"/>
    <sheet name="2.2.4 Reservas de agua" sheetId="31" r:id="rId30"/>
    <sheet name="2.2.4 Agua en forma de nieve" sheetId="32" r:id="rId31"/>
    <sheet name="2.2.4 Agua usos consuntivos" sheetId="33" r:id="rId32"/>
    <sheet name="2.2.4 Fitobentos en ríos" sheetId="34" r:id="rId33"/>
    <sheet name="2.2.4 Nitratos origen agrario" sheetId="35" r:id="rId34"/>
    <sheet name="2.2.4 Plaguicidas en las aguas" sheetId="36" r:id="rId35"/>
    <sheet name="2.2.4 Estado aguas sup y sub" sheetId="37" r:id="rId36"/>
    <sheet name="2.2.4 Calidad aguas baño" sheetId="38" r:id="rId37"/>
    <sheet name="2.2.4 Intrusión marina" sheetId="39" r:id="rId38"/>
    <sheet name="2.2.4 Vertidos aguas residuales" sheetId="40" r:id="rId39"/>
    <sheet name="2.2.4 Sequía y escasez" sheetId="41" r:id="rId40"/>
    <sheet name="2.3.1 Consumo fitosanitarios" sheetId="42" r:id="rId41"/>
    <sheet name="2.3.1 Consumo E.final industria" sheetId="43" r:id="rId42"/>
    <sheet name="2.3.1 Emisiones industria" sheetId="44" r:id="rId43"/>
    <sheet name="2.3.1 Emisiones transporte" sheetId="45" r:id="rId44"/>
    <sheet name="2.3.1 Parque turismos" sheetId="46" r:id="rId45"/>
    <sheet name="2.3.1 Consumo energía transpor" sheetId="47" r:id="rId46"/>
    <sheet name="2.3.1 Transporte urbano" sheetId="48" r:id="rId47"/>
    <sheet name="2.3.1 Consumo hogares" sheetId="49" r:id="rId48"/>
    <sheet name="2.3.1 Visitantes PPNN" sheetId="50" r:id="rId49"/>
    <sheet name="2.3.1 Turismo rural" sheetId="51" r:id="rId50"/>
    <sheet name="2.3.1 Alojamientos Ecolabel" sheetId="52" r:id="rId51"/>
    <sheet name="2.4.1 Población" sheetId="53" r:id="rId52"/>
    <sheet name="2.4.1 Municipios pierden pobl." sheetId="54" r:id="rId53"/>
    <sheet name="2.4.1 Áreas urb. pierden poblac" sheetId="55" r:id="rId54"/>
    <sheet name="2.4.1 Mun sup forestal y EN pob" sheetId="56" r:id="rId55"/>
    <sheet name="2.4.1 Mun riesgo dem y RN" sheetId="57" r:id="rId56"/>
    <sheet name="2.4.1 Índice envejecimiento" sheetId="58" r:id="rId57"/>
    <sheet name="2.4.1 Municipios masculinizados" sheetId="59" r:id="rId58"/>
    <sheet name="2.4.1 Riesgo pobreza" sheetId="60" r:id="rId59"/>
    <sheet name="2.4.2 Generación de residuos" sheetId="61" r:id="rId60"/>
    <sheet name="2.4.2 Tratamiento de residuos" sheetId="62" r:id="rId61"/>
    <sheet name="2.4.2 Productividad energía" sheetId="63" r:id="rId62"/>
    <sheet name="2.4.2 Consumo nacional material" sheetId="64" r:id="rId63"/>
    <sheet name="2.4.2 Gasto reparac y mantenim" sheetId="65" r:id="rId64"/>
    <sheet name="2.4.2 Tasa de circularidad" sheetId="66" r:id="rId65"/>
    <sheet name="2.4.2 Aguas residuales reutiliz" sheetId="67" r:id="rId66"/>
    <sheet name="2.4.2 Productos Ecolabel" sheetId="68" r:id="rId67"/>
    <sheet name="2.4.2 Sist.Gest. Ambiental EMAS" sheetId="69" r:id="rId68"/>
    <sheet name="2.5.1 Mortalidad golpe calor" sheetId="70" r:id="rId69"/>
    <sheet name="2.5.1 Desastres naturales" sheetId="71" r:id="rId70"/>
    <sheet name="2.5.1 Instalaciones util. conf " sheetId="72" r:id="rId71"/>
    <sheet name="2.5.1 Liberación volunt OMG" sheetId="73" r:id="rId72"/>
    <sheet name="3. CC. AA." sheetId="75" r:id="rId73"/>
  </sheets>
  <externalReferences>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s>
  <definedNames>
    <definedName name="\A" localSheetId="3">#REF!</definedName>
    <definedName name="\A">#REF!</definedName>
    <definedName name="\B" localSheetId="3">#REF!</definedName>
    <definedName name="\B">#REF!</definedName>
    <definedName name="\C" localSheetId="3">#REF!</definedName>
    <definedName name="\C">#REF!</definedName>
    <definedName name="\D">'[1]19.11-12'!$B$51</definedName>
    <definedName name="\G" localSheetId="3">#REF!</definedName>
    <definedName name="\G">#REF!</definedName>
    <definedName name="\I" localSheetId="3">#REF!</definedName>
    <definedName name="\I">#REF!</definedName>
    <definedName name="\L">'[1]19.11-12'!$B$53</definedName>
    <definedName name="\M">#N/A</definedName>
    <definedName name="\N" localSheetId="3">#REF!</definedName>
    <definedName name="\N">#REF!</definedName>
    <definedName name="\Q">#N/A</definedName>
    <definedName name="\S">#N/A</definedName>
    <definedName name="\T">[2]GANADE10!$B$90</definedName>
    <definedName name="\x">[3]Arlleg01!$IR$8190</definedName>
    <definedName name="\z">[3]Arlleg01!$IR$8190</definedName>
    <definedName name="__123Graph_A" hidden="1">'[1]19.14-15'!$B$34:$B$37</definedName>
    <definedName name="__123Graph_ACurrent" hidden="1">'[1]19.14-15'!$B$34:$B$37</definedName>
    <definedName name="__123Graph_AGrßfico1" hidden="1">'[1]19.14-15'!$B$34:$B$37</definedName>
    <definedName name="__123Graph_B" localSheetId="3" hidden="1">[4]p122!#REF!</definedName>
    <definedName name="__123Graph_B" hidden="1">[4]p122!#REF!</definedName>
    <definedName name="__123Graph_BCurrent" localSheetId="3" hidden="1">'[1]19.14-15'!#REF!</definedName>
    <definedName name="__123Graph_BCurrent" hidden="1">'[1]19.14-15'!#REF!</definedName>
    <definedName name="__123Graph_BGrßfico1" hidden="1">'[1]19.14-15'!#REF!</definedName>
    <definedName name="__123Graph_C" hidden="1">'[1]19.14-15'!$C$34:$C$37</definedName>
    <definedName name="__123Graph_CCurrent" hidden="1">'[1]19.14-15'!$C$34:$C$37</definedName>
    <definedName name="__123Graph_CGrßfico1" hidden="1">'[1]19.14-15'!$C$34:$C$37</definedName>
    <definedName name="__123Graph_D" localSheetId="3" hidden="1">[4]p122!#REF!</definedName>
    <definedName name="__123Graph_D" hidden="1">[4]p122!#REF!</definedName>
    <definedName name="__123Graph_DCurrent" localSheetId="3" hidden="1">'[1]19.14-15'!#REF!</definedName>
    <definedName name="__123Graph_DCurrent" hidden="1">'[1]19.14-15'!#REF!</definedName>
    <definedName name="__123Graph_DGrßfico1" hidden="1">'[1]19.14-15'!#REF!</definedName>
    <definedName name="__123Graph_E" hidden="1">'[1]19.14-15'!$D$34:$D$37</definedName>
    <definedName name="__123Graph_ECurrent" hidden="1">'[1]19.14-15'!$D$34:$D$37</definedName>
    <definedName name="__123Graph_EGrßfico1" hidden="1">'[1]19.14-15'!$D$34:$D$37</definedName>
    <definedName name="__123Graph_F" localSheetId="3" hidden="1">[4]p122!#REF!</definedName>
    <definedName name="__123Graph_F" hidden="1">[4]p122!#REF!</definedName>
    <definedName name="__123Graph_FCurrent" localSheetId="3" hidden="1">'[1]19.14-15'!#REF!</definedName>
    <definedName name="__123Graph_FCurrent" hidden="1">'[1]19.14-15'!#REF!</definedName>
    <definedName name="__123Graph_FGrßfico1" hidden="1">'[1]19.14-15'!#REF!</definedName>
    <definedName name="__123Graph_X" hidden="1">[4]p122!#REF!</definedName>
    <definedName name="__123Graph_XCurrent" hidden="1">'[1]19.14-15'!#REF!</definedName>
    <definedName name="__123Graph_XGrßfico1" hidden="1">'[1]19.14-15'!#REF!</definedName>
    <definedName name="_Dist_Values" hidden="1">#N/A</definedName>
    <definedName name="_p421">[5]CARNE1!$B$44</definedName>
    <definedName name="_p431" hidden="1">[5]CARNE7!$G$11:$G$93</definedName>
    <definedName name="_p7" localSheetId="3" hidden="1">'[6]19.14-15'!#REF!</definedName>
    <definedName name="_p7" hidden="1">'[6]19.14-15'!#REF!</definedName>
    <definedName name="_PEP1">'[7]19.11-12'!$B$51</definedName>
    <definedName name="_PEP2">[8]GANADE1!$B$75</definedName>
    <definedName name="_PEP3">'[7]19.11-12'!$B$53</definedName>
    <definedName name="_PEP4" hidden="1">'[7]19.14-15'!$B$34:$B$37</definedName>
    <definedName name="_PP1">[8]GANADE1!$B$77</definedName>
    <definedName name="_PP10" hidden="1">'[7]19.14-15'!$C$34:$C$37</definedName>
    <definedName name="_PP11" hidden="1">'[7]19.14-15'!$C$34:$C$37</definedName>
    <definedName name="_PP12" hidden="1">'[7]19.14-15'!$C$34:$C$37</definedName>
    <definedName name="_PP13" localSheetId="3" hidden="1">'[7]19.14-15'!#REF!</definedName>
    <definedName name="_PP13" hidden="1">'[7]19.14-15'!#REF!</definedName>
    <definedName name="_PP14" localSheetId="3" hidden="1">'[7]19.14-15'!#REF!</definedName>
    <definedName name="_PP14" hidden="1">'[7]19.14-15'!#REF!</definedName>
    <definedName name="_PP15" hidden="1">'[7]19.14-15'!#REF!</definedName>
    <definedName name="_PP16" hidden="1">'[7]19.14-15'!$D$34:$D$37</definedName>
    <definedName name="_PP17" hidden="1">'[7]19.14-15'!$D$34:$D$37</definedName>
    <definedName name="_pp18" hidden="1">'[7]19.14-15'!$D$34:$D$37</definedName>
    <definedName name="_pp19" localSheetId="3" hidden="1">'[7]19.14-15'!#REF!</definedName>
    <definedName name="_pp19" hidden="1">'[7]19.14-15'!#REF!</definedName>
    <definedName name="_PP2" localSheetId="3">'[7]19.22'!#REF!</definedName>
    <definedName name="_PP2">'[7]19.22'!#REF!</definedName>
    <definedName name="_PP20" hidden="1">'[7]19.14-15'!#REF!</definedName>
    <definedName name="_PP21" hidden="1">'[7]19.14-15'!#REF!</definedName>
    <definedName name="_PP22" hidden="1">'[7]19.14-15'!#REF!</definedName>
    <definedName name="_pp23" hidden="1">'[7]19.14-15'!#REF!</definedName>
    <definedName name="_pp24" hidden="1">'[7]19.14-15'!#REF!</definedName>
    <definedName name="_pp25" hidden="1">'[7]19.14-15'!#REF!</definedName>
    <definedName name="_pp26" hidden="1">'[7]19.14-15'!#REF!</definedName>
    <definedName name="_pp27" hidden="1">'[7]19.14-15'!#REF!</definedName>
    <definedName name="_PP3">[8]GANADE1!$B$79</definedName>
    <definedName name="_PP4">'[7]19.11-12'!$B$51</definedName>
    <definedName name="_PP5" hidden="1">'[7]19.14-15'!$B$34:$B$37</definedName>
    <definedName name="_PP6" hidden="1">'[7]19.14-15'!$B$34:$B$37</definedName>
    <definedName name="_PP7" localSheetId="3" hidden="1">'[7]19.14-15'!#REF!</definedName>
    <definedName name="_PP7" hidden="1">'[7]19.14-15'!#REF!</definedName>
    <definedName name="_PP8" localSheetId="3" hidden="1">'[7]19.14-15'!#REF!</definedName>
    <definedName name="_PP8" hidden="1">'[7]19.14-15'!#REF!</definedName>
    <definedName name="_PP9" hidden="1">'[7]19.14-15'!#REF!</definedName>
    <definedName name="_SUP1">#N/A</definedName>
    <definedName name="_SUP2">#N/A</definedName>
    <definedName name="_SUP3">#N/A</definedName>
    <definedName name="_xlchart.v2.0" localSheetId="3" hidden="1">#REF!</definedName>
    <definedName name="_xlchart.v2.0" hidden="1">#REF!</definedName>
    <definedName name="_xlchart.v2.1" localSheetId="3" hidden="1">#REF!</definedName>
    <definedName name="_xlchart.v2.1" hidden="1">#REF!</definedName>
    <definedName name="_xlchart.v2.2" localSheetId="3" hidden="1">#REF!</definedName>
    <definedName name="_xlchart.v2.2" hidden="1">#REF!</definedName>
    <definedName name="a" localSheetId="3">'[9]3.1'!#REF!</definedName>
    <definedName name="a">'[9]3.1'!#REF!</definedName>
    <definedName name="A_impresión_IM" localSheetId="3">#REF!</definedName>
    <definedName name="A_impresión_IM">#REF!</definedName>
    <definedName name="alk">'[1]19.11-12'!$B$53</definedName>
    <definedName name="AÑO_N">[10]BALANCE!$N$13:$O$14</definedName>
    <definedName name="AÑO_N_1">[10]BALANCE!$N$11:$O$12</definedName>
    <definedName name="AÑO_N_2">[10]BALANCE!$N$9:$O$10</definedName>
    <definedName name="AÑO_N_3">[10]BALANCE!$N$7:$O$8</definedName>
    <definedName name="AÑO_N_4">[10]BALANCE!$N$5:$O$6</definedName>
    <definedName name="AÑO_N_5">[10]BALANCE!$N$3:$O$4</definedName>
    <definedName name="AÑO1990">[10]BALANCE!$K$1:$L$2</definedName>
    <definedName name="AÑO1991">[10]BALANCE!$K$3:$L$4</definedName>
    <definedName name="AÑO1992">[10]BALANCE!$K$5:$L$6</definedName>
    <definedName name="AÑO1993">[10]BALANCE!$K$7:$L$8</definedName>
    <definedName name="AÑO1994">[10]BALANCE!$K$9:$L$10</definedName>
    <definedName name="AÑO1995">[10]BALANCE!$K$11:$L$12</definedName>
    <definedName name="AÑO1996">[10]BALANCE!$K$13:$L$14</definedName>
    <definedName name="AÑO1997">[10]BALANCE!$K$15:$L$16</definedName>
    <definedName name="AÑO1998">[10]BALANCE!$K$17:$L$18</definedName>
    <definedName name="AÑO1999">[10]BALANCE!$K$19:$L$20</definedName>
    <definedName name="AÑO2000">[10]BALANCE!$K$21:$L$22</definedName>
    <definedName name="AÑO2001">[10]BALANCE!$K$23:$L$24</definedName>
    <definedName name="AÑO2002">[10]BALANCE!$K$25:$L$26</definedName>
    <definedName name="AÑO2003">[10]BALANCE!$K$27:$L$28</definedName>
    <definedName name="AÑO2004">[10]BALANCE!$K$29:$L$30</definedName>
    <definedName name="AÑO2005">[10]BALANCE!$K$31:$L$32</definedName>
    <definedName name="AÑO2006">[10]BALANCE!$K$33:$L$34</definedName>
    <definedName name="AÑO2007">[10]BALANCE!$K$35:$L$36</definedName>
    <definedName name="AÑO2008">[10]BALANCE!$K$37:$L$38</definedName>
    <definedName name="AÑO2009">[10]BALANCE!$K$39:$L$40</definedName>
    <definedName name="AÑO2010">[10]BALANCE!$K$41:$L$42</definedName>
    <definedName name="AÑO2011">[10]BALANCE!$K$43:$L$44</definedName>
    <definedName name="AÑOSEÑA">#N/A</definedName>
    <definedName name="APF_NH3" localSheetId="2">#REF!</definedName>
    <definedName name="APF_NH3" localSheetId="3">#REF!</definedName>
    <definedName name="APF_NH3">#REF!</definedName>
    <definedName name="APF_NOX" localSheetId="2">#REF!</definedName>
    <definedName name="APF_NOX" localSheetId="3">#REF!</definedName>
    <definedName name="APF_NOX">#REF!</definedName>
    <definedName name="APF_SOX" localSheetId="2">#REF!</definedName>
    <definedName name="APF_SOX" localSheetId="3">#REF!</definedName>
    <definedName name="APF_SOX">#REF!</definedName>
    <definedName name="balan.xls" hidden="1">'[11]7.24'!$D$6:$D$27</definedName>
    <definedName name="_xlnm.Database" localSheetId="2">'[12]NO2 superacion horaria'!$A$3:$L$12</definedName>
    <definedName name="_xlnm.Database">'[13]NO2 superacion horaria'!$A$3:$L$12</definedName>
    <definedName name="BUSCARC">#N/A</definedName>
    <definedName name="BUSCARG">#N/A</definedName>
    <definedName name="CARGA">#N/A</definedName>
    <definedName name="CHEQUEO">#N/A</definedName>
    <definedName name="CODCULT">#N/A</definedName>
    <definedName name="CODGRUP">#N/A</definedName>
    <definedName name="COSECHA">#N/A</definedName>
    <definedName name="CRF_CountryName">[14]Sheet1!$C$4</definedName>
    <definedName name="CRF_InventoryYear">[14]Sheet1!$C$6</definedName>
    <definedName name="CRF_Submission">[14]Sheet1!$C$8</definedName>
    <definedName name="_xlnm.Criteria">#N/A</definedName>
    <definedName name="CUAD">#N/A</definedName>
    <definedName name="CUADRO">#N/A</definedName>
    <definedName name="CULTSEÑA">#N/A</definedName>
    <definedName name="DECENA">#N/A</definedName>
    <definedName name="DESCARGA">#N/A</definedName>
    <definedName name="DESTINO">#N/A</definedName>
    <definedName name="EEA_CODES" localSheetId="2">#REF!</definedName>
    <definedName name="EEA_CODES" localSheetId="3">#REF!</definedName>
    <definedName name="EEA_CODES">#REF!</definedName>
    <definedName name="EEA_GROUPS" localSheetId="2">#REF!</definedName>
    <definedName name="EEA_GROUPS" localSheetId="3">#REF!</definedName>
    <definedName name="EEA_GROUPS">#REF!</definedName>
    <definedName name="EEA_Groups2" localSheetId="3">#REF!</definedName>
    <definedName name="EEA_Groups2">#REF!</definedName>
    <definedName name="EXPORTAR">#N/A</definedName>
    <definedName name="FILA">#N/A</definedName>
    <definedName name="fullpoll" localSheetId="2">#REF!</definedName>
    <definedName name="fullpoll" localSheetId="3">#REF!</definedName>
    <definedName name="fullpoll">#REF!</definedName>
    <definedName name="GDP_95_constant_prices" localSheetId="2">'[15]New Cronos'!$A$46:$IV$93</definedName>
    <definedName name="GDP_95_constant_prices">'[16]New Cronos'!$A$46:$IV$93</definedName>
    <definedName name="GIEC" localSheetId="2">'[17]New Cronos'!$A$15:$M$40</definedName>
    <definedName name="GIEC">'[18]New Cronos'!$A$15:$M$40</definedName>
    <definedName name="GIEC2002" localSheetId="2">'[15]New Cronos'!$A$1:$IV$43</definedName>
    <definedName name="GIEC2002">'[16]New Cronos'!$A$1:$IV$43</definedName>
    <definedName name="GRUPSEÑA">#N/A</definedName>
    <definedName name="GUION" localSheetId="3">#REF!</definedName>
    <definedName name="GUION">#REF!</definedName>
    <definedName name="hgvnhgj" localSheetId="3">'[9]3.1'!#REF!</definedName>
    <definedName name="hgvnhgj">'[9]3.1'!#REF!</definedName>
    <definedName name="IMP">#N/A</definedName>
    <definedName name="IMPR">#N/A</definedName>
    <definedName name="IMPRIMIR">#N/A</definedName>
    <definedName name="Imprimir_área_IM" localSheetId="3">#REF!</definedName>
    <definedName name="Imprimir_área_IM">#REF!</definedName>
    <definedName name="InvYear" localSheetId="2">#REF!</definedName>
    <definedName name="InvYear" localSheetId="3">#REF!</definedName>
    <definedName name="InvYear">#REF!</definedName>
    <definedName name="kk" hidden="1">'[6]19.14-15'!#REF!</definedName>
    <definedName name="kkjkj" localSheetId="3">#REF!</definedName>
    <definedName name="kkjkj">#REF!</definedName>
    <definedName name="KP_5">#REF!</definedName>
    <definedName name="KP_5_KP_ADD" localSheetId="2">'[19]5(KP)'!#REF!</definedName>
    <definedName name="KP_5_KP_ADD" localSheetId="3">'[19]5(KP)'!#REF!</definedName>
    <definedName name="KP_5_KP_ADD">'[19]5(KP)'!#REF!</definedName>
    <definedName name="KP_5_KP_I_A11_2a" localSheetId="2">#REF!</definedName>
    <definedName name="KP_5_KP_I_A11_2a" localSheetId="3">#REF!</definedName>
    <definedName name="KP_5_KP_I_A11_2a">#REF!</definedName>
    <definedName name="KP_5_KP_I_A11_ADD" localSheetId="2">'[19]5(KP-I)A.1.1'!#REF!</definedName>
    <definedName name="KP_5_KP_I_A11_ADD" localSheetId="3">'[19]5(KP-I)A.1.1'!#REF!</definedName>
    <definedName name="KP_5_KP_I_A11_ADD">'[19]5(KP-I)A.1.1'!#REF!</definedName>
    <definedName name="KP_5_KP_I_A11_FORMULA_HEADER_ID" localSheetId="2">#REF!</definedName>
    <definedName name="KP_5_KP_I_A11_FORMULA_HEADER_ID" localSheetId="3">#REF!</definedName>
    <definedName name="KP_5_KP_I_A11_FORMULA_HEADER_ID">#REF!</definedName>
    <definedName name="KP_5_KP_I_A11_IDSUB" localSheetId="2">'[19]5(KP-I)A.1.1'!#REF!</definedName>
    <definedName name="KP_5_KP_I_A11_IDSUB" localSheetId="3">'[19]5(KP-I)A.1.1'!#REF!</definedName>
    <definedName name="KP_5_KP_I_A11_IDSUB">'[19]5(KP-I)A.1.1'!#REF!</definedName>
    <definedName name="KP_5_KP_I_A11_IDSUB_2a2b" localSheetId="2">#REF!</definedName>
    <definedName name="KP_5_KP_I_A11_IDSUB_2a2b" localSheetId="3">#REF!</definedName>
    <definedName name="KP_5_KP_I_A11_IDSUB_2a2b">#REF!</definedName>
    <definedName name="KP_5_KP_I_A11_LOCKCELLS" localSheetId="2">#REF!</definedName>
    <definedName name="KP_5_KP_I_A11_LOCKCELLS" localSheetId="3">#REF!</definedName>
    <definedName name="KP_5_KP_I_A11_LOCKCELLS">#REF!</definedName>
    <definedName name="KP_5_KP_I_A12_ADD" localSheetId="2">'[19]5(KP-I)A.1.2'!#REF!</definedName>
    <definedName name="KP_5_KP_I_A12_ADD">'[19]5(KP-I)A.1.2'!#REF!</definedName>
    <definedName name="KP_5_KP_I_A12_FORMULA_HEADER_ID" localSheetId="2">#REF!</definedName>
    <definedName name="KP_5_KP_I_A12_FORMULA_HEADER_ID" localSheetId="3">#REF!</definedName>
    <definedName name="KP_5_KP_I_A12_FORMULA_HEADER_ID">#REF!</definedName>
    <definedName name="KP_5_KP_I_A12_IDSUB" localSheetId="2">'[19]5(KP-I)A.1.2'!#REF!</definedName>
    <definedName name="KP_5_KP_I_A12_IDSUB" localSheetId="3">'[19]5(KP-I)A.1.2'!#REF!</definedName>
    <definedName name="KP_5_KP_I_A12_IDSUB">'[19]5(KP-I)A.1.2'!#REF!</definedName>
    <definedName name="KP_5_KP_I_A12_IDSUB_2a2b" localSheetId="2">#REF!</definedName>
    <definedName name="KP_5_KP_I_A12_IDSUB_2a2b" localSheetId="3">#REF!</definedName>
    <definedName name="KP_5_KP_I_A12_IDSUB_2a2b">#REF!</definedName>
    <definedName name="KP_5_KP_I_A12_LOCKCELLS" localSheetId="2">#REF!</definedName>
    <definedName name="KP_5_KP_I_A12_LOCKCELLS" localSheetId="3">#REF!</definedName>
    <definedName name="KP_5_KP_I_A12_LOCKCELLS">#REF!</definedName>
    <definedName name="KP_5_KP_I_A13_ADD" localSheetId="2">'[19]5(KP-I)A.1.3'!#REF!</definedName>
    <definedName name="KP_5_KP_I_A13_ADD">'[19]5(KP-I)A.1.3'!#REF!</definedName>
    <definedName name="KP_5_KP_I_A13_FORMULA_HEADER_ID" localSheetId="2">#REF!</definedName>
    <definedName name="KP_5_KP_I_A13_FORMULA_HEADER_ID" localSheetId="3">#REF!</definedName>
    <definedName name="KP_5_KP_I_A13_FORMULA_HEADER_ID">#REF!</definedName>
    <definedName name="KP_5_KP_I_A13_IDSUB" localSheetId="2">'[19]5(KP-I)A.1.3'!#REF!</definedName>
    <definedName name="KP_5_KP_I_A13_IDSUB" localSheetId="3">'[19]5(KP-I)A.1.3'!#REF!</definedName>
    <definedName name="KP_5_KP_I_A13_IDSUB">'[19]5(KP-I)A.1.3'!#REF!</definedName>
    <definedName name="KP_5_KP_I_A13_IDSUB_2a2b" localSheetId="2">#REF!</definedName>
    <definedName name="KP_5_KP_I_A13_IDSUB_2a2b" localSheetId="3">#REF!</definedName>
    <definedName name="KP_5_KP_I_A13_IDSUB_2a2b">#REF!</definedName>
    <definedName name="KP_5_KP_I_A13_LOCKCELLS" localSheetId="2">#REF!</definedName>
    <definedName name="KP_5_KP_I_A13_LOCKCELLS" localSheetId="3">#REF!</definedName>
    <definedName name="KP_5_KP_I_A13_LOCKCELLS">#REF!</definedName>
    <definedName name="KP_5_KP_I_A2_ADD" localSheetId="2">'[19]5(KP-I)A.2.'!#REF!</definedName>
    <definedName name="KP_5_KP_I_A2_ADD">'[19]5(KP-I)A.2.'!#REF!</definedName>
    <definedName name="KP_5_KP_I_A2_FORMULA_HEADER_ID" localSheetId="2">#REF!</definedName>
    <definedName name="KP_5_KP_I_A2_FORMULA_HEADER_ID" localSheetId="3">#REF!</definedName>
    <definedName name="KP_5_KP_I_A2_FORMULA_HEADER_ID">#REF!</definedName>
    <definedName name="KP_5_KP_I_A2_IDSUB" localSheetId="2">'[19]5(KP-I)A.2.'!#REF!</definedName>
    <definedName name="KP_5_KP_I_A2_IDSUB" localSheetId="3">'[19]5(KP-I)A.2.'!#REF!</definedName>
    <definedName name="KP_5_KP_I_A2_IDSUB">'[19]5(KP-I)A.2.'!#REF!</definedName>
    <definedName name="KP_5_KP_I_A2_LOCKCELLS" localSheetId="2">#REF!</definedName>
    <definedName name="KP_5_KP_I_A2_LOCKCELLS" localSheetId="3">#REF!</definedName>
    <definedName name="KP_5_KP_I_A2_LOCKCELLS">#REF!</definedName>
    <definedName name="KP_5_KP_I_A21_ADD" localSheetId="2">'[19]5(KP-I)A.2.1'!#REF!</definedName>
    <definedName name="KP_5_KP_I_A21_ADD" localSheetId="3">'[19]5(KP-I)A.2.1'!#REF!</definedName>
    <definedName name="KP_5_KP_I_A21_ADD">'[19]5(KP-I)A.2.1'!#REF!</definedName>
    <definedName name="KP_5_KP_I_A21_FORMULA_HEADER_ID" localSheetId="2">#REF!</definedName>
    <definedName name="KP_5_KP_I_A21_FORMULA_HEADER_ID" localSheetId="3">#REF!</definedName>
    <definedName name="KP_5_KP_I_A21_FORMULA_HEADER_ID">#REF!</definedName>
    <definedName name="KP_5_KP_I_A21_IDSUB" localSheetId="2">'[19]5(KP-I)A.2.1'!#REF!</definedName>
    <definedName name="KP_5_KP_I_A21_IDSUB" localSheetId="3">'[19]5(KP-I)A.2.1'!#REF!</definedName>
    <definedName name="KP_5_KP_I_A21_IDSUB">'[19]5(KP-I)A.2.1'!#REF!</definedName>
    <definedName name="KP_5_KP_I_A21_LOCKCELLS" localSheetId="2">#REF!</definedName>
    <definedName name="KP_5_KP_I_A21_LOCKCELLS" localSheetId="3">#REF!</definedName>
    <definedName name="KP_5_KP_I_A21_LOCKCELLS">#REF!</definedName>
    <definedName name="KP_5_KP_I_B1_ADD" localSheetId="2">'[19]5(KP-I)B.1'!#REF!</definedName>
    <definedName name="KP_5_KP_I_B1_ADD" localSheetId="3">'[19]5(KP-I)B.1'!#REF!</definedName>
    <definedName name="KP_5_KP_I_B1_ADD">'[19]5(KP-I)B.1'!#REF!</definedName>
    <definedName name="KP_5_KP_I_B1_FORMULA_HEADER_ID" localSheetId="2">#REF!</definedName>
    <definedName name="KP_5_KP_I_B1_FORMULA_HEADER_ID" localSheetId="3">#REF!</definedName>
    <definedName name="KP_5_KP_I_B1_FORMULA_HEADER_ID">#REF!</definedName>
    <definedName name="KP_5_KP_I_B1_IDSUB" localSheetId="2">'[19]5(KP-I)B.1'!#REF!</definedName>
    <definedName name="KP_5_KP_I_B1_IDSUB" localSheetId="3">'[19]5(KP-I)B.1'!#REF!</definedName>
    <definedName name="KP_5_KP_I_B1_IDSUB">'[19]5(KP-I)B.1'!#REF!</definedName>
    <definedName name="KP_5_KP_I_B1_LOCKCELLS" localSheetId="2">#REF!</definedName>
    <definedName name="KP_5_KP_I_B1_LOCKCELLS" localSheetId="3">#REF!</definedName>
    <definedName name="KP_5_KP_I_B1_LOCKCELLS">#REF!</definedName>
    <definedName name="KP_5_KP_I_B2_ADD" localSheetId="2">'[19]5(KP-I)B.2'!#REF!</definedName>
    <definedName name="KP_5_KP_I_B2_ADD" localSheetId="3">'[19]5(KP-I)B.2'!#REF!</definedName>
    <definedName name="KP_5_KP_I_B2_ADD">'[19]5(KP-I)B.2'!#REF!</definedName>
    <definedName name="KP_5_KP_I_B2_FORMULA_HEADER_ID" localSheetId="2">#REF!</definedName>
    <definedName name="KP_5_KP_I_B2_FORMULA_HEADER_ID" localSheetId="3">#REF!</definedName>
    <definedName name="KP_5_KP_I_B2_FORMULA_HEADER_ID">#REF!</definedName>
    <definedName name="KP_5_KP_I_B2_IDSUB" localSheetId="2">'[19]5(KP-I)B.2'!#REF!</definedName>
    <definedName name="KP_5_KP_I_B2_IDSUB" localSheetId="3">'[19]5(KP-I)B.2'!#REF!</definedName>
    <definedName name="KP_5_KP_I_B2_IDSUB">'[19]5(KP-I)B.2'!#REF!</definedName>
    <definedName name="KP_5_KP_I_B2_LOCKCELLS" localSheetId="2">#REF!</definedName>
    <definedName name="KP_5_KP_I_B2_LOCKCELLS" localSheetId="3">#REF!</definedName>
    <definedName name="KP_5_KP_I_B2_LOCKCELLS">#REF!</definedName>
    <definedName name="KP_5_KP_I_B3_ADD" localSheetId="2">'[19]5(KP-I)B.3'!#REF!</definedName>
    <definedName name="KP_5_KP_I_B3_ADD" localSheetId="3">'[19]5(KP-I)B.3'!#REF!</definedName>
    <definedName name="KP_5_KP_I_B3_ADD">'[19]5(KP-I)B.3'!#REF!</definedName>
    <definedName name="KP_5_KP_I_B3_FORMULA_HEADER_ID" localSheetId="2">#REF!</definedName>
    <definedName name="KP_5_KP_I_B3_FORMULA_HEADER_ID" localSheetId="3">#REF!</definedName>
    <definedName name="KP_5_KP_I_B3_FORMULA_HEADER_ID">#REF!</definedName>
    <definedName name="KP_5_KP_I_B3_IDSUB" localSheetId="2">'[19]5(KP-I)B.3'!#REF!</definedName>
    <definedName name="KP_5_KP_I_B3_IDSUB" localSheetId="3">'[19]5(KP-I)B.3'!#REF!</definedName>
    <definedName name="KP_5_KP_I_B3_IDSUB">'[19]5(KP-I)B.3'!#REF!</definedName>
    <definedName name="KP_5_KP_I_B3_LOCKCELLS" localSheetId="2">#REF!</definedName>
    <definedName name="KP_5_KP_I_B3_LOCKCELLS" localSheetId="3">#REF!</definedName>
    <definedName name="KP_5_KP_I_B3_LOCKCELLS">#REF!</definedName>
    <definedName name="KP_5_KP_I_B4_ADD" localSheetId="2">'[19]5(KP-I)B.4'!#REF!</definedName>
    <definedName name="KP_5_KP_I_B4_ADD" localSheetId="3">'[19]5(KP-I)B.4'!#REF!</definedName>
    <definedName name="KP_5_KP_I_B4_ADD">'[19]5(KP-I)B.4'!#REF!</definedName>
    <definedName name="KP_5_KP_I_B4_FORMULA_HEADER_ID" localSheetId="2">#REF!</definedName>
    <definedName name="KP_5_KP_I_B4_FORMULA_HEADER_ID" localSheetId="3">#REF!</definedName>
    <definedName name="KP_5_KP_I_B4_FORMULA_HEADER_ID">#REF!</definedName>
    <definedName name="KP_5_KP_I_B4_IDSUB" localSheetId="2">'[19]5(KP-I)B.4'!#REF!</definedName>
    <definedName name="KP_5_KP_I_B4_IDSUB" localSheetId="3">'[19]5(KP-I)B.4'!#REF!</definedName>
    <definedName name="KP_5_KP_I_B4_IDSUB">'[19]5(KP-I)B.4'!#REF!</definedName>
    <definedName name="KP_5_KP_I_B4_LOCKCELLS" localSheetId="2">#REF!</definedName>
    <definedName name="KP_5_KP_I_B4_LOCKCELLS" localSheetId="3">#REF!</definedName>
    <definedName name="KP_5_KP_I_B4_LOCKCELLS">#REF!</definedName>
    <definedName name="KP_5_KP_II_1_A11_DYN_REGION" localSheetId="2">#REF!</definedName>
    <definedName name="KP_5_KP_II_1_A11_DYN_REGION" localSheetId="3">#REF!</definedName>
    <definedName name="KP_5_KP_II_1_A11_DYN_REGION">#REF!</definedName>
    <definedName name="KP_5_KP_II_1_A11_DYNROWS" localSheetId="2">#REF!</definedName>
    <definedName name="KP_5_KP_II_1_A11_DYNROWS" localSheetId="3">#REF!</definedName>
    <definedName name="KP_5_KP_II_1_A11_DYNROWS">#REF!</definedName>
    <definedName name="KP_5_KP_II_1_A11_FORMULA_HEADER_ID" localSheetId="2">#REF!</definedName>
    <definedName name="KP_5_KP_II_1_A11_FORMULA_HEADER_ID" localSheetId="3">#REF!</definedName>
    <definedName name="KP_5_KP_II_1_A11_FORMULA_HEADER_ID">#REF!</definedName>
    <definedName name="KP_5_KP_II_1_A11_IDCODE" localSheetId="2">'[19]5(KP-II)1'!#REF!</definedName>
    <definedName name="KP_5_KP_II_1_A11_IDCODE">'[19]5(KP-II)1'!#REF!</definedName>
    <definedName name="KP_5_KP_II_1_A12_DYN_REGION" localSheetId="2">#REF!</definedName>
    <definedName name="KP_5_KP_II_1_A12_DYN_REGION" localSheetId="3">#REF!</definedName>
    <definedName name="KP_5_KP_II_1_A12_DYN_REGION">#REF!</definedName>
    <definedName name="KP_5_KP_II_1_A12_DYNROWS" localSheetId="2">#REF!</definedName>
    <definedName name="KP_5_KP_II_1_A12_DYNROWS" localSheetId="3">#REF!</definedName>
    <definedName name="KP_5_KP_II_1_A12_DYNROWS">#REF!</definedName>
    <definedName name="KP_5_KP_II_1_A12_FORMULA_HEADER_ID" localSheetId="2">#REF!</definedName>
    <definedName name="KP_5_KP_II_1_A12_FORMULA_HEADER_ID" localSheetId="3">#REF!</definedName>
    <definedName name="KP_5_KP_II_1_A12_FORMULA_HEADER_ID">#REF!</definedName>
    <definedName name="KP_5_KP_II_1_A12_IDCODE" localSheetId="2">'[19]5(KP-II)1'!#REF!</definedName>
    <definedName name="KP_5_KP_II_1_A12_IDCODE">'[19]5(KP-II)1'!#REF!</definedName>
    <definedName name="KP_5_KP_II_1_ADD" localSheetId="2">'[19]5(KP-II)1'!#REF!</definedName>
    <definedName name="KP_5_KP_II_1_ADD">'[19]5(KP-II)1'!#REF!</definedName>
    <definedName name="KP_5_KP_II_1_B1_DYN_REGION" localSheetId="2">#REF!</definedName>
    <definedName name="KP_5_KP_II_1_B1_DYN_REGION" localSheetId="3">#REF!</definedName>
    <definedName name="KP_5_KP_II_1_B1_DYN_REGION">#REF!</definedName>
    <definedName name="KP_5_KP_II_1_B1_DYNROWS" localSheetId="2">#REF!</definedName>
    <definedName name="KP_5_KP_II_1_B1_DYNROWS" localSheetId="3">#REF!</definedName>
    <definedName name="KP_5_KP_II_1_B1_DYNROWS">#REF!</definedName>
    <definedName name="KP_5_KP_II_1_B1_FORMULA_HEADER_ID" localSheetId="2">#REF!</definedName>
    <definedName name="KP_5_KP_II_1_B1_FORMULA_HEADER_ID" localSheetId="3">#REF!</definedName>
    <definedName name="KP_5_KP_II_1_B1_FORMULA_HEADER_ID">#REF!</definedName>
    <definedName name="KP_5_KP_II_1_B1_IDCODE" localSheetId="2">'[19]5(KP-II)1'!#REF!</definedName>
    <definedName name="KP_5_KP_II_1_B1_IDCODE">'[19]5(KP-II)1'!#REF!</definedName>
    <definedName name="KP_5_KP_II_2_ADD" localSheetId="2">'[19]5(KP-II)2'!#REF!</definedName>
    <definedName name="KP_5_KP_II_2_ADD">'[19]5(KP-II)2'!#REF!</definedName>
    <definedName name="KP_5_KP_II_2_B1_DYN_REGION" localSheetId="2">#REF!</definedName>
    <definedName name="KP_5_KP_II_2_B1_DYN_REGION" localSheetId="3">#REF!</definedName>
    <definedName name="KP_5_KP_II_2_B1_DYN_REGION">#REF!</definedName>
    <definedName name="KP_5_KP_II_2_B1_DYNROWS" localSheetId="2">#REF!</definedName>
    <definedName name="KP_5_KP_II_2_B1_DYNROWS" localSheetId="3">#REF!</definedName>
    <definedName name="KP_5_KP_II_2_B1_DYNROWS">#REF!</definedName>
    <definedName name="KP_5_KP_II_2_B1_FORMULA_HEADER_ID" localSheetId="2">#REF!</definedName>
    <definedName name="KP_5_KP_II_2_B1_FORMULA_HEADER_ID" localSheetId="3">#REF!</definedName>
    <definedName name="KP_5_KP_II_2_B1_FORMULA_HEADER_ID">#REF!</definedName>
    <definedName name="KP_5_KP_II_2_B1_IDCODE" localSheetId="2">'[19]5(KP-II)2'!#REF!</definedName>
    <definedName name="KP_5_KP_II_2_B1_IDCODE">'[19]5(KP-II)2'!#REF!</definedName>
    <definedName name="KP_5_KP_II_3_A2_DYN_REGION" localSheetId="2">#REF!</definedName>
    <definedName name="KP_5_KP_II_3_A2_DYN_REGION" localSheetId="3">#REF!</definedName>
    <definedName name="KP_5_KP_II_3_A2_DYN_REGION">#REF!</definedName>
    <definedName name="KP_5_KP_II_3_A2_DYNROWS" localSheetId="2">#REF!</definedName>
    <definedName name="KP_5_KP_II_3_A2_DYNROWS" localSheetId="3">#REF!</definedName>
    <definedName name="KP_5_KP_II_3_A2_DYNROWS">#REF!</definedName>
    <definedName name="KP_5_KP_II_3_A2_FORMULA_HEADER_ID" localSheetId="2">#REF!</definedName>
    <definedName name="KP_5_KP_II_3_A2_FORMULA_HEADER_ID" localSheetId="3">#REF!</definedName>
    <definedName name="KP_5_KP_II_3_A2_FORMULA_HEADER_ID">#REF!</definedName>
    <definedName name="KP_5_KP_II_3_A21_DYN_REGION" localSheetId="2">#REF!</definedName>
    <definedName name="KP_5_KP_II_3_A21_DYN_REGION" localSheetId="3">#REF!</definedName>
    <definedName name="KP_5_KP_II_3_A21_DYN_REGION">#REF!</definedName>
    <definedName name="KP_5_KP_II_3_A21_DYNROWS" localSheetId="2">#REF!</definedName>
    <definedName name="KP_5_KP_II_3_A21_DYNROWS" localSheetId="3">#REF!</definedName>
    <definedName name="KP_5_KP_II_3_A21_DYNROWS">#REF!</definedName>
    <definedName name="KP_5_KP_II_3_A21_FORMULA_HEADER_ID" localSheetId="2">#REF!</definedName>
    <definedName name="KP_5_KP_II_3_A21_FORMULA_HEADER_ID" localSheetId="3">#REF!</definedName>
    <definedName name="KP_5_KP_II_3_A21_FORMULA_HEADER_ID">#REF!</definedName>
    <definedName name="KP_5_KP_II_3_A21_IDCODE_HEADER" localSheetId="2">'[19]5(KP-II)3'!#REF!</definedName>
    <definedName name="KP_5_KP_II_3_A21_IDCODE_HEADER">'[19]5(KP-II)3'!#REF!</definedName>
    <definedName name="KP_5_KP_II_3_ADD" localSheetId="2">'[19]5(KP-II)3'!#REF!</definedName>
    <definedName name="KP_5_KP_II_3_ADD">'[19]5(KP-II)3'!#REF!</definedName>
    <definedName name="KP_5_KP_II_3_B2_DYN_REGION" localSheetId="2">#REF!</definedName>
    <definedName name="KP_5_KP_II_3_B2_DYN_REGION" localSheetId="3">#REF!</definedName>
    <definedName name="KP_5_KP_II_3_B2_DYN_REGION">#REF!</definedName>
    <definedName name="KP_5_KP_II_3_B2_DYNROWS" localSheetId="2">#REF!</definedName>
    <definedName name="KP_5_KP_II_3_B2_DYNROWS" localSheetId="3">#REF!</definedName>
    <definedName name="KP_5_KP_II_3_B2_DYNROWS">#REF!</definedName>
    <definedName name="KP_5_KP_II_3_B2_FORMULA_HEADER_ID" localSheetId="2">#REF!</definedName>
    <definedName name="KP_5_KP_II_3_B2_FORMULA_HEADER_ID" localSheetId="3">#REF!</definedName>
    <definedName name="KP_5_KP_II_3_B2_FORMULA_HEADER_ID">#REF!</definedName>
    <definedName name="KP_5_KP_II_3_B2_IDCODE_HEADER" localSheetId="2">'[19]5(KP-II)3'!#REF!</definedName>
    <definedName name="KP_5_KP_II_3_B2_IDCODE_HEADER">'[19]5(KP-II)3'!#REF!</definedName>
    <definedName name="KP_5_KP_II_3_D15" localSheetId="2">'[19]5(KP-II)3'!#REF!</definedName>
    <definedName name="KP_5_KP_II_3_D15">'[19]5(KP-II)3'!#REF!</definedName>
    <definedName name="KP_5_KP_II_4_A11_DYN_REGION" localSheetId="2">#REF!</definedName>
    <definedName name="KP_5_KP_II_4_A11_DYN_REGION" localSheetId="3">#REF!</definedName>
    <definedName name="KP_5_KP_II_4_A11_DYN_REGION">#REF!</definedName>
    <definedName name="KP_5_KP_II_4_A11_DYNROWS" localSheetId="2">#REF!</definedName>
    <definedName name="KP_5_KP_II_4_A11_DYNROWS" localSheetId="3">#REF!</definedName>
    <definedName name="KP_5_KP_II_4_A11_DYNROWS">#REF!</definedName>
    <definedName name="KP_5_KP_II_4_A11_FORMULA_HEADER_ID" localSheetId="2">#REF!</definedName>
    <definedName name="KP_5_KP_II_4_A11_FORMULA_HEADER_ID" localSheetId="3">#REF!</definedName>
    <definedName name="KP_5_KP_II_4_A11_FORMULA_HEADER_ID">#REF!</definedName>
    <definedName name="KP_5_KP_II_4_A11_IDCODE" localSheetId="2">'[19]5(KP-II)4'!#REF!</definedName>
    <definedName name="KP_5_KP_II_4_A11_IDCODE">'[19]5(KP-II)4'!#REF!</definedName>
    <definedName name="KP_5_KP_II_4_A12_DYN_REGION" localSheetId="2">#REF!</definedName>
    <definedName name="KP_5_KP_II_4_A12_DYN_REGION" localSheetId="3">#REF!</definedName>
    <definedName name="KP_5_KP_II_4_A12_DYN_REGION">#REF!</definedName>
    <definedName name="KP_5_KP_II_4_A12_DYNROWS" localSheetId="2">#REF!</definedName>
    <definedName name="KP_5_KP_II_4_A12_DYNROWS" localSheetId="3">#REF!</definedName>
    <definedName name="KP_5_KP_II_4_A12_DYNROWS">#REF!</definedName>
    <definedName name="KP_5_KP_II_4_A12_FORMULA_HEADER_ID" localSheetId="2">#REF!</definedName>
    <definedName name="KP_5_KP_II_4_A12_FORMULA_HEADER_ID" localSheetId="3">#REF!</definedName>
    <definedName name="KP_5_KP_II_4_A12_FORMULA_HEADER_ID">#REF!</definedName>
    <definedName name="KP_5_KP_II_4_A12_IDCODE" localSheetId="2">'[19]5(KP-II)4'!#REF!</definedName>
    <definedName name="KP_5_KP_II_4_A12_IDCODE">'[19]5(KP-II)4'!#REF!</definedName>
    <definedName name="KP_5_KP_II_4_A2_DYN_REGION" localSheetId="2">#REF!</definedName>
    <definedName name="KP_5_KP_II_4_A2_DYN_REGION" localSheetId="3">#REF!</definedName>
    <definedName name="KP_5_KP_II_4_A2_DYN_REGION">#REF!</definedName>
    <definedName name="KP_5_KP_II_4_A2_DYNROWS" localSheetId="2">#REF!</definedName>
    <definedName name="KP_5_KP_II_4_A2_DYNROWS" localSheetId="3">#REF!</definedName>
    <definedName name="KP_5_KP_II_4_A2_DYNROWS">#REF!</definedName>
    <definedName name="KP_5_KP_II_4_A2_FORMULA_HEADER_ID" localSheetId="2">#REF!</definedName>
    <definedName name="KP_5_KP_II_4_A2_FORMULA_HEADER_ID" localSheetId="3">#REF!</definedName>
    <definedName name="KP_5_KP_II_4_A2_FORMULA_HEADER_ID">#REF!</definedName>
    <definedName name="KP_5_KP_II_4_A2_IDCODE" localSheetId="2">'[19]5(KP-II)4'!#REF!</definedName>
    <definedName name="KP_5_KP_II_4_A2_IDCODE">'[19]5(KP-II)4'!#REF!</definedName>
    <definedName name="KP_5_KP_II_4_ADD" localSheetId="2">'[19]5(KP-II)4'!#REF!</definedName>
    <definedName name="KP_5_KP_II_4_ADD">'[19]5(KP-II)4'!#REF!</definedName>
    <definedName name="KP_5_KP_II_4_B1_DYN_REGION" localSheetId="2">#REF!</definedName>
    <definedName name="KP_5_KP_II_4_B1_DYN_REGION" localSheetId="3">#REF!</definedName>
    <definedName name="KP_5_KP_II_4_B1_DYN_REGION">#REF!</definedName>
    <definedName name="KP_5_KP_II_4_B1_DYNROWS" localSheetId="2">#REF!</definedName>
    <definedName name="KP_5_KP_II_4_B1_DYNROWS" localSheetId="3">#REF!</definedName>
    <definedName name="KP_5_KP_II_4_B1_DYNROWS">#REF!</definedName>
    <definedName name="KP_5_KP_II_4_B1_FORMULA_HEADER_ID" localSheetId="2">#REF!</definedName>
    <definedName name="KP_5_KP_II_4_B1_FORMULA_HEADER_ID" localSheetId="3">#REF!</definedName>
    <definedName name="KP_5_KP_II_4_B1_FORMULA_HEADER_ID">#REF!</definedName>
    <definedName name="KP_5_KP_II_4_B1_IDCODE" localSheetId="2">'[19]5(KP-II)4'!#REF!</definedName>
    <definedName name="KP_5_KP_II_4_B1_IDCODE">'[19]5(KP-II)4'!#REF!</definedName>
    <definedName name="KP_5_KP_II_4_B2_DYN_REGION" localSheetId="2">#REF!</definedName>
    <definedName name="KP_5_KP_II_4_B2_DYN_REGION" localSheetId="3">#REF!</definedName>
    <definedName name="KP_5_KP_II_4_B2_DYN_REGION">#REF!</definedName>
    <definedName name="KP_5_KP_II_4_B2_DYNROWS" localSheetId="2">#REF!</definedName>
    <definedName name="KP_5_KP_II_4_B2_DYNROWS" localSheetId="3">#REF!</definedName>
    <definedName name="KP_5_KP_II_4_B2_DYNROWS">#REF!</definedName>
    <definedName name="KP_5_KP_II_4_B2_FORMULA_HEADER_ID" localSheetId="2">#REF!</definedName>
    <definedName name="KP_5_KP_II_4_B2_FORMULA_HEADER_ID" localSheetId="3">#REF!</definedName>
    <definedName name="KP_5_KP_II_4_B2_FORMULA_HEADER_ID">#REF!</definedName>
    <definedName name="KP_5_KP_II_4_B2_IDCODE" localSheetId="2">'[19]5(KP-II)4'!#REF!</definedName>
    <definedName name="KP_5_KP_II_4_B2_IDCODE">'[19]5(KP-II)4'!#REF!</definedName>
    <definedName name="KP_5_KP_II_4_B3_DYN_REGION" localSheetId="2">#REF!</definedName>
    <definedName name="KP_5_KP_II_4_B3_DYN_REGION" localSheetId="3">#REF!</definedName>
    <definedName name="KP_5_KP_II_4_B3_DYN_REGION">#REF!</definedName>
    <definedName name="KP_5_KP_II_4_B3_DYNROWS" localSheetId="2">#REF!</definedName>
    <definedName name="KP_5_KP_II_4_B3_DYNROWS" localSheetId="3">#REF!</definedName>
    <definedName name="KP_5_KP_II_4_B3_DYNROWS">#REF!</definedName>
    <definedName name="KP_5_KP_II_4_B3_FORMULA_HEADER_ID" localSheetId="2">#REF!</definedName>
    <definedName name="KP_5_KP_II_4_B3_FORMULA_HEADER_ID" localSheetId="3">#REF!</definedName>
    <definedName name="KP_5_KP_II_4_B3_FORMULA_HEADER_ID">#REF!</definedName>
    <definedName name="KP_5_KP_II_4_B3_IDCODE" localSheetId="2">'[19]5(KP-II)4'!#REF!</definedName>
    <definedName name="KP_5_KP_II_4_B3_IDCODE">'[19]5(KP-II)4'!#REF!</definedName>
    <definedName name="KP_5_KP_II_4_B4_DYN_REGION" localSheetId="2">#REF!</definedName>
    <definedName name="KP_5_KP_II_4_B4_DYN_REGION" localSheetId="3">#REF!</definedName>
    <definedName name="KP_5_KP_II_4_B4_DYN_REGION">#REF!</definedName>
    <definedName name="KP_5_KP_II_4_B4_DYNROWS" localSheetId="2">#REF!</definedName>
    <definedName name="KP_5_KP_II_4_B4_DYNROWS" localSheetId="3">#REF!</definedName>
    <definedName name="KP_5_KP_II_4_B4_DYNROWS">#REF!</definedName>
    <definedName name="KP_5_KP_II_4_B4_FORMULA_HEADER_ID" localSheetId="2">#REF!</definedName>
    <definedName name="KP_5_KP_II_4_B4_FORMULA_HEADER_ID" localSheetId="3">#REF!</definedName>
    <definedName name="KP_5_KP_II_4_B4_FORMULA_HEADER_ID">#REF!</definedName>
    <definedName name="KP_5_KP_II_4_B4_IDCODE" localSheetId="2">'[19]5(KP-II)4'!#REF!</definedName>
    <definedName name="KP_5_KP_II_4_B4_IDCODE">'[19]5(KP-II)4'!#REF!</definedName>
    <definedName name="KP_5_KP_II_5_A11_DYN_REGION" localSheetId="2">#REF!</definedName>
    <definedName name="KP_5_KP_II_5_A11_DYN_REGION" localSheetId="3">#REF!</definedName>
    <definedName name="KP_5_KP_II_5_A11_DYN_REGION">#REF!</definedName>
    <definedName name="KP_5_KP_II_5_A11_DYNROWS" localSheetId="2">#REF!</definedName>
    <definedName name="KP_5_KP_II_5_A11_DYNROWS" localSheetId="3">#REF!</definedName>
    <definedName name="KP_5_KP_II_5_A11_DYNROWS">#REF!</definedName>
    <definedName name="KP_5_KP_II_5_A11_FORMULA_HEADER_ID" localSheetId="2">#REF!</definedName>
    <definedName name="KP_5_KP_II_5_A11_FORMULA_HEADER_ID" localSheetId="3">#REF!</definedName>
    <definedName name="KP_5_KP_II_5_A11_FORMULA_HEADER_ID">#REF!</definedName>
    <definedName name="KP_5_KP_II_5_A11_IDCODE" localSheetId="2">'[19]5(KP-II)5'!#REF!</definedName>
    <definedName name="KP_5_KP_II_5_A11_IDCODE">'[19]5(KP-II)5'!#REF!</definedName>
    <definedName name="KP_5_KP_II_5_A12_DYN_REGION" localSheetId="2">#REF!</definedName>
    <definedName name="KP_5_KP_II_5_A12_DYN_REGION" localSheetId="3">#REF!</definedName>
    <definedName name="KP_5_KP_II_5_A12_DYN_REGION">#REF!</definedName>
    <definedName name="KP_5_KP_II_5_A12_DYNROWS" localSheetId="2">#REF!</definedName>
    <definedName name="KP_5_KP_II_5_A12_DYNROWS" localSheetId="3">#REF!</definedName>
    <definedName name="KP_5_KP_II_5_A12_DYNROWS">#REF!</definedName>
    <definedName name="KP_5_KP_II_5_A12_FORMULA_HEADER_ID" localSheetId="2">#REF!</definedName>
    <definedName name="KP_5_KP_II_5_A12_FORMULA_HEADER_ID" localSheetId="3">#REF!</definedName>
    <definedName name="KP_5_KP_II_5_A12_FORMULA_HEADER_ID">#REF!</definedName>
    <definedName name="KP_5_KP_II_5_A12_IDCODE" localSheetId="2">'[19]5(KP-II)5'!#REF!</definedName>
    <definedName name="KP_5_KP_II_5_A12_IDCODE">'[19]5(KP-II)5'!#REF!</definedName>
    <definedName name="KP_5_KP_II_5_A12_IDCODE_HEADER" localSheetId="2">'[19]5(KP-II)5'!#REF!</definedName>
    <definedName name="KP_5_KP_II_5_A12_IDCODE_HEADER">'[19]5(KP-II)5'!#REF!</definedName>
    <definedName name="KP_5_KP_II_5_A2_DYN_REGION" localSheetId="2">#REF!</definedName>
    <definedName name="KP_5_KP_II_5_A2_DYN_REGION" localSheetId="3">#REF!</definedName>
    <definedName name="KP_5_KP_II_5_A2_DYN_REGION">#REF!</definedName>
    <definedName name="KP_5_KP_II_5_A2_DYNROWS" localSheetId="2">#REF!</definedName>
    <definedName name="KP_5_KP_II_5_A2_DYNROWS" localSheetId="3">#REF!</definedName>
    <definedName name="KP_5_KP_II_5_A2_DYNROWS">#REF!</definedName>
    <definedName name="KP_5_KP_II_5_A2_FORMULA_HEADER_ID" localSheetId="2">#REF!</definedName>
    <definedName name="KP_5_KP_II_5_A2_FORMULA_HEADER_ID" localSheetId="3">#REF!</definedName>
    <definedName name="KP_5_KP_II_5_A2_FORMULA_HEADER_ID">#REF!</definedName>
    <definedName name="KP_5_KP_II_5_A2_IDCODE" localSheetId="2">'[19]5(KP-II)5'!#REF!</definedName>
    <definedName name="KP_5_KP_II_5_A2_IDCODE">'[19]5(KP-II)5'!#REF!</definedName>
    <definedName name="KP_5_KP_II_5_ADD" localSheetId="2">'[19]5(KP-II)5'!#REF!</definedName>
    <definedName name="KP_5_KP_II_5_ADD">'[19]5(KP-II)5'!#REF!</definedName>
    <definedName name="KP_5_KP_II_5_B1_DYN_REGION" localSheetId="2">#REF!</definedName>
    <definedName name="KP_5_KP_II_5_B1_DYN_REGION" localSheetId="3">#REF!</definedName>
    <definedName name="KP_5_KP_II_5_B1_DYN_REGION">#REF!</definedName>
    <definedName name="KP_5_KP_II_5_B1_DYNROWS" localSheetId="2">#REF!</definedName>
    <definedName name="KP_5_KP_II_5_B1_DYNROWS" localSheetId="3">#REF!</definedName>
    <definedName name="KP_5_KP_II_5_B1_DYNROWS">#REF!</definedName>
    <definedName name="KP_5_KP_II_5_B1_FORMULA_HEADER_ID" localSheetId="2">#REF!</definedName>
    <definedName name="KP_5_KP_II_5_B1_FORMULA_HEADER_ID" localSheetId="3">#REF!</definedName>
    <definedName name="KP_5_KP_II_5_B1_FORMULA_HEADER_ID">#REF!</definedName>
    <definedName name="KP_5_KP_II_5_B1_IDCODE" localSheetId="2">'[19]5(KP-II)5'!#REF!</definedName>
    <definedName name="KP_5_KP_II_5_B1_IDCODE">'[19]5(KP-II)5'!#REF!</definedName>
    <definedName name="KP_5_KP_II_5_B1_IDCODE_HEADER" localSheetId="2">'[19]5(KP-II)5'!#REF!</definedName>
    <definedName name="KP_5_KP_II_5_B1_IDCODE_HEADER">'[19]5(KP-II)5'!#REF!</definedName>
    <definedName name="KP_5_KP_II_5_B2_DYN_REGION" localSheetId="2">#REF!</definedName>
    <definedName name="KP_5_KP_II_5_B2_DYN_REGION" localSheetId="3">#REF!</definedName>
    <definedName name="KP_5_KP_II_5_B2_DYN_REGION">#REF!</definedName>
    <definedName name="KP_5_KP_II_5_B2_DYNROWS" localSheetId="2">#REF!</definedName>
    <definedName name="KP_5_KP_II_5_B2_DYNROWS" localSheetId="3">#REF!</definedName>
    <definedName name="KP_5_KP_II_5_B2_DYNROWS">#REF!</definedName>
    <definedName name="KP_5_KP_II_5_B2_FORMULA_HEADER_ID" localSheetId="2">#REF!</definedName>
    <definedName name="KP_5_KP_II_5_B2_FORMULA_HEADER_ID" localSheetId="3">#REF!</definedName>
    <definedName name="KP_5_KP_II_5_B2_FORMULA_HEADER_ID">#REF!</definedName>
    <definedName name="KP_5_KP_II_5_B2_IDCODE" localSheetId="2">'[19]5(KP-II)5'!#REF!</definedName>
    <definedName name="KP_5_KP_II_5_B2_IDCODE">'[19]5(KP-II)5'!#REF!</definedName>
    <definedName name="KP_5_KP_II_5_B3_DYN_REGION" localSheetId="2">#REF!</definedName>
    <definedName name="KP_5_KP_II_5_B3_DYN_REGION" localSheetId="3">#REF!</definedName>
    <definedName name="KP_5_KP_II_5_B3_DYN_REGION">#REF!</definedName>
    <definedName name="KP_5_KP_II_5_B3_DYNROWS" localSheetId="2">#REF!</definedName>
    <definedName name="KP_5_KP_II_5_B3_DYNROWS" localSheetId="3">#REF!</definedName>
    <definedName name="KP_5_KP_II_5_B3_DYNROWS">#REF!</definedName>
    <definedName name="KP_5_KP_II_5_B3_FORMULA_HEADER_ID" localSheetId="2">#REF!</definedName>
    <definedName name="KP_5_KP_II_5_B3_FORMULA_HEADER_ID" localSheetId="3">#REF!</definedName>
    <definedName name="KP_5_KP_II_5_B3_FORMULA_HEADER_ID">#REF!</definedName>
    <definedName name="KP_5_KP_II_5_B3_IDCODE" localSheetId="2">'[19]5(KP-II)5'!#REF!</definedName>
    <definedName name="KP_5_KP_II_5_B3_IDCODE">'[19]5(KP-II)5'!#REF!</definedName>
    <definedName name="KP_5_KP_II_5_B3_IDCODE_HEADER" localSheetId="2">'[19]5(KP-II)5'!#REF!</definedName>
    <definedName name="KP_5_KP_II_5_B3_IDCODE_HEADER">'[19]5(KP-II)5'!#REF!</definedName>
    <definedName name="KP_5_KP_II_5_B4_DYN_REGION" localSheetId="2">#REF!</definedName>
    <definedName name="KP_5_KP_II_5_B4_DYN_REGION" localSheetId="3">#REF!</definedName>
    <definedName name="KP_5_KP_II_5_B4_DYN_REGION">#REF!</definedName>
    <definedName name="KP_5_KP_II_5_B4_DYNROWS" localSheetId="2">#REF!</definedName>
    <definedName name="KP_5_KP_II_5_B4_DYNROWS" localSheetId="3">#REF!</definedName>
    <definedName name="KP_5_KP_II_5_B4_DYNROWS">#REF!</definedName>
    <definedName name="KP_5_KP_II_5_B4_FORMULA_HEADER_ID" localSheetId="2">#REF!</definedName>
    <definedName name="KP_5_KP_II_5_B4_FORMULA_HEADER_ID" localSheetId="3">#REF!</definedName>
    <definedName name="KP_5_KP_II_5_B4_FORMULA_HEADER_ID">#REF!</definedName>
    <definedName name="KP_5_KP_II_5_B4_IDCODE" localSheetId="2">'[19]5(KP-II)5'!#REF!</definedName>
    <definedName name="KP_5_KP_II_5_B4_IDCODE">'[19]5(KP-II)5'!#REF!</definedName>
    <definedName name="KP_5_KP_II_5_H15" localSheetId="2">'[19]5(KP-II)5'!#REF!</definedName>
    <definedName name="KP_5_KP_II_5_H15">'[19]5(KP-II)5'!#REF!</definedName>
    <definedName name="KP_5_KP_II_5_H27" localSheetId="2">'[19]5(KP-II)5'!#REF!</definedName>
    <definedName name="KP_5_KP_II_5_H27">'[19]5(KP-II)5'!#REF!</definedName>
    <definedName name="KP_5_KP_II_5_H39" localSheetId="2">'[19]5(KP-II)5'!#REF!</definedName>
    <definedName name="KP_5_KP_II_5_H39">'[19]5(KP-II)5'!#REF!</definedName>
    <definedName name="KP_5_KP_II_5_I15" localSheetId="2">'[19]5(KP-II)5'!#REF!</definedName>
    <definedName name="KP_5_KP_II_5_I15">'[19]5(KP-II)5'!#REF!</definedName>
    <definedName name="KP_5_KP_II_5_I27" localSheetId="2">'[19]5(KP-II)5'!#REF!</definedName>
    <definedName name="KP_5_KP_II_5_I27">'[19]5(KP-II)5'!#REF!</definedName>
    <definedName name="KP_5_KP_II_5_I39" localSheetId="2">'[19]5(KP-II)5'!#REF!</definedName>
    <definedName name="KP_5_KP_II_5_I39">'[19]5(KP-II)5'!#REF!</definedName>
    <definedName name="KP_5_KP_II_5_J15" localSheetId="2">'[19]5(KP-II)5'!#REF!</definedName>
    <definedName name="KP_5_KP_II_5_J15">'[19]5(KP-II)5'!#REF!</definedName>
    <definedName name="KP_5_KP_II_5_J27" localSheetId="2">'[19]5(KP-II)5'!#REF!</definedName>
    <definedName name="KP_5_KP_II_5_J27">'[19]5(KP-II)5'!#REF!</definedName>
    <definedName name="KP_5_KP_II_5_J39" localSheetId="2">'[19]5(KP-II)5'!#REF!</definedName>
    <definedName name="KP_5_KP_II_5_J39">'[19]5(KP-II)5'!#REF!</definedName>
    <definedName name="KP_5_KP_INFO_DYN_REGION" localSheetId="2">#REF!</definedName>
    <definedName name="KP_5_KP_INFO_DYN_REGION" localSheetId="3">#REF!</definedName>
    <definedName name="KP_5_KP_INFO_DYN_REGION">#REF!</definedName>
    <definedName name="KP_5_KP_INFO_DYNROWS" localSheetId="2">#REF!</definedName>
    <definedName name="KP_5_KP_INFO_DYNROWS" localSheetId="3">#REF!</definedName>
    <definedName name="KP_5_KP_INFO_DYNROWS">#REF!</definedName>
    <definedName name="KP_5_KP_INFO_FORMULA_HEADER_ID" localSheetId="2">#REF!</definedName>
    <definedName name="KP_5_KP_INFO_FORMULA_HEADER_ID" localSheetId="3">#REF!</definedName>
    <definedName name="KP_5_KP_INFO_FORMULA_HEADER_ID">#REF!</definedName>
    <definedName name="KP_5_KP_INFO_IDCODE" localSheetId="2">'[19]5(KP)'!#REF!</definedName>
    <definedName name="KP_5_KP_INFO_IDCODE">'[19]5(KP)'!#REF!</definedName>
    <definedName name="KP_5KP_IA.1.3_A11_IDSUB" localSheetId="2">#REF!</definedName>
    <definedName name="KP_5KP_IA.1.3_A11_IDSUB" localSheetId="3">#REF!</definedName>
    <definedName name="KP_5KP_IA.1.3_A11_IDSUB">#REF!</definedName>
    <definedName name="KP_5KP_IA.1.3_Dyn1A111" localSheetId="2">#REF!</definedName>
    <definedName name="KP_5KP_IA.1.3_Dyn1A111" localSheetId="3">#REF!</definedName>
    <definedName name="KP_5KP_IA.1.3_Dyn1A111">#REF!</definedName>
    <definedName name="KP_Accounting_A1_DYN_REGION" localSheetId="2">#REF!</definedName>
    <definedName name="KP_Accounting_A1_DYN_REGION" localSheetId="3">#REF!</definedName>
    <definedName name="KP_Accounting_A1_DYN_REGION">#REF!</definedName>
    <definedName name="KP_Accounting_A1_DYNROWS" localSheetId="2">#REF!</definedName>
    <definedName name="KP_Accounting_A1_DYNROWS" localSheetId="3">#REF!</definedName>
    <definedName name="KP_Accounting_A1_DYNROWS">#REF!</definedName>
    <definedName name="KP_Accounting_A1_FORMULA_HEADER_ID" localSheetId="2">#REF!</definedName>
    <definedName name="KP_Accounting_A1_FORMULA_HEADER_ID" localSheetId="3">#REF!</definedName>
    <definedName name="KP_Accounting_A1_FORMULA_HEADER_ID">#REF!</definedName>
    <definedName name="KP_Accounting_A1_IDCODE" localSheetId="2">#REF!</definedName>
    <definedName name="KP_Accounting_A1_IDCODE" localSheetId="3">#REF!</definedName>
    <definedName name="KP_Accounting_A1_IDCODE">#REF!</definedName>
    <definedName name="KP_Accounting_A1_IDCODE_HEADER" localSheetId="2">#REF!</definedName>
    <definedName name="KP_Accounting_A1_IDCODE_HEADER" localSheetId="3">#REF!</definedName>
    <definedName name="KP_Accounting_A1_IDCODE_HEADER">#REF!</definedName>
    <definedName name="KP_Accounting_MAIN" localSheetId="2">#REF!</definedName>
    <definedName name="KP_Accounting_MAIN" localSheetId="3">#REF!</definedName>
    <definedName name="KP_Accounting_MAIN">#REF!</definedName>
    <definedName name="KP_Accounting_VALUE" localSheetId="2">#REF!</definedName>
    <definedName name="KP_Accounting_VALUE" localSheetId="3">#REF!</definedName>
    <definedName name="KP_Accounting_VALUE">#REF!</definedName>
    <definedName name="KP_NIR3_ADD" localSheetId="2">'[19]NIR-3'!#REF!</definedName>
    <definedName name="KP_NIR3_ADD">'[19]NIR-3'!#REF!</definedName>
    <definedName name="KP_NIR3_NEW" localSheetId="2">'[19]NIR-3'!#REF!</definedName>
    <definedName name="KP_NIR3_NEW">'[19]NIR-3'!#REF!</definedName>
    <definedName name="KP_NIR3_VALUE" localSheetId="2">'[19]NIR-3'!$C$7:$F$11,'[19]NIR-3'!#REF!</definedName>
    <definedName name="KP_NIR3_VALUE" localSheetId="3">'[19]NIR-3'!$C$7:$F$11,'[19]NIR-3'!#REF!</definedName>
    <definedName name="KP_NIR3_VALUE">'[19]NIR-3'!$C$7:$F$11,'[19]NIR-3'!#REF!</definedName>
    <definedName name="l" localSheetId="3">'[9]3.1'!#REF!</definedName>
    <definedName name="l">'[9]3.1'!#REF!</definedName>
    <definedName name="LISTAS">#N/A</definedName>
    <definedName name="MENSAJE">#N/A</definedName>
    <definedName name="MENU">#N/A</definedName>
    <definedName name="Mes1_N">[10]BALANCE!$V$1:$W$2</definedName>
    <definedName name="Mes1_N_1">[10]BALANCE!$T$1:$U$2</definedName>
    <definedName name="Mes1_N_2">[10]BALANCE!$R$1:$S$2</definedName>
    <definedName name="Mes10_N">[10]BALANCE!$V$19:$W$20</definedName>
    <definedName name="Mes10_N_1">[10]BALANCE!$T$19:$U$20</definedName>
    <definedName name="Mes10_N_2">[10]BALANCE!$R$19:$S$20</definedName>
    <definedName name="Mes11_N">[10]BALANCE!$V$21:$W$22</definedName>
    <definedName name="Mes11_N_1">[10]BALANCE!$T$21:$U$22</definedName>
    <definedName name="Mes11_N_2">[10]BALANCE!$R$21:$S$22</definedName>
    <definedName name="Mes12_N">[10]BALANCE!$V$23:$W$24</definedName>
    <definedName name="Mes12_N_1">[10]BALANCE!$T$23:$U$24</definedName>
    <definedName name="Mes12_N_2">[10]BALANCE!$R$23:$S$24</definedName>
    <definedName name="Mes2_N">[10]BALANCE!$V$3:$W$4</definedName>
    <definedName name="Mes2_N_1">[10]BALANCE!$T$3:$U$4</definedName>
    <definedName name="Mes2_N_2">[10]BALANCE!$R$3:$S$4</definedName>
    <definedName name="Mes3_N">[10]BALANCE!$V$5:$W$6</definedName>
    <definedName name="Mes3_N_1">[10]BALANCE!$T$5:$U$6</definedName>
    <definedName name="Mes3_N_2">[10]BALANCE!$R$5:$S$6</definedName>
    <definedName name="Mes4_N">[10]BALANCE!$V$7:$W$8</definedName>
    <definedName name="Mes4_N_1">[10]BALANCE!$T$7:$U$8</definedName>
    <definedName name="Mes4_N_2">[10]BALANCE!$R$7:$S$8</definedName>
    <definedName name="Mes5_N">[10]BALANCE!$V$9:$W$10</definedName>
    <definedName name="Mes5_N_1">[10]BALANCE!$T$9:$U$10</definedName>
    <definedName name="Mes5_N_2">[10]BALANCE!$R$9:$S$10</definedName>
    <definedName name="Mes6_N">[10]BALANCE!$V$11:$W$12</definedName>
    <definedName name="Mes6_N_1">[10]BALANCE!$T$11:$U$12</definedName>
    <definedName name="Mes6_N_2">[10]BALANCE!$R$11:$S$12</definedName>
    <definedName name="Mes7_N">[10]BALANCE!$V$13:$W$14</definedName>
    <definedName name="Mes7_N_1">[10]BALANCE!$T$13:$U$14</definedName>
    <definedName name="Mes7_N_2">[10]BALANCE!$R$13:$S$14</definedName>
    <definedName name="Mes8_N">[10]BALANCE!$V$15:$W$16</definedName>
    <definedName name="Mes8_N_1">[10]BALANCE!$T$15:$U$16</definedName>
    <definedName name="Mes8_N_2">[10]BALANCE!$R$15:$S$16</definedName>
    <definedName name="Mes9_N">[10]BALANCE!$V$17:$W$18</definedName>
    <definedName name="Mes9_N_1">[10]BALANCE!$T$17:$U$18</definedName>
    <definedName name="Mes9_N_2">[10]BALANCE!$R$17:$S$18</definedName>
    <definedName name="NO2_EM_FACT" localSheetId="2">[20]OUT_FILE_NO2!$A$17:$P$256</definedName>
    <definedName name="NO2_EM_FACT">[21]OUT_FILE_NO2!$A$17:$P$256</definedName>
    <definedName name="NOMCULT">#N/A</definedName>
    <definedName name="NOMGRUP">#N/A</definedName>
    <definedName name="PEP">[8]GANADE1!$B$79</definedName>
    <definedName name="POLL_APF" localSheetId="2">#REF!</definedName>
    <definedName name="POLL_APF" localSheetId="3">#REF!</definedName>
    <definedName name="POLL_APF">#REF!</definedName>
    <definedName name="PWD" localSheetId="2">#REF!</definedName>
    <definedName name="PWD" localSheetId="3">#REF!</definedName>
    <definedName name="PWD">#REF!</definedName>
    <definedName name="REGI">#N/A</definedName>
    <definedName name="REGISTRO">#N/A</definedName>
    <definedName name="RELLENAR">#N/A</definedName>
    <definedName name="REND1">#N/A</definedName>
    <definedName name="REND2">#N/A</definedName>
    <definedName name="REND3">#N/A</definedName>
    <definedName name="RepYear" localSheetId="2">#REF!</definedName>
    <definedName name="RepYear" localSheetId="3">#REF!</definedName>
    <definedName name="RepYear">#REF!</definedName>
    <definedName name="RUTINA" localSheetId="3">#REF!</definedName>
    <definedName name="RUTINA">#REF!</definedName>
    <definedName name="SetEntryCellsEmpty" localSheetId="2">#REF!</definedName>
    <definedName name="SetEntryCellsEmpty" localSheetId="3">#REF!</definedName>
    <definedName name="SetEntryCellsEmpty">#REF!</definedName>
    <definedName name="Sheet51Range1" localSheetId="3">#REF!</definedName>
    <definedName name="Sheet51Range1">#REF!</definedName>
    <definedName name="Sheet51Range2" localSheetId="3">#REF!</definedName>
    <definedName name="Sheet51Range2">#REF!</definedName>
    <definedName name="Sheet51Range4" localSheetId="3">#REF!</definedName>
    <definedName name="Sheet51Range4">#REF!</definedName>
    <definedName name="Sheet51Range5" localSheetId="3">#REF!</definedName>
    <definedName name="Sheet51Range5">#REF!</definedName>
    <definedName name="shortpoll" localSheetId="2">#REF!</definedName>
    <definedName name="shortpoll" localSheetId="3">#REF!</definedName>
    <definedName name="shortpoll">#REF!</definedName>
    <definedName name="SIGUI">#N/A</definedName>
    <definedName name="SO2_EM_FACT" localSheetId="2">[20]OUT_FILE_SO2!$A$12:$L$203</definedName>
    <definedName name="SO2_EM_FACT">[21]OUT_FILE_SO2!$A$12:$L$203</definedName>
    <definedName name="TCULTSEÑA">#N/A</definedName>
    <definedName name="TO">#N/A</definedName>
    <definedName name="TODOS">#N/A</definedName>
    <definedName name="ValidateZero" localSheetId="2">#REF!</definedName>
    <definedName name="ValidateZero" localSheetId="3">#REF!</definedName>
    <definedName name="ValidateZero">#REF!</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23" i="32" l="1"/>
  <c r="N22" i="32"/>
  <c r="L37" i="71" l="1"/>
  <c r="L38" i="71" s="1"/>
  <c r="K37" i="71"/>
  <c r="J37" i="71"/>
  <c r="I37" i="71"/>
  <c r="H37" i="71"/>
  <c r="G37" i="71"/>
  <c r="F37" i="71"/>
  <c r="E37" i="71"/>
  <c r="D37" i="71"/>
  <c r="C37" i="71"/>
  <c r="M36" i="71"/>
  <c r="M35" i="71"/>
  <c r="M34" i="71"/>
  <c r="M33" i="71"/>
  <c r="M32" i="71"/>
  <c r="M31" i="71"/>
  <c r="M30" i="71"/>
  <c r="M29" i="71"/>
  <c r="M28" i="71"/>
  <c r="M27" i="71"/>
  <c r="M26" i="71"/>
  <c r="M25" i="71"/>
  <c r="M24" i="71"/>
  <c r="M23" i="71"/>
  <c r="M22" i="71"/>
  <c r="M21" i="71"/>
  <c r="M20" i="71"/>
  <c r="M19" i="71"/>
  <c r="M18" i="71"/>
  <c r="M17" i="71"/>
  <c r="M16" i="71"/>
  <c r="M15" i="71"/>
  <c r="M14" i="71"/>
  <c r="M13" i="71"/>
  <c r="M12" i="71"/>
  <c r="M11" i="71"/>
  <c r="M10" i="71"/>
  <c r="M37" i="71" s="1"/>
  <c r="I38" i="71" l="1"/>
  <c r="E38" i="71"/>
  <c r="D38" i="71"/>
  <c r="H38" i="71"/>
  <c r="F38" i="71"/>
  <c r="J38" i="71"/>
  <c r="C38" i="71"/>
  <c r="G38" i="71"/>
  <c r="K38" i="71"/>
  <c r="M38" i="71" l="1"/>
  <c r="K45" i="69" l="1"/>
  <c r="J45" i="69"/>
  <c r="I45" i="69"/>
  <c r="H45" i="69"/>
  <c r="G45" i="69"/>
  <c r="F45" i="69"/>
  <c r="E45" i="69"/>
  <c r="D45" i="69"/>
  <c r="C45" i="69"/>
  <c r="R22" i="65"/>
  <c r="Q22" i="65"/>
  <c r="P22" i="65"/>
  <c r="O22" i="65"/>
  <c r="N22" i="65"/>
  <c r="M22" i="65"/>
  <c r="L22" i="65"/>
  <c r="K22" i="65"/>
  <c r="J22" i="65"/>
  <c r="I22" i="65"/>
  <c r="H22" i="65"/>
  <c r="G22" i="65"/>
  <c r="F22" i="65"/>
  <c r="E22" i="65"/>
  <c r="D22" i="65"/>
  <c r="C22" i="65"/>
  <c r="O41" i="64"/>
  <c r="N41" i="64"/>
  <c r="M41" i="64"/>
  <c r="L41" i="64"/>
  <c r="K41" i="64"/>
  <c r="J41" i="64"/>
  <c r="I41" i="64"/>
  <c r="H41" i="64"/>
  <c r="G41" i="64"/>
  <c r="F41" i="64"/>
  <c r="E41" i="64"/>
  <c r="D41" i="64"/>
  <c r="C41" i="64"/>
  <c r="O40" i="64"/>
  <c r="N40" i="64"/>
  <c r="M40" i="64"/>
  <c r="L40" i="64"/>
  <c r="K40" i="64"/>
  <c r="J40" i="64"/>
  <c r="I40" i="64"/>
  <c r="H40" i="64"/>
  <c r="G40" i="64"/>
  <c r="F40" i="64"/>
  <c r="E40" i="64"/>
  <c r="D40" i="64"/>
  <c r="C40" i="64"/>
  <c r="O39" i="64"/>
  <c r="N39" i="64"/>
  <c r="M39" i="64"/>
  <c r="L39" i="64"/>
  <c r="K39" i="64"/>
  <c r="J39" i="64"/>
  <c r="I39" i="64"/>
  <c r="H39" i="64"/>
  <c r="G39" i="64"/>
  <c r="F39" i="64"/>
  <c r="E39" i="64"/>
  <c r="D39" i="64"/>
  <c r="C39" i="64"/>
  <c r="O38" i="64"/>
  <c r="N38" i="64"/>
  <c r="M38" i="64"/>
  <c r="L38" i="64"/>
  <c r="K38" i="64"/>
  <c r="J38" i="64"/>
  <c r="I38" i="64"/>
  <c r="H38" i="64"/>
  <c r="G38" i="64"/>
  <c r="F38" i="64"/>
  <c r="E38" i="64"/>
  <c r="D38" i="64"/>
  <c r="C38" i="64"/>
  <c r="X38" i="53" l="1"/>
  <c r="W38" i="53"/>
  <c r="V38" i="53"/>
  <c r="U38" i="53"/>
  <c r="T38" i="53"/>
  <c r="S38" i="53"/>
  <c r="R38" i="53"/>
  <c r="Q38" i="53"/>
  <c r="P38" i="53"/>
  <c r="O38" i="53"/>
  <c r="N38" i="53"/>
  <c r="M38" i="53"/>
  <c r="L38" i="53"/>
  <c r="K38" i="53"/>
  <c r="J38" i="53"/>
  <c r="I38" i="53"/>
  <c r="H38" i="53"/>
  <c r="G38" i="53"/>
  <c r="F38" i="53"/>
  <c r="E38" i="53"/>
  <c r="E25" i="52" l="1"/>
  <c r="E24" i="52"/>
  <c r="E23" i="52"/>
  <c r="E22" i="52"/>
  <c r="E21" i="52"/>
  <c r="E20" i="52"/>
  <c r="AA25" i="50"/>
  <c r="Z25" i="50"/>
  <c r="Y25" i="50"/>
  <c r="X25" i="50"/>
  <c r="W25" i="50"/>
  <c r="V25" i="50"/>
  <c r="U25" i="50"/>
  <c r="T25" i="50"/>
  <c r="S25" i="50"/>
  <c r="R25" i="50"/>
  <c r="Q25" i="50"/>
  <c r="P25" i="50"/>
  <c r="N25" i="50"/>
  <c r="X19" i="50"/>
  <c r="AG17" i="47"/>
  <c r="AF17" i="47"/>
  <c r="AE17" i="47"/>
  <c r="AD17" i="47"/>
  <c r="AC17" i="47"/>
  <c r="AB17" i="47"/>
  <c r="AA17" i="47"/>
  <c r="Z17" i="47"/>
  <c r="Y17" i="47"/>
  <c r="X17" i="47"/>
  <c r="W17" i="47"/>
  <c r="V17" i="47"/>
  <c r="U17" i="47"/>
  <c r="T17" i="47"/>
  <c r="S17" i="47"/>
  <c r="R17" i="47"/>
  <c r="Q17" i="47"/>
  <c r="P17" i="47"/>
  <c r="O17" i="47"/>
  <c r="N17" i="47"/>
  <c r="M17" i="47"/>
  <c r="L17" i="47"/>
  <c r="K17" i="47"/>
  <c r="J17" i="47"/>
  <c r="I17" i="47"/>
  <c r="H17" i="47"/>
  <c r="G17" i="47"/>
  <c r="F17" i="47"/>
  <c r="E17" i="47"/>
  <c r="D17" i="47"/>
  <c r="C17" i="47"/>
  <c r="E30" i="46"/>
  <c r="H30" i="46" s="1"/>
  <c r="E29" i="46"/>
  <c r="H29" i="46" s="1"/>
  <c r="E28" i="46"/>
  <c r="E27" i="46"/>
  <c r="H27" i="46" s="1"/>
  <c r="E26" i="46"/>
  <c r="H26" i="46" s="1"/>
  <c r="E25" i="46"/>
  <c r="E24" i="46"/>
  <c r="E23" i="46"/>
  <c r="H23" i="46" s="1"/>
  <c r="E22" i="46"/>
  <c r="E21" i="46"/>
  <c r="H21" i="46" s="1"/>
  <c r="E20" i="46"/>
  <c r="E19" i="46"/>
  <c r="H19" i="46" s="1"/>
  <c r="E18" i="46"/>
  <c r="E17" i="46"/>
  <c r="H17" i="46" s="1"/>
  <c r="E16" i="46"/>
  <c r="E15" i="46"/>
  <c r="H15" i="46" s="1"/>
  <c r="E14" i="46"/>
  <c r="E13" i="46"/>
  <c r="H13" i="46" s="1"/>
  <c r="E12" i="46"/>
  <c r="E11" i="46"/>
  <c r="H11" i="46" s="1"/>
  <c r="E10" i="46"/>
  <c r="F10" i="46" s="1"/>
  <c r="P20" i="44"/>
  <c r="P19" i="44"/>
  <c r="P18" i="44"/>
  <c r="P17" i="44"/>
  <c r="P16" i="44"/>
  <c r="I14" i="42"/>
  <c r="H14" i="42"/>
  <c r="G14" i="42"/>
  <c r="F14" i="42"/>
  <c r="E14" i="42"/>
  <c r="D14" i="42"/>
  <c r="C14" i="42"/>
  <c r="K13" i="42"/>
  <c r="J13" i="42"/>
  <c r="J14" i="42" s="1"/>
  <c r="H12" i="46" l="1"/>
  <c r="H16" i="46"/>
  <c r="H20" i="46"/>
  <c r="H24" i="46"/>
  <c r="H28" i="46"/>
  <c r="H25" i="46"/>
  <c r="G10" i="46"/>
  <c r="H14" i="46"/>
  <c r="H18" i="46"/>
  <c r="H22" i="46"/>
  <c r="F11" i="46"/>
  <c r="F12" i="46"/>
  <c r="F13" i="46"/>
  <c r="F14" i="46"/>
  <c r="F15" i="46"/>
  <c r="F16" i="46"/>
  <c r="F17" i="46"/>
  <c r="F18" i="46"/>
  <c r="F19" i="46"/>
  <c r="F20" i="46"/>
  <c r="F21" i="46"/>
  <c r="F22" i="46"/>
  <c r="F23" i="46"/>
  <c r="F24" i="46"/>
  <c r="F25" i="46"/>
  <c r="F26" i="46"/>
  <c r="F27" i="46"/>
  <c r="F28" i="46"/>
  <c r="F29" i="46"/>
  <c r="F30" i="46"/>
  <c r="G11" i="46"/>
  <c r="G12" i="46"/>
  <c r="G13" i="46"/>
  <c r="G14" i="46"/>
  <c r="G15" i="46"/>
  <c r="G16" i="46"/>
  <c r="G17" i="46"/>
  <c r="G18" i="46"/>
  <c r="G19" i="46"/>
  <c r="G20" i="46"/>
  <c r="G21" i="46"/>
  <c r="G22" i="46"/>
  <c r="G23" i="46"/>
  <c r="G24" i="46"/>
  <c r="G25" i="46"/>
  <c r="G26" i="46"/>
  <c r="G27" i="46"/>
  <c r="G28" i="46"/>
  <c r="G29" i="46"/>
  <c r="G30" i="46"/>
  <c r="K14" i="42"/>
  <c r="AS56" i="41" l="1"/>
  <c r="AR56" i="41"/>
  <c r="AQ56" i="41"/>
  <c r="AP56" i="41"/>
  <c r="AO56" i="41"/>
  <c r="AN56" i="41"/>
  <c r="AM56" i="41"/>
  <c r="AL56" i="41"/>
  <c r="AK56" i="41"/>
  <c r="AJ56" i="41"/>
  <c r="AI56" i="41"/>
  <c r="AS40" i="41"/>
  <c r="AR40" i="41"/>
  <c r="AQ40" i="41"/>
  <c r="AP40" i="41"/>
  <c r="AO40" i="41"/>
  <c r="AN40" i="41"/>
  <c r="AM40" i="41"/>
  <c r="AL40" i="41"/>
  <c r="AK40" i="41"/>
  <c r="AJ40" i="41"/>
  <c r="AI40" i="41"/>
  <c r="AS22" i="41"/>
  <c r="AR22" i="41"/>
  <c r="AQ22" i="41"/>
  <c r="AP22" i="41"/>
  <c r="AO22" i="41"/>
  <c r="AN22" i="41"/>
  <c r="AM22" i="41"/>
  <c r="AL22" i="41"/>
  <c r="AK22" i="41"/>
  <c r="AJ22" i="41"/>
  <c r="AI22" i="41"/>
  <c r="AH22" i="41"/>
  <c r="AG22" i="41"/>
  <c r="AF22" i="41"/>
  <c r="AE22" i="41"/>
  <c r="AD22" i="41"/>
  <c r="AC22" i="41"/>
  <c r="AB22" i="41"/>
  <c r="AA22" i="41"/>
  <c r="Z22" i="41"/>
  <c r="Y22" i="41"/>
  <c r="X22" i="41"/>
  <c r="W22" i="41"/>
  <c r="V22" i="41"/>
  <c r="U22" i="41"/>
  <c r="T22" i="41"/>
  <c r="S22" i="41"/>
  <c r="R22" i="41"/>
  <c r="Q22" i="41"/>
  <c r="P22" i="41"/>
  <c r="O22" i="41"/>
  <c r="N22" i="41"/>
  <c r="M22" i="41"/>
  <c r="L22" i="41"/>
  <c r="K22" i="41"/>
  <c r="J22" i="41"/>
  <c r="I22" i="41"/>
  <c r="H22" i="41"/>
  <c r="G22" i="41"/>
  <c r="F22" i="41"/>
  <c r="E22" i="41"/>
  <c r="D22" i="41"/>
  <c r="C22" i="41"/>
  <c r="G22" i="39"/>
  <c r="F22" i="39"/>
  <c r="E22" i="39"/>
  <c r="D22" i="39"/>
  <c r="C22" i="39"/>
  <c r="G21" i="39"/>
  <c r="F21" i="39"/>
  <c r="E21" i="39"/>
  <c r="D21" i="39"/>
  <c r="C21" i="39"/>
  <c r="H37" i="36"/>
  <c r="E37" i="36"/>
  <c r="D37" i="36"/>
  <c r="C37" i="36"/>
  <c r="F37" i="36" s="1"/>
  <c r="F36" i="36"/>
  <c r="G36" i="36" s="1"/>
  <c r="F35" i="36"/>
  <c r="G35" i="36" s="1"/>
  <c r="F34" i="36"/>
  <c r="G34" i="36" s="1"/>
  <c r="F33" i="36"/>
  <c r="G33" i="36" s="1"/>
  <c r="F32" i="36"/>
  <c r="G32" i="36" s="1"/>
  <c r="F31" i="36"/>
  <c r="G31" i="36" s="1"/>
  <c r="F30" i="36"/>
  <c r="G30" i="36" s="1"/>
  <c r="F29" i="36"/>
  <c r="G29" i="36" s="1"/>
  <c r="F28" i="36"/>
  <c r="G28" i="36" s="1"/>
  <c r="F27" i="36"/>
  <c r="G27" i="36" s="1"/>
  <c r="F26" i="36"/>
  <c r="G26" i="36" s="1"/>
  <c r="H21" i="36"/>
  <c r="E21" i="36"/>
  <c r="D21" i="36"/>
  <c r="C21" i="36"/>
  <c r="G20" i="36"/>
  <c r="F19" i="36"/>
  <c r="G19" i="36" s="1"/>
  <c r="F18" i="36"/>
  <c r="G18" i="36" s="1"/>
  <c r="F17" i="36"/>
  <c r="G17" i="36" s="1"/>
  <c r="F16" i="36"/>
  <c r="G16" i="36" s="1"/>
  <c r="F15" i="36"/>
  <c r="G15" i="36" s="1"/>
  <c r="F14" i="36"/>
  <c r="G14" i="36" s="1"/>
  <c r="F13" i="36"/>
  <c r="G13" i="36" s="1"/>
  <c r="F12" i="36"/>
  <c r="G12" i="36" s="1"/>
  <c r="F11" i="36"/>
  <c r="G11" i="36" s="1"/>
  <c r="F10" i="36"/>
  <c r="I37" i="35"/>
  <c r="E37" i="35"/>
  <c r="D37" i="35"/>
  <c r="C37" i="35"/>
  <c r="F37" i="35" s="1"/>
  <c r="F36" i="35"/>
  <c r="H36" i="35" s="1"/>
  <c r="F35" i="35"/>
  <c r="H35" i="35" s="1"/>
  <c r="G34" i="35"/>
  <c r="F34" i="35"/>
  <c r="H34" i="35" s="1"/>
  <c r="F33" i="35"/>
  <c r="H33" i="35" s="1"/>
  <c r="F32" i="35"/>
  <c r="H32" i="35" s="1"/>
  <c r="F31" i="35"/>
  <c r="H31" i="35" s="1"/>
  <c r="F30" i="35"/>
  <c r="H30" i="35" s="1"/>
  <c r="H29" i="35"/>
  <c r="F29" i="35"/>
  <c r="G29" i="35" s="1"/>
  <c r="F28" i="35"/>
  <c r="H28" i="35" s="1"/>
  <c r="F27" i="35"/>
  <c r="H27" i="35" s="1"/>
  <c r="F26" i="35"/>
  <c r="G26" i="35" s="1"/>
  <c r="I21" i="35"/>
  <c r="E21" i="35"/>
  <c r="D21" i="35"/>
  <c r="C21" i="35"/>
  <c r="F20" i="35"/>
  <c r="G20" i="35" s="1"/>
  <c r="F19" i="35"/>
  <c r="H19" i="35" s="1"/>
  <c r="F18" i="35"/>
  <c r="G18" i="35" s="1"/>
  <c r="F17" i="35"/>
  <c r="H17" i="35" s="1"/>
  <c r="F16" i="35"/>
  <c r="G16" i="35" s="1"/>
  <c r="F15" i="35"/>
  <c r="H15" i="35" s="1"/>
  <c r="F14" i="35"/>
  <c r="H14" i="35" s="1"/>
  <c r="F13" i="35"/>
  <c r="H13" i="35" s="1"/>
  <c r="F12" i="35"/>
  <c r="G12" i="35" s="1"/>
  <c r="F11" i="35"/>
  <c r="H11" i="35" s="1"/>
  <c r="F10" i="35"/>
  <c r="G10" i="35" s="1"/>
  <c r="G21" i="34"/>
  <c r="E21" i="34"/>
  <c r="D21" i="34"/>
  <c r="C21" i="34"/>
  <c r="F20" i="34"/>
  <c r="F19" i="34"/>
  <c r="F18" i="34"/>
  <c r="F17" i="34"/>
  <c r="F16" i="34"/>
  <c r="F15" i="34"/>
  <c r="F14" i="34"/>
  <c r="F13" i="34"/>
  <c r="F12" i="34"/>
  <c r="F11" i="34"/>
  <c r="F10" i="34"/>
  <c r="G37" i="36" l="1"/>
  <c r="F21" i="36"/>
  <c r="G21" i="36" s="1"/>
  <c r="G10" i="36"/>
  <c r="G33" i="35"/>
  <c r="F21" i="35"/>
  <c r="G21" i="35" s="1"/>
  <c r="G28" i="35"/>
  <c r="H26" i="35"/>
  <c r="G30" i="35"/>
  <c r="G32" i="35"/>
  <c r="G36" i="35"/>
  <c r="G37" i="35"/>
  <c r="H37" i="35"/>
  <c r="G27" i="35"/>
  <c r="G31" i="35"/>
  <c r="G35" i="35"/>
  <c r="H16" i="35"/>
  <c r="G19" i="35"/>
  <c r="H12" i="35"/>
  <c r="G15" i="35"/>
  <c r="H21" i="35"/>
  <c r="G11" i="35"/>
  <c r="H20" i="35"/>
  <c r="G14" i="35"/>
  <c r="H10" i="35"/>
  <c r="G13" i="35"/>
  <c r="G17" i="35"/>
  <c r="H18" i="35"/>
  <c r="F21" i="34"/>
  <c r="J63" i="31" l="1"/>
  <c r="I63" i="31"/>
  <c r="H63" i="31"/>
  <c r="G63" i="31"/>
  <c r="F63" i="31"/>
  <c r="E63" i="31"/>
  <c r="M15" i="30" l="1"/>
  <c r="L15" i="30"/>
  <c r="J15" i="30"/>
  <c r="I15" i="30"/>
  <c r="H15" i="30"/>
  <c r="G15" i="30"/>
  <c r="F15" i="30"/>
  <c r="E15" i="30"/>
  <c r="D15" i="30"/>
  <c r="C15" i="30"/>
  <c r="BL62" i="27"/>
  <c r="BN61" i="27"/>
  <c r="BM61" i="27"/>
  <c r="BL61" i="27"/>
  <c r="BK61" i="27"/>
  <c r="BO61" i="27" s="1"/>
  <c r="BN60" i="27"/>
  <c r="BN62" i="27" s="1"/>
  <c r="BM60" i="27"/>
  <c r="BM62" i="27" s="1"/>
  <c r="BL60" i="27"/>
  <c r="BK60" i="27"/>
  <c r="BK62" i="27" s="1"/>
  <c r="BO58" i="27"/>
  <c r="BN58" i="27"/>
  <c r="BM58" i="27"/>
  <c r="BL58" i="27"/>
  <c r="BK58" i="27"/>
  <c r="BO57" i="27"/>
  <c r="BO56" i="27"/>
  <c r="BN54" i="27"/>
  <c r="BM54" i="27"/>
  <c r="BK54" i="27"/>
  <c r="BO53" i="27"/>
  <c r="BO52" i="27"/>
  <c r="BO54" i="27" s="1"/>
  <c r="BN50" i="27"/>
  <c r="BM50" i="27"/>
  <c r="BL50" i="27"/>
  <c r="BK50" i="27"/>
  <c r="BO49" i="27"/>
  <c r="BO48" i="27"/>
  <c r="BO50" i="27" s="1"/>
  <c r="AZ62" i="27"/>
  <c r="BB61" i="27"/>
  <c r="BA61" i="27"/>
  <c r="AZ61" i="27"/>
  <c r="AY61" i="27"/>
  <c r="BB60" i="27"/>
  <c r="BB62" i="27" s="1"/>
  <c r="BA60" i="27"/>
  <c r="BA62" i="27" s="1"/>
  <c r="AZ60" i="27"/>
  <c r="AY60" i="27"/>
  <c r="AY62" i="27" s="1"/>
  <c r="BC58" i="27"/>
  <c r="BB58" i="27"/>
  <c r="BA58" i="27"/>
  <c r="AZ58" i="27"/>
  <c r="AY58" i="27"/>
  <c r="BC56" i="27"/>
  <c r="BB54" i="27"/>
  <c r="BA54" i="27"/>
  <c r="AY54" i="27"/>
  <c r="BC53" i="27"/>
  <c r="BC61" i="27" s="1"/>
  <c r="BC52" i="27"/>
  <c r="BC54" i="27" s="1"/>
  <c r="BC50" i="27"/>
  <c r="BB50" i="27"/>
  <c r="BA50" i="27"/>
  <c r="AZ50" i="27"/>
  <c r="AY50" i="27"/>
  <c r="BC48" i="27"/>
  <c r="BC60" i="27" s="1"/>
  <c r="BC62" i="27" s="1"/>
  <c r="AN62" i="27"/>
  <c r="AP61" i="27"/>
  <c r="AO61" i="27"/>
  <c r="AN61" i="27"/>
  <c r="AM61" i="27"/>
  <c r="AP60" i="27"/>
  <c r="AP62" i="27" s="1"/>
  <c r="AO60" i="27"/>
  <c r="AO62" i="27" s="1"/>
  <c r="AN60" i="27"/>
  <c r="AM60" i="27"/>
  <c r="AM62" i="27" s="1"/>
  <c r="AQ58" i="27"/>
  <c r="AP58" i="27"/>
  <c r="AO58" i="27"/>
  <c r="AN58" i="27"/>
  <c r="AM58" i="27"/>
  <c r="AQ56" i="27"/>
  <c r="AP54" i="27"/>
  <c r="AO54" i="27"/>
  <c r="AM54" i="27"/>
  <c r="AQ53" i="27"/>
  <c r="AQ61" i="27" s="1"/>
  <c r="AQ52" i="27"/>
  <c r="AQ54" i="27" s="1"/>
  <c r="AQ50" i="27"/>
  <c r="AP50" i="27"/>
  <c r="AO50" i="27"/>
  <c r="AN50" i="27"/>
  <c r="AM50" i="27"/>
  <c r="AQ48" i="27"/>
  <c r="AQ60" i="27" s="1"/>
  <c r="AD61" i="27"/>
  <c r="AC61" i="27"/>
  <c r="AB61" i="27"/>
  <c r="AA61" i="27"/>
  <c r="AD60" i="27"/>
  <c r="AD62" i="27" s="1"/>
  <c r="AC60" i="27"/>
  <c r="AC62" i="27" s="1"/>
  <c r="AB60" i="27"/>
  <c r="AB62" i="27" s="1"/>
  <c r="AA60" i="27"/>
  <c r="AA62" i="27" s="1"/>
  <c r="AD58" i="27"/>
  <c r="AC58" i="27"/>
  <c r="AB58" i="27"/>
  <c r="AA58" i="27"/>
  <c r="AE56" i="27"/>
  <c r="AE58" i="27" s="1"/>
  <c r="AD54" i="27"/>
  <c r="AC54" i="27"/>
  <c r="AA54" i="27"/>
  <c r="AE52" i="27"/>
  <c r="AE54" i="27" s="1"/>
  <c r="AD50" i="27"/>
  <c r="AC50" i="27"/>
  <c r="AB50" i="27"/>
  <c r="AA50" i="27"/>
  <c r="AE48" i="27"/>
  <c r="AE60" i="27" s="1"/>
  <c r="AE62" i="27" s="1"/>
  <c r="AE25" i="27"/>
  <c r="AE61" i="27" s="1"/>
  <c r="R61" i="27"/>
  <c r="Q61" i="27"/>
  <c r="P61" i="27"/>
  <c r="O61" i="27"/>
  <c r="R60" i="27"/>
  <c r="R62" i="27" s="1"/>
  <c r="Q60" i="27"/>
  <c r="Q62" i="27" s="1"/>
  <c r="P60" i="27"/>
  <c r="O60" i="27"/>
  <c r="O62" i="27" s="1"/>
  <c r="R58" i="27"/>
  <c r="Q58" i="27"/>
  <c r="P58" i="27"/>
  <c r="O58" i="27"/>
  <c r="S57" i="27"/>
  <c r="S56" i="27"/>
  <c r="R54" i="27"/>
  <c r="Q54" i="27"/>
  <c r="O54" i="27"/>
  <c r="S53" i="27"/>
  <c r="S52" i="27"/>
  <c r="R50" i="27"/>
  <c r="Q50" i="27"/>
  <c r="P50" i="27"/>
  <c r="O50" i="27"/>
  <c r="S49" i="27"/>
  <c r="S48" i="27"/>
  <c r="S50" i="27" s="1"/>
  <c r="R46" i="27"/>
  <c r="Q46" i="27"/>
  <c r="P46" i="27"/>
  <c r="O46" i="27"/>
  <c r="S45" i="27"/>
  <c r="S44" i="27"/>
  <c r="R42" i="27"/>
  <c r="Q42" i="27"/>
  <c r="P42" i="27"/>
  <c r="O42" i="27"/>
  <c r="S41" i="27"/>
  <c r="S40" i="27"/>
  <c r="S42" i="27" s="1"/>
  <c r="R38" i="27"/>
  <c r="Q38" i="27"/>
  <c r="P38" i="27"/>
  <c r="O38" i="27"/>
  <c r="S37" i="27"/>
  <c r="S36" i="27"/>
  <c r="S38" i="27" s="1"/>
  <c r="R34" i="27"/>
  <c r="Q34" i="27"/>
  <c r="P34" i="27"/>
  <c r="O34" i="27"/>
  <c r="S33" i="27"/>
  <c r="S34" i="27" s="1"/>
  <c r="S32" i="27"/>
  <c r="R30" i="27"/>
  <c r="Q30" i="27"/>
  <c r="P30" i="27"/>
  <c r="O30" i="27"/>
  <c r="S29" i="27"/>
  <c r="S28" i="27"/>
  <c r="R26" i="27"/>
  <c r="Q26" i="27"/>
  <c r="P26" i="27"/>
  <c r="O26" i="27"/>
  <c r="S25" i="27"/>
  <c r="S61" i="27" s="1"/>
  <c r="S24" i="27"/>
  <c r="D62" i="27"/>
  <c r="F61" i="27"/>
  <c r="E61" i="27"/>
  <c r="D61" i="27"/>
  <c r="C61" i="27"/>
  <c r="F60" i="27"/>
  <c r="F62" i="27" s="1"/>
  <c r="E60" i="27"/>
  <c r="E62" i="27" s="1"/>
  <c r="D60" i="27"/>
  <c r="C60" i="27"/>
  <c r="C62" i="27" s="1"/>
  <c r="F58" i="27"/>
  <c r="E58" i="27"/>
  <c r="D58" i="27"/>
  <c r="C58" i="27"/>
  <c r="G57" i="27"/>
  <c r="G58" i="27" s="1"/>
  <c r="G56" i="27"/>
  <c r="F54" i="27"/>
  <c r="E54" i="27"/>
  <c r="C54" i="27"/>
  <c r="G52" i="27"/>
  <c r="G54" i="27" s="1"/>
  <c r="F50" i="27"/>
  <c r="E50" i="27"/>
  <c r="D50" i="27"/>
  <c r="C50" i="27"/>
  <c r="G48" i="27"/>
  <c r="G60" i="27" s="1"/>
  <c r="G25" i="27"/>
  <c r="G61" i="27" s="1"/>
  <c r="BD18" i="27"/>
  <c r="BC18" i="27"/>
  <c r="BB18" i="27"/>
  <c r="BA18" i="27"/>
  <c r="AZ18" i="27"/>
  <c r="AY18" i="27"/>
  <c r="BH17" i="27"/>
  <c r="BG16" i="27"/>
  <c r="BG18" i="27" s="1"/>
  <c r="BF16" i="27"/>
  <c r="BF18" i="27" s="1"/>
  <c r="BE16" i="27"/>
  <c r="BE18" i="27" s="1"/>
  <c r="BH14" i="27"/>
  <c r="BH13" i="27"/>
  <c r="BH12" i="27"/>
  <c r="BH11" i="27"/>
  <c r="AV17" i="27"/>
  <c r="AU16" i="27"/>
  <c r="AU18" i="27" s="1"/>
  <c r="AT16" i="27"/>
  <c r="AT18" i="27" s="1"/>
  <c r="AS16" i="27"/>
  <c r="AS18" i="27" s="1"/>
  <c r="AR16" i="27"/>
  <c r="AR18" i="27" s="1"/>
  <c r="AQ16" i="27"/>
  <c r="AQ18" i="27" s="1"/>
  <c r="AP16" i="27"/>
  <c r="AP18" i="27" s="1"/>
  <c r="AO16" i="27"/>
  <c r="AO18" i="27" s="1"/>
  <c r="AN16" i="27"/>
  <c r="AN18" i="27" s="1"/>
  <c r="AM16" i="27"/>
  <c r="AM18" i="27" s="1"/>
  <c r="AV14" i="27"/>
  <c r="AV13" i="27"/>
  <c r="AV12" i="27"/>
  <c r="AV11" i="27"/>
  <c r="AJ17" i="27"/>
  <c r="AI16" i="27"/>
  <c r="AI18" i="27" s="1"/>
  <c r="AH16" i="27"/>
  <c r="AH18" i="27" s="1"/>
  <c r="AG16" i="27"/>
  <c r="AG18" i="27" s="1"/>
  <c r="AF16" i="27"/>
  <c r="AF18" i="27" s="1"/>
  <c r="AE16" i="27"/>
  <c r="AE18" i="27" s="1"/>
  <c r="AD16" i="27"/>
  <c r="AD18" i="27" s="1"/>
  <c r="AC16" i="27"/>
  <c r="AC18" i="27" s="1"/>
  <c r="AB16" i="27"/>
  <c r="AB18" i="27" s="1"/>
  <c r="AA16" i="27"/>
  <c r="AA18" i="27" s="1"/>
  <c r="AJ14" i="27"/>
  <c r="AJ13" i="27"/>
  <c r="AJ12" i="27"/>
  <c r="AJ11" i="27"/>
  <c r="X17" i="27"/>
  <c r="W16" i="27"/>
  <c r="W18" i="27" s="1"/>
  <c r="V16" i="27"/>
  <c r="V18" i="27" s="1"/>
  <c r="U16" i="27"/>
  <c r="U18" i="27" s="1"/>
  <c r="T16" i="27"/>
  <c r="T18" i="27" s="1"/>
  <c r="S16" i="27"/>
  <c r="S18" i="27" s="1"/>
  <c r="R16" i="27"/>
  <c r="R18" i="27" s="1"/>
  <c r="Q16" i="27"/>
  <c r="Q18" i="27" s="1"/>
  <c r="P16" i="27"/>
  <c r="P18" i="27" s="1"/>
  <c r="O16" i="27"/>
  <c r="O18" i="27" s="1"/>
  <c r="X14" i="27"/>
  <c r="X13" i="27"/>
  <c r="X12" i="27"/>
  <c r="X11" i="27"/>
  <c r="H18" i="27"/>
  <c r="G18" i="27"/>
  <c r="F18" i="27"/>
  <c r="E18" i="27"/>
  <c r="D18" i="27"/>
  <c r="C18" i="27"/>
  <c r="L17" i="27"/>
  <c r="K16" i="27"/>
  <c r="K18" i="27" s="1"/>
  <c r="J16" i="27"/>
  <c r="J18" i="27" s="1"/>
  <c r="I16" i="27"/>
  <c r="I18" i="27" s="1"/>
  <c r="L14" i="27"/>
  <c r="L13" i="27"/>
  <c r="L12" i="27"/>
  <c r="L11" i="27"/>
  <c r="AB39" i="26"/>
  <c r="AA39" i="26"/>
  <c r="Z39" i="26"/>
  <c r="Y39" i="26"/>
  <c r="X39" i="26"/>
  <c r="W39" i="26"/>
  <c r="V39" i="26"/>
  <c r="U39" i="26"/>
  <c r="T39" i="26"/>
  <c r="S39" i="26"/>
  <c r="R39" i="26"/>
  <c r="Q39" i="26"/>
  <c r="P39" i="26"/>
  <c r="O39" i="26"/>
  <c r="N39" i="26"/>
  <c r="M39" i="26"/>
  <c r="L39" i="26"/>
  <c r="K39" i="26"/>
  <c r="J39" i="26"/>
  <c r="I39" i="26"/>
  <c r="H39" i="26"/>
  <c r="G39" i="26"/>
  <c r="F39" i="26"/>
  <c r="E39" i="26"/>
  <c r="D39" i="26"/>
  <c r="C39" i="26"/>
  <c r="AA22" i="26"/>
  <c r="Z22" i="26"/>
  <c r="Y22" i="26"/>
  <c r="X22" i="26"/>
  <c r="W22" i="26"/>
  <c r="V22" i="26"/>
  <c r="U22" i="26"/>
  <c r="T22" i="26"/>
  <c r="S22" i="26"/>
  <c r="R22" i="26"/>
  <c r="Q22" i="26"/>
  <c r="P22" i="26"/>
  <c r="O22" i="26"/>
  <c r="N22" i="26"/>
  <c r="M22" i="26"/>
  <c r="L22" i="26"/>
  <c r="K22" i="26"/>
  <c r="J22" i="26"/>
  <c r="I22" i="26"/>
  <c r="H22" i="26"/>
  <c r="G22" i="26"/>
  <c r="F22" i="26"/>
  <c r="E22" i="26"/>
  <c r="D22" i="26"/>
  <c r="C22" i="26"/>
  <c r="AB21" i="26"/>
  <c r="AB22" i="26" s="1"/>
  <c r="BO60" i="27" l="1"/>
  <c r="BO62" i="27" s="1"/>
  <c r="AQ62" i="27"/>
  <c r="S58" i="27"/>
  <c r="G50" i="27"/>
  <c r="S30" i="27"/>
  <c r="S60" i="27"/>
  <c r="S62" i="27" s="1"/>
  <c r="S46" i="27"/>
  <c r="S54" i="27"/>
  <c r="P62" i="27"/>
  <c r="AE50" i="27"/>
  <c r="S26" i="27"/>
  <c r="G62" i="27"/>
  <c r="BH16" i="27"/>
  <c r="BH18" i="27" s="1"/>
  <c r="AV16" i="27"/>
  <c r="AV18" i="27" s="1"/>
  <c r="AJ16" i="27"/>
  <c r="AJ18" i="27" s="1"/>
  <c r="X16" i="27"/>
  <c r="X18" i="27" s="1"/>
  <c r="L16" i="27"/>
  <c r="L18" i="27" s="1"/>
  <c r="H27" i="25" l="1"/>
  <c r="E27" i="25"/>
  <c r="D27" i="25"/>
  <c r="C27" i="25"/>
  <c r="L27" i="24"/>
  <c r="L26" i="24"/>
  <c r="L25" i="24"/>
  <c r="L24" i="24"/>
  <c r="L23" i="24"/>
  <c r="L22" i="24"/>
  <c r="L21" i="24"/>
  <c r="L20" i="24"/>
  <c r="L19" i="24"/>
  <c r="L18" i="24"/>
  <c r="L17" i="24"/>
  <c r="L16" i="24"/>
  <c r="L15" i="24"/>
  <c r="L14" i="24"/>
  <c r="L13" i="24"/>
  <c r="L12" i="24"/>
  <c r="L11" i="24"/>
  <c r="L10" i="24"/>
  <c r="F27" i="24"/>
  <c r="F26" i="24"/>
  <c r="F25" i="24"/>
  <c r="F24" i="24"/>
  <c r="F23" i="24"/>
  <c r="F22" i="24"/>
  <c r="F21" i="24"/>
  <c r="F20" i="24"/>
  <c r="F19" i="24"/>
  <c r="F18" i="24"/>
  <c r="F17" i="24"/>
  <c r="F16" i="24"/>
  <c r="F15" i="24"/>
  <c r="F14" i="24"/>
  <c r="F13" i="24"/>
  <c r="F12" i="24"/>
  <c r="F11" i="24"/>
  <c r="F10" i="24"/>
  <c r="K22" i="21" l="1"/>
  <c r="C22" i="21"/>
  <c r="K21" i="21"/>
  <c r="C21" i="21"/>
  <c r="K20" i="21"/>
  <c r="C20" i="21"/>
  <c r="K19" i="21"/>
  <c r="C19" i="21"/>
  <c r="K18" i="21"/>
  <c r="C18" i="21"/>
  <c r="K17" i="21"/>
  <c r="I17" i="21"/>
  <c r="C17" i="21"/>
  <c r="K16" i="21"/>
  <c r="C16" i="21"/>
  <c r="K15" i="21"/>
  <c r="K14" i="21"/>
  <c r="K13" i="21"/>
  <c r="K12" i="21"/>
  <c r="K11" i="21"/>
  <c r="AI40" i="20"/>
  <c r="AH40" i="20"/>
  <c r="AG40" i="20"/>
  <c r="AF40" i="20"/>
  <c r="AE40" i="20"/>
  <c r="AD40" i="20"/>
  <c r="AC40" i="20"/>
  <c r="AB40" i="20"/>
  <c r="AA40" i="20"/>
  <c r="Z40" i="20"/>
  <c r="Y40" i="20"/>
  <c r="X40" i="20"/>
  <c r="W40" i="20"/>
  <c r="V40" i="20"/>
  <c r="U40" i="20"/>
  <c r="T40" i="20"/>
  <c r="S40" i="20"/>
  <c r="R40" i="20"/>
  <c r="Q40" i="20"/>
  <c r="P40" i="20"/>
  <c r="O40" i="20"/>
  <c r="N40" i="20"/>
  <c r="M40" i="20"/>
  <c r="L40" i="20"/>
  <c r="K40" i="20"/>
  <c r="J40" i="20"/>
  <c r="I40" i="20"/>
  <c r="H40" i="20"/>
  <c r="G40" i="20"/>
  <c r="F40" i="20"/>
  <c r="E40" i="20"/>
  <c r="D40" i="20"/>
  <c r="C40" i="20"/>
  <c r="J12" i="16"/>
  <c r="J22" i="14" l="1"/>
  <c r="I22" i="14"/>
  <c r="H22" i="14"/>
  <c r="G22" i="14"/>
  <c r="F22" i="14"/>
  <c r="E22" i="14"/>
  <c r="D22" i="14"/>
  <c r="C22" i="14"/>
  <c r="K21" i="14"/>
  <c r="K20" i="14"/>
  <c r="K19" i="14"/>
  <c r="W42" i="8"/>
  <c r="V42" i="8"/>
  <c r="U42" i="8"/>
  <c r="T42" i="8"/>
  <c r="S42" i="8"/>
  <c r="R42" i="8"/>
  <c r="Q42" i="8"/>
  <c r="P42" i="8"/>
  <c r="O42" i="8"/>
  <c r="N42" i="8"/>
  <c r="M42" i="8"/>
  <c r="L42" i="8"/>
  <c r="K42" i="8"/>
  <c r="J42" i="8"/>
  <c r="I42" i="8"/>
  <c r="H42" i="8"/>
  <c r="G42" i="8"/>
  <c r="F42" i="8"/>
  <c r="E42" i="8"/>
  <c r="D42" i="8"/>
  <c r="C42" i="8"/>
  <c r="W40" i="8"/>
  <c r="V40" i="8"/>
  <c r="U40" i="8"/>
  <c r="T40" i="8"/>
  <c r="S40" i="8"/>
  <c r="R40" i="8"/>
  <c r="Q40" i="8"/>
  <c r="P40" i="8"/>
  <c r="O40" i="8"/>
  <c r="N40" i="8"/>
  <c r="M40" i="8"/>
  <c r="L40" i="8"/>
  <c r="K40" i="8"/>
  <c r="J40" i="8"/>
  <c r="I40" i="8"/>
  <c r="H40" i="8"/>
  <c r="G40" i="8"/>
  <c r="F40" i="8"/>
  <c r="E40" i="8"/>
  <c r="D40" i="8"/>
  <c r="C40" i="8"/>
  <c r="W38" i="8"/>
  <c r="V38" i="8"/>
  <c r="U38" i="8"/>
  <c r="T38" i="8"/>
  <c r="S38" i="8"/>
  <c r="R38" i="8"/>
  <c r="Q38" i="8"/>
  <c r="P38" i="8"/>
  <c r="O38" i="8"/>
  <c r="N38" i="8"/>
  <c r="M38" i="8"/>
  <c r="L38" i="8"/>
  <c r="K38" i="8"/>
  <c r="J38" i="8"/>
  <c r="I38" i="8"/>
  <c r="H38" i="8"/>
  <c r="G38" i="8"/>
  <c r="F38" i="8"/>
  <c r="E38" i="8"/>
  <c r="D38" i="8"/>
  <c r="C38" i="8"/>
  <c r="W36" i="8"/>
  <c r="V36" i="8"/>
  <c r="U36" i="8"/>
  <c r="T36" i="8"/>
  <c r="S36" i="8"/>
  <c r="R36" i="8"/>
  <c r="Q36" i="8"/>
  <c r="P36" i="8"/>
  <c r="O36" i="8"/>
  <c r="N36" i="8"/>
  <c r="M36" i="8"/>
  <c r="L36" i="8"/>
  <c r="K36" i="8"/>
  <c r="J36" i="8"/>
  <c r="I36" i="8"/>
  <c r="H36" i="8"/>
  <c r="G36" i="8"/>
  <c r="F36" i="8"/>
  <c r="E36" i="8"/>
  <c r="D36" i="8"/>
  <c r="C36" i="8"/>
  <c r="W34" i="8"/>
  <c r="V34" i="8"/>
  <c r="U34" i="8"/>
  <c r="T34" i="8"/>
  <c r="S34" i="8"/>
  <c r="R34" i="8"/>
  <c r="Q34" i="8"/>
  <c r="P34" i="8"/>
  <c r="O34" i="8"/>
  <c r="N34" i="8"/>
  <c r="M34" i="8"/>
  <c r="L34" i="8"/>
  <c r="K34" i="8"/>
  <c r="J34" i="8"/>
  <c r="I34" i="8"/>
  <c r="H34" i="8"/>
  <c r="G34" i="8"/>
  <c r="F34" i="8"/>
  <c r="E34" i="8"/>
  <c r="D34" i="8"/>
  <c r="C34" i="8"/>
  <c r="W32" i="8"/>
  <c r="V32" i="8"/>
  <c r="U32" i="8"/>
  <c r="T32" i="8"/>
  <c r="S32" i="8"/>
  <c r="R32" i="8"/>
  <c r="Q32" i="8"/>
  <c r="P32" i="8"/>
  <c r="O32" i="8"/>
  <c r="N32" i="8"/>
  <c r="M32" i="8"/>
  <c r="L32" i="8"/>
  <c r="K32" i="8"/>
  <c r="J32" i="8"/>
  <c r="I32" i="8"/>
  <c r="H32" i="8"/>
  <c r="G32" i="8"/>
  <c r="F32" i="8"/>
  <c r="E32" i="8"/>
  <c r="D32" i="8"/>
  <c r="C32" i="8"/>
  <c r="W30" i="8"/>
  <c r="V30" i="8"/>
  <c r="U30" i="8"/>
  <c r="T30" i="8"/>
  <c r="S30" i="8"/>
  <c r="R30" i="8"/>
  <c r="Q30" i="8"/>
  <c r="P30" i="8"/>
  <c r="O30" i="8"/>
  <c r="N30" i="8"/>
  <c r="M30" i="8"/>
  <c r="L30" i="8"/>
  <c r="K30" i="8"/>
  <c r="J30" i="8"/>
  <c r="I30" i="8"/>
  <c r="H30" i="8"/>
  <c r="G30" i="8"/>
  <c r="F30" i="8"/>
  <c r="E30" i="8"/>
  <c r="D30" i="8"/>
  <c r="C30" i="8"/>
  <c r="W24" i="8"/>
  <c r="W22" i="8"/>
  <c r="W20" i="8"/>
  <c r="W18" i="8"/>
  <c r="W16" i="8"/>
  <c r="W14" i="8"/>
  <c r="W12" i="8"/>
  <c r="W10" i="8"/>
  <c r="K22" i="14" l="1"/>
  <c r="C21" i="6" l="1"/>
  <c r="AE13" i="2" l="1"/>
</calcChain>
</file>

<file path=xl/comments1.xml><?xml version="1.0" encoding="utf-8"?>
<comments xmlns="http://schemas.openxmlformats.org/spreadsheetml/2006/main">
  <authors>
    <author>TRAGSA</author>
    <author>AMG</author>
  </authors>
  <commentList>
    <comment ref="O19" authorId="0" shapeId="0">
      <text>
        <r>
          <rPr>
            <sz val="8"/>
            <color indexed="81"/>
            <rFont val="Tahoma"/>
            <family val="2"/>
          </rPr>
          <t>Parece que faltan los datos de visitas al Centro de Ses Salines, inaugurado en julio de 2008.</t>
        </r>
      </text>
    </comment>
    <comment ref="P19" authorId="0" shapeId="0">
      <text>
        <r>
          <rPr>
            <sz val="8"/>
            <color indexed="81"/>
            <rFont val="Tahoma"/>
            <family val="2"/>
          </rPr>
          <t>Parece que faltan los datos de visitas al Centro de Ses Salines, inaugurado en julio de 2008.</t>
        </r>
      </text>
    </comment>
    <comment ref="Q19" authorId="0" shapeId="0">
      <text>
        <r>
          <rPr>
            <sz val="8"/>
            <color indexed="81"/>
            <rFont val="Tahoma"/>
            <family val="2"/>
          </rPr>
          <t>Incluye datos de visitantes al Centro de Ses Salines, facilitados por la directora del PN en junio de 2016.</t>
        </r>
      </text>
    </comment>
    <comment ref="R19" authorId="0" shapeId="0">
      <text>
        <r>
          <rPr>
            <sz val="8"/>
            <color indexed="81"/>
            <rFont val="Tahoma"/>
            <family val="2"/>
          </rPr>
          <t>Incluye datos de visitantes al Centro de Ses Salines, facilitados por la directora del PN en junio de 2016.</t>
        </r>
      </text>
    </comment>
    <comment ref="S19" authorId="0" shapeId="0">
      <text>
        <r>
          <rPr>
            <sz val="8"/>
            <color indexed="81"/>
            <rFont val="Tahoma"/>
            <family val="2"/>
          </rPr>
          <t>Incluye datos de visitantes al Centro de Ses Salines, corregidos en junio de 2016 con nueva información suministrada por la directora actual.</t>
        </r>
      </text>
    </comment>
    <comment ref="T19" authorId="0" shapeId="0">
      <text>
        <r>
          <rPr>
            <sz val="8"/>
            <color indexed="81"/>
            <rFont val="Tahoma"/>
            <family val="2"/>
          </rPr>
          <t>Incluye datos de visitantes al Centro de Ses Salines, facilitados por la directora del PN en junio de 2016.</t>
        </r>
      </text>
    </comment>
    <comment ref="U19" authorId="0" shapeId="0">
      <text>
        <r>
          <rPr>
            <sz val="8"/>
            <color indexed="81"/>
            <rFont val="Tahoma"/>
            <family val="2"/>
          </rPr>
          <t>Incluye datos de visitantes al Centro de Ses Salines.</t>
        </r>
      </text>
    </comment>
    <comment ref="V19" authorId="0" shapeId="0">
      <text>
        <r>
          <rPr>
            <sz val="8"/>
            <color indexed="81"/>
            <rFont val="Tahoma"/>
            <family val="2"/>
          </rPr>
          <t>Incluye datos de visitantes al Centro de Ses Salines, facilitados por la directora del PN en junio de 2016.</t>
        </r>
      </text>
    </comment>
    <comment ref="W19" authorId="0" shapeId="0">
      <text>
        <r>
          <rPr>
            <sz val="8"/>
            <color indexed="81"/>
            <rFont val="Tahoma"/>
            <family val="2"/>
          </rPr>
          <t xml:space="preserve">Visitantes a la isla: 93.754.
Visitantes al Centro de Ses Salines: 27.435 (corregido este dato por error en los visitantes al centro de Ses Salines)
</t>
        </r>
      </text>
    </comment>
    <comment ref="X19" authorId="0" shapeId="0">
      <text>
        <r>
          <rPr>
            <sz val="9"/>
            <color indexed="81"/>
            <rFont val="Tahoma"/>
            <family val="2"/>
          </rPr>
          <t xml:space="preserve">Visitantes a la isla: 101.197.
Visitantes al Centro de Ses Salines: 24.946
</t>
        </r>
      </text>
    </comment>
    <comment ref="Y19" authorId="1" shapeId="0">
      <text>
        <r>
          <rPr>
            <b/>
            <sz val="9"/>
            <color indexed="81"/>
            <rFont val="Tahoma"/>
            <family val="2"/>
          </rPr>
          <t>AMG:</t>
        </r>
        <r>
          <rPr>
            <sz val="9"/>
            <color indexed="81"/>
            <rFont val="Tahoma"/>
            <family val="2"/>
          </rPr>
          <t xml:space="preserve">
Visitas al archipiélago: 95.604
Visitas al Centro de Visitantes: 22.628</t>
        </r>
      </text>
    </comment>
    <comment ref="V21" authorId="0" shapeId="0">
      <text>
        <r>
          <rPr>
            <b/>
            <sz val="9"/>
            <color indexed="81"/>
            <rFont val="Tahoma"/>
            <family val="2"/>
          </rPr>
          <t>Nov16: cambio del dato por solicitud de Sierra Nevada</t>
        </r>
      </text>
    </comment>
    <comment ref="Y21" authorId="1" shapeId="0">
      <text>
        <r>
          <rPr>
            <b/>
            <sz val="9"/>
            <color indexed="81"/>
            <rFont val="Tahoma"/>
            <family val="2"/>
          </rPr>
          <t>AMG:</t>
        </r>
        <r>
          <rPr>
            <sz val="9"/>
            <color indexed="81"/>
            <rFont val="Tahoma"/>
            <family val="2"/>
          </rPr>
          <t xml:space="preserve">
Dato provisional a falta de conocer las cifras reales de las visitas a los jardines botánicos.</t>
        </r>
      </text>
    </comment>
    <comment ref="Z23" authorId="1" shapeId="0">
      <text>
        <r>
          <rPr>
            <b/>
            <sz val="9"/>
            <color indexed="81"/>
            <rFont val="Tahoma"/>
            <family val="2"/>
          </rPr>
          <t>AMG:</t>
        </r>
        <r>
          <rPr>
            <sz val="9"/>
            <color indexed="81"/>
            <rFont val="Tahoma"/>
            <family val="2"/>
          </rPr>
          <t xml:space="preserve">
cambio metodológico, estimando con contadores en vez de usar extensión de datos de centros de visitantes como en años anteriores</t>
        </r>
      </text>
    </comment>
    <comment ref="W24" authorId="0" shapeId="0">
      <text>
        <r>
          <rPr>
            <sz val="8"/>
            <color indexed="81"/>
            <rFont val="Tahoma"/>
            <family val="2"/>
          </rPr>
          <t>El descenso en el número se debe a un cambio de modelo en el cálculo que ahora permite dar un número más ajustado.</t>
        </r>
      </text>
    </comment>
    <comment ref="X24" authorId="0" shapeId="0">
      <text>
        <r>
          <rPr>
            <sz val="9"/>
            <color indexed="81"/>
            <rFont val="Tahoma"/>
            <family val="2"/>
          </rPr>
          <t>En mayo 2018 dieron 2.691.890, y así se informó en diferentes instancias. En Dic18, en la ficha de la Memoria dieron el nuevo dato.</t>
        </r>
      </text>
    </comment>
  </commentList>
</comments>
</file>

<file path=xl/sharedStrings.xml><?xml version="1.0" encoding="utf-8"?>
<sst xmlns="http://schemas.openxmlformats.org/spreadsheetml/2006/main" count="4041" uniqueCount="1648">
  <si>
    <t xml:space="preserve">2.1 Aire y Clima </t>
  </si>
  <si>
    <t xml:space="preserve">2.1.1 Emisiones a la atmosfera y calidad del aire </t>
  </si>
  <si>
    <t>Emisiones de Gases de Efecto Invernadero (CO2-equivalente)</t>
  </si>
  <si>
    <t>Ámbito</t>
  </si>
  <si>
    <t xml:space="preserve">UE </t>
  </si>
  <si>
    <t>España</t>
  </si>
  <si>
    <t xml:space="preserve">Fuente: </t>
  </si>
  <si>
    <t>Emisiones de gases de efecto invernadero totales y por habitante y PIB</t>
  </si>
  <si>
    <r>
      <t>Agencia Europea de Medio ambiente. (s.f.).</t>
    </r>
    <r>
      <rPr>
        <i/>
        <sz val="11"/>
        <color theme="1"/>
        <rFont val="Calibri"/>
        <family val="2"/>
        <scheme val="minor"/>
      </rPr>
      <t xml:space="preserve"> EEA greenhouse gas - data viewer. Data viewer on greenhouse gas emissions and removals, sent by countries to UNFCCC and the EU Greenhouse Gas Monitoring Mechanism (EU Member States).</t>
    </r>
    <r>
      <rPr>
        <sz val="11"/>
        <color theme="1"/>
        <rFont val="Calibri"/>
        <family val="2"/>
        <scheme val="minor"/>
      </rPr>
      <t xml:space="preserve"> Recuperado el 29 de junio de 2022 de </t>
    </r>
    <r>
      <rPr>
        <sz val="11"/>
        <color theme="4"/>
        <rFont val="Calibri"/>
        <family val="2"/>
        <scheme val="minor"/>
      </rPr>
      <t>https://www.eea.europa.eu/data-and-maps/data/data-viewers/greenhouse-gases-viewer</t>
    </r>
  </si>
  <si>
    <t>Emisiones/hab (t CO2-eq)</t>
  </si>
  <si>
    <t>MT</t>
  </si>
  <si>
    <t>SE</t>
  </si>
  <si>
    <t>LV</t>
  </si>
  <si>
    <t>PT</t>
  </si>
  <si>
    <t>RO</t>
  </si>
  <si>
    <t>ES</t>
  </si>
  <si>
    <t>FR</t>
  </si>
  <si>
    <t>HR</t>
  </si>
  <si>
    <t>IT</t>
  </si>
  <si>
    <t>HU</t>
  </si>
  <si>
    <t>SK</t>
  </si>
  <si>
    <t>GR</t>
  </si>
  <si>
    <t>BG</t>
  </si>
  <si>
    <t>DK</t>
  </si>
  <si>
    <t>LT</t>
  </si>
  <si>
    <t>EU-27</t>
  </si>
  <si>
    <t>SI</t>
  </si>
  <si>
    <t>AT</t>
  </si>
  <si>
    <t>FI</t>
  </si>
  <si>
    <t>EE</t>
  </si>
  <si>
    <t>DE</t>
  </si>
  <si>
    <t>BE</t>
  </si>
  <si>
    <t>NL</t>
  </si>
  <si>
    <t>PL</t>
  </si>
  <si>
    <t>CY</t>
  </si>
  <si>
    <t>CZ</t>
  </si>
  <si>
    <t>IE</t>
  </si>
  <si>
    <t>LU</t>
  </si>
  <si>
    <t>Emisiones/PIB (t CO2-eq/PIB (Millón  €))</t>
  </si>
  <si>
    <t>Emisiones de Gases de Efecto Invernadero (CO2-equivalente) por habitante y PIB</t>
  </si>
  <si>
    <t>Agencia Europea de Medio ambiente. (s.f.). EEA greenhouse gas - data viewer. Data viewer on greenhouse gas emissions and removals, sent by countries to UNFCCC and the EU Greenhouse Gas Monitoring Mechanism (EU Member States). Recuperado el 29 de junio de 2022 de https://www.eea.europa.eu/data-and-maps/data/data-viewers/greenhouse-gases-viewer</t>
  </si>
  <si>
    <t>Emisiones de contamiantes atmosféricos</t>
  </si>
  <si>
    <t>Emisisiones totales nacionales (kt)</t>
  </si>
  <si>
    <t xml:space="preserve">SOx </t>
  </si>
  <si>
    <t xml:space="preserve">NOx </t>
  </si>
  <si>
    <t xml:space="preserve">NH3 </t>
  </si>
  <si>
    <t>NMVOC</t>
  </si>
  <si>
    <t>CO</t>
  </si>
  <si>
    <t>CH4</t>
  </si>
  <si>
    <t>PM2,5</t>
  </si>
  <si>
    <t>PM10</t>
  </si>
  <si>
    <t>Fuente:</t>
  </si>
  <si>
    <r>
      <t xml:space="preserve">Ministerio para la Transición Ecológica y el Reto Demográfico. (s.f.). </t>
    </r>
    <r>
      <rPr>
        <i/>
        <sz val="11"/>
        <color rgb="FF000000"/>
        <rFont val="Calibri"/>
        <family val="2"/>
        <scheme val="minor"/>
      </rPr>
      <t xml:space="preserve">Inventario Nacional de Emisiones a la Atmósfera. Emisiones de Contaminantes atmosféricos. Serie 1990-2020. </t>
    </r>
    <r>
      <rPr>
        <sz val="11"/>
        <color rgb="FF000000"/>
        <rFont val="Calibri"/>
        <family val="2"/>
        <scheme val="minor"/>
      </rPr>
      <t>Datos facilitados mediante petición expresa por la Subdirección General de Aire Limpio y Sostenibilidad Industrial de la Dirección General de Calidad y Evaluación Ambiental (MITERD). Informe resumen disponible en: https://www.miteco.gob.es/es/calidad-y-evaluacion-ambiental/temas/sistema-espanol-de-inventario-sei-/documentoresumeninventariocontaminantes-ed2021_tcm30-524842.pdf</t>
    </r>
  </si>
  <si>
    <t>Número de zonas de calidad del aire clasificadas según cumplimiento de valores legislados</t>
  </si>
  <si>
    <t>AÑOS</t>
  </si>
  <si>
    <t>NO2</t>
  </si>
  <si>
    <t>O3</t>
  </si>
  <si>
    <t>Años</t>
  </si>
  <si>
    <t>&gt;VLH</t>
  </si>
  <si>
    <t>≤ VLH</t>
  </si>
  <si>
    <t>&gt;VLA</t>
  </si>
  <si>
    <t>≤ VLA</t>
  </si>
  <si>
    <t>Total</t>
  </si>
  <si>
    <t>&gt;VLD</t>
  </si>
  <si>
    <t>≤ VLD antes de descuentos</t>
  </si>
  <si>
    <t>≤ VLD por descuentos</t>
  </si>
  <si>
    <t>&lt;=VLA antes de descuentos</t>
  </si>
  <si>
    <t>&lt;=VLA por descuentos</t>
  </si>
  <si>
    <t>&lt; OLP</t>
  </si>
  <si>
    <t>&gt;VO</t>
  </si>
  <si>
    <t>2018-2019</t>
  </si>
  <si>
    <t>2019-2020</t>
  </si>
  <si>
    <t>2020-2021</t>
  </si>
  <si>
    <r>
      <t xml:space="preserve">Ministerio para la Transición Ecológica y el Reto Demográfico. (s.f.). </t>
    </r>
    <r>
      <rPr>
        <i/>
        <sz val="11"/>
        <color rgb="FF000000"/>
        <rFont val="Calibri"/>
        <family val="2"/>
        <scheme val="minor"/>
      </rPr>
      <t>Base de Datos de Calidad del Aire.</t>
    </r>
    <r>
      <rPr>
        <sz val="11"/>
        <color rgb="FF000000"/>
        <rFont val="Calibri"/>
        <family val="2"/>
        <scheme val="minor"/>
      </rPr>
      <t xml:space="preserve"> Datos facilitados mediante petición expresa por la Subdirección General de Aire Limpio y Sostenibilidad Industrial de la Dirección General de Calidad y Evaluación Ambiental (MITECO).</t>
    </r>
  </si>
  <si>
    <t>Nivel medio de exposición PM2,5 (IME PM2,5)</t>
  </si>
  <si>
    <t>PM2.5</t>
  </si>
  <si>
    <t>IME (media trienal)</t>
  </si>
  <si>
    <t>% reducción respecto a 2011</t>
  </si>
  <si>
    <t>--</t>
  </si>
  <si>
    <t>2009-2010-2011</t>
  </si>
  <si>
    <t>2010-2011-2012</t>
  </si>
  <si>
    <t>2011-2012-2013</t>
  </si>
  <si>
    <t>2012-2013-2014</t>
  </si>
  <si>
    <t>2013-2014-2015</t>
  </si>
  <si>
    <t>2014-2015-2016</t>
  </si>
  <si>
    <t>2015-2016-2017</t>
  </si>
  <si>
    <t>2016-2017-2018</t>
  </si>
  <si>
    <t>2017-2018-2019</t>
  </si>
  <si>
    <t>2018-2019-2020</t>
  </si>
  <si>
    <t>2019-2020-2021</t>
  </si>
  <si>
    <t>Calidad del aire de fondo regional: concentraciones medias de SO2, NO2, PM2,5, PM10 y O3</t>
  </si>
  <si>
    <r>
      <t>Concentración media de las medias anuales (µg/m</t>
    </r>
    <r>
      <rPr>
        <b/>
        <vertAlign val="superscript"/>
        <sz val="11"/>
        <rFont val="Calibri"/>
        <family val="2"/>
        <scheme val="minor"/>
      </rPr>
      <t>3</t>
    </r>
    <r>
      <rPr>
        <b/>
        <sz val="11"/>
        <rFont val="Calibri"/>
        <family val="2"/>
        <scheme val="minor"/>
      </rPr>
      <t>).</t>
    </r>
  </si>
  <si>
    <t>SO2</t>
  </si>
  <si>
    <t>O3 (Maximo diario 8h)</t>
  </si>
  <si>
    <r>
      <t>Fuente:</t>
    </r>
    <r>
      <rPr>
        <b/>
        <sz val="11"/>
        <color rgb="FF000000"/>
        <rFont val="Calibri"/>
        <family val="2"/>
      </rPr>
      <t xml:space="preserve"> </t>
    </r>
    <r>
      <rPr>
        <sz val="11"/>
        <color rgb="FF000000"/>
        <rFont val="Calibri"/>
        <family val="2"/>
      </rPr>
      <t/>
    </r>
  </si>
  <si>
    <r>
      <t xml:space="preserve">Ministerio para la Transición Ecológica y el Reto Demográfico. (s.f.). </t>
    </r>
    <r>
      <rPr>
        <i/>
        <sz val="11"/>
        <color rgb="FF000000"/>
        <rFont val="Calibri"/>
        <family val="2"/>
      </rPr>
      <t>Base de Datos de Calidad del Aire.</t>
    </r>
    <r>
      <rPr>
        <sz val="11"/>
        <color rgb="FF000000"/>
        <rFont val="Calibri"/>
        <family val="2"/>
      </rPr>
      <t xml:space="preserve"> Datos facilitados mediante petición expresa por la Subdirección General de Aire Limpio y Sostenibilidad Industrial de la Dirección General de Calidad y Evaluación Ambiental (MITECO).</t>
    </r>
  </si>
  <si>
    <t>Consumo e intensidad de energía primaria y final</t>
  </si>
  <si>
    <t>Consumo de energía primaria</t>
  </si>
  <si>
    <t>2000</t>
  </si>
  <si>
    <t>2001</t>
  </si>
  <si>
    <t>2002</t>
  </si>
  <si>
    <t>2003</t>
  </si>
  <si>
    <t>2004</t>
  </si>
  <si>
    <t>2005</t>
  </si>
  <si>
    <t>2006</t>
  </si>
  <si>
    <t>2007</t>
  </si>
  <si>
    <t>2008</t>
  </si>
  <si>
    <t>2009</t>
  </si>
  <si>
    <t>2010</t>
  </si>
  <si>
    <t>2011</t>
  </si>
  <si>
    <t>2012</t>
  </si>
  <si>
    <t>2013</t>
  </si>
  <si>
    <t>2014</t>
  </si>
  <si>
    <t>2015</t>
  </si>
  <si>
    <t>2016</t>
  </si>
  <si>
    <t>2017</t>
  </si>
  <si>
    <t>2018</t>
  </si>
  <si>
    <t>2019</t>
  </si>
  <si>
    <t>E. Primaria (ktep)</t>
  </si>
  <si>
    <t>E. Primaria (Mtep)</t>
  </si>
  <si>
    <t>Carbón</t>
  </si>
  <si>
    <t>Carbón (Mtep)</t>
  </si>
  <si>
    <t>Productos petrolíferos</t>
  </si>
  <si>
    <t>Productos petrolíferos (Mtep)</t>
  </si>
  <si>
    <t>Gas natural</t>
  </si>
  <si>
    <t>Gas natural (Mtep)</t>
  </si>
  <si>
    <t>Energías renovables</t>
  </si>
  <si>
    <t>Energías renovables (Mtep)</t>
  </si>
  <si>
    <t>Residuos no renovables</t>
  </si>
  <si>
    <t>Residuos no renovables (Mtep)</t>
  </si>
  <si>
    <t>Energía nuclear</t>
  </si>
  <si>
    <t>Energía nuclear (Mtep)</t>
  </si>
  <si>
    <t>Saldo eléctrico</t>
  </si>
  <si>
    <t>Saldo eléctrico (Mtep)</t>
  </si>
  <si>
    <t>Consumo de energía final</t>
  </si>
  <si>
    <t>E. Final (ktep)</t>
  </si>
  <si>
    <t>E. Final (Mtep)</t>
  </si>
  <si>
    <t>Energía eléctrica</t>
  </si>
  <si>
    <t>Energía eléctrica (Mtep)</t>
  </si>
  <si>
    <t>Ministerio para la Transición Ecológica y el Reto Demográfico. (2022). Datos facilitados por la Subdirección General de Prospectiva, Estrategia y Normativa en Materia de Energía mediante solicitud expresa.</t>
  </si>
  <si>
    <t>Indicadores: Macro</t>
  </si>
  <si>
    <r>
      <t xml:space="preserve">Intensidad de Energía Primaria </t>
    </r>
    <r>
      <rPr>
        <b/>
        <vertAlign val="superscript"/>
        <sz val="10"/>
        <rFont val="Calibri"/>
        <family val="2"/>
        <scheme val="minor"/>
      </rPr>
      <t>(1)</t>
    </r>
  </si>
  <si>
    <r>
      <t xml:space="preserve">Intensidad de Energía Final </t>
    </r>
    <r>
      <rPr>
        <b/>
        <vertAlign val="superscript"/>
        <sz val="10"/>
        <rFont val="Calibri"/>
        <family val="2"/>
        <scheme val="minor"/>
      </rPr>
      <t>(2)</t>
    </r>
  </si>
  <si>
    <t>Intensidad de energía primaria y final</t>
  </si>
  <si>
    <t>(1) Se incluyen los consumos asociados a usos no energéticos en el consumo de energía primaria.</t>
  </si>
  <si>
    <t>(2) Se excluyen los consumos asociados a usos no energéticos del consumo de energía final en línea con el procedimiento metodológico aplicado por EUROSTAT.</t>
  </si>
  <si>
    <t>2.1.2 Energía y clima</t>
  </si>
  <si>
    <t>Generación de electricidad de origen renovable y potencia instalada de energía eléctrica de origen renovable</t>
  </si>
  <si>
    <t>2020</t>
  </si>
  <si>
    <t>2021</t>
  </si>
  <si>
    <t>Renovable</t>
  </si>
  <si>
    <t>Generación de energía eléctrica total</t>
  </si>
  <si>
    <t>% electricidad origen renovable</t>
  </si>
  <si>
    <t>Generación de energía eléctrica total y porcentaje de origen renovable en España</t>
  </si>
  <si>
    <t>Potencia instalada de energía eléctrica de origen renovable (MW) en España</t>
  </si>
  <si>
    <t>Mwe</t>
  </si>
  <si>
    <t>Hydro</t>
  </si>
  <si>
    <t>Solar photovoltaic</t>
  </si>
  <si>
    <t>Solar thermal</t>
  </si>
  <si>
    <t>Tide, wave and ocean</t>
  </si>
  <si>
    <t>Wind</t>
  </si>
  <si>
    <t>Municipal waste</t>
  </si>
  <si>
    <t>Solid biofuels</t>
  </si>
  <si>
    <t>Biogases</t>
  </si>
  <si>
    <t>Other liquid biofuels</t>
  </si>
  <si>
    <t>Garantías de origen y etiquetado de electricidad</t>
  </si>
  <si>
    <t xml:space="preserve">Resumen Garantías de Origen </t>
  </si>
  <si>
    <t xml:space="preserve">Nº instalaciones </t>
  </si>
  <si>
    <t>Potencia MW</t>
  </si>
  <si>
    <t>Garantías solicitadas GWh</t>
  </si>
  <si>
    <t>Garantías expedidas GWh</t>
  </si>
  <si>
    <t>Garantías redimidas GWh</t>
  </si>
  <si>
    <t>NOTA: A partir del año 2012, las garantías solicitadas para exportar no están descontadas de las garantías expedidas en la estadística están incluidas las solicitudes que han sido denegadas GdO's redimidas consumidor final ( Cogen. AE. Y Renovables)</t>
  </si>
  <si>
    <t>NOTA 2020: Se corrige el dato de Nº de instalaciones y de Potencia MWde 2019, puesto que el dato que figura en el ACUERDO SOBRE INFORMACIÓN ESTADÍSTICA DEL SISTEMA DE GARANTÍAS DE ORIGEN RELATIVO A LA ENERGÍA PRODUCIDA EN EL AÑO 2019, es de 39.579 instalaciones en total y de 51316 (en la edición anterior se había tenido en cuenta solo el valor total de instalaciones y potencia de energía renovable sin considerar la cogeneración total.)</t>
  </si>
  <si>
    <t>Objetivo de renovables y objetivo en transporte (RED II)</t>
  </si>
  <si>
    <t>Objetivo Renovables</t>
  </si>
  <si>
    <t>Energía procedente de fuentes renovables en consumo energético final y en transporte (%)</t>
  </si>
  <si>
    <t>Objetivo en Transporte</t>
  </si>
  <si>
    <t>Dependencia energética exterior</t>
  </si>
  <si>
    <t>Data extracted on 23/06/2022 21:51:16 from [ESTAT]</t>
  </si>
  <si>
    <t xml:space="preserve">Dataset: </t>
  </si>
  <si>
    <t>Energy dependence [T2020_RD320]</t>
  </si>
  <si>
    <t xml:space="preserve">Last updated: </t>
  </si>
  <si>
    <t>14/04/2022 11:00</t>
  </si>
  <si>
    <t>Time frequency</t>
  </si>
  <si>
    <t>Annual</t>
  </si>
  <si>
    <t>Standard international energy product classification (SIEC)</t>
  </si>
  <si>
    <t>Unit of measure</t>
  </si>
  <si>
    <t>Percentage</t>
  </si>
  <si>
    <t>TIME</t>
  </si>
  <si>
    <t>1990</t>
  </si>
  <si>
    <t>1991</t>
  </si>
  <si>
    <t>1992</t>
  </si>
  <si>
    <t>1993</t>
  </si>
  <si>
    <t>1994</t>
  </si>
  <si>
    <t>1995</t>
  </si>
  <si>
    <t>1996</t>
  </si>
  <si>
    <t>1997</t>
  </si>
  <si>
    <t>1998</t>
  </si>
  <si>
    <t>1999</t>
  </si>
  <si>
    <t>GEO (Labels)</t>
  </si>
  <si>
    <t/>
  </si>
  <si>
    <t>European Union - 27 countries (from 2020)</t>
  </si>
  <si>
    <t>European Union - 28 countries (2013-2020)</t>
  </si>
  <si>
    <t>:</t>
  </si>
  <si>
    <t>Euro area - 19 countries  (from 2015)</t>
  </si>
  <si>
    <t>Belgium</t>
  </si>
  <si>
    <t>Bulgaria</t>
  </si>
  <si>
    <t>Czechia</t>
  </si>
  <si>
    <t>Denmark</t>
  </si>
  <si>
    <t>Germany (until 1990 former territory of the FRG)</t>
  </si>
  <si>
    <t>Estonia</t>
  </si>
  <si>
    <t>Ireland</t>
  </si>
  <si>
    <t>Greece</t>
  </si>
  <si>
    <t>Spain</t>
  </si>
  <si>
    <t>France</t>
  </si>
  <si>
    <t>Croatia</t>
  </si>
  <si>
    <t>Italy</t>
  </si>
  <si>
    <t>Cyprus</t>
  </si>
  <si>
    <t>Latvia</t>
  </si>
  <si>
    <t>Lithuania</t>
  </si>
  <si>
    <t>Luxembourg</t>
  </si>
  <si>
    <t>Hungary</t>
  </si>
  <si>
    <t>Malta</t>
  </si>
  <si>
    <t>Netherlands</t>
  </si>
  <si>
    <t>Austria</t>
  </si>
  <si>
    <t>Poland</t>
  </si>
  <si>
    <t>Portugal</t>
  </si>
  <si>
    <t>Romania</t>
  </si>
  <si>
    <t>Slovenia</t>
  </si>
  <si>
    <t>Slovakia</t>
  </si>
  <si>
    <t>Finland</t>
  </si>
  <si>
    <t>Sweden</t>
  </si>
  <si>
    <t>Iceland</t>
  </si>
  <si>
    <t>Norway</t>
  </si>
  <si>
    <t>Switzerland</t>
  </si>
  <si>
    <t>United Kingdom</t>
  </si>
  <si>
    <t>Montenegro</t>
  </si>
  <si>
    <t>North Macedonia</t>
  </si>
  <si>
    <t>Albania</t>
  </si>
  <si>
    <t>Serbia</t>
  </si>
  <si>
    <t>Turkey</t>
  </si>
  <si>
    <t>Bosnia and Herzegovina</t>
  </si>
  <si>
    <t>Kosovo (under United Nations Security Council Resolution 1244/99)</t>
  </si>
  <si>
    <t>Períodos de sequía</t>
  </si>
  <si>
    <t>Año</t>
  </si>
  <si>
    <t>P (mm)</t>
  </si>
  <si>
    <t>Extremadamente seco</t>
  </si>
  <si>
    <t>Muy seco</t>
  </si>
  <si>
    <t>Seco</t>
  </si>
  <si>
    <t>Normal</t>
  </si>
  <si>
    <t>Húmedo</t>
  </si>
  <si>
    <t>Muy húmedo</t>
  </si>
  <si>
    <t>Extremadamente húmedo</t>
  </si>
  <si>
    <t>Precipitación media anual y umbrales de clasificación del grado de humedad</t>
  </si>
  <si>
    <t>Número de solicitudes de inscripción en el Registro de huella de carbono, compensación y proyectos de absorción por tipo de sección del registro</t>
  </si>
  <si>
    <t>NOTA: Los datos de los que disponemos son desde el año 2014 que es cuando se aprobó el Real Decreto 163/2014, de 14 de marzo, por el que se crea el registro de huella de carbono, compensación y proyectos de absorción de dióxido de carbono, y son los siguientes:</t>
  </si>
  <si>
    <t>Secciones del Registro</t>
  </si>
  <si>
    <t>Sección A</t>
  </si>
  <si>
    <t>Sección de huella de carbono y de compromisos de reducción.</t>
  </si>
  <si>
    <t>Sección B</t>
  </si>
  <si>
    <t>Sección de proyectos de absorción de dióxido de carbono.</t>
  </si>
  <si>
    <t>Sección C</t>
  </si>
  <si>
    <t xml:space="preserve">Sección de compensación de huella de carbono. </t>
  </si>
  <si>
    <t>Evolución de las SOLICITUDES recibidas CADA año a 31/12/2020 por secciones:</t>
  </si>
  <si>
    <t>TOTAL</t>
  </si>
  <si>
    <t>Seccion B</t>
  </si>
  <si>
    <t>Oficina Española de Cambio Climático (OECC) del Ministerio para la Transición Ecológica y el Reto Demográfico. (2022). Datos facilitados mediante petición expresa.</t>
  </si>
  <si>
    <t>Precio del derecho de emisión en el régimen de comercio de derechos de emisión de la UE</t>
  </si>
  <si>
    <t>Precio medio del derecho de emisión en el Régimen de Comercio de Derechos de Emisión de la UE (euros/derecho)</t>
  </si>
  <si>
    <t>Precio medio (euros/derecho)</t>
  </si>
  <si>
    <r>
      <t>NOTA:</t>
    </r>
    <r>
      <rPr>
        <sz val="11"/>
        <color theme="1"/>
        <rFont val="Calibri"/>
        <family val="2"/>
        <scheme val="minor"/>
      </rPr>
      <t xml:space="preserve"> España empezó a subastar en 2012. Antes, se podrían dar datos de precio del derecho de emisión basados en otra definición del indicador. Dado que se tiene poco control sobre los datos necesarios para aplicar otras definiciones del indicador, se ha preferido empezar la serie en 2012.]</t>
    </r>
  </si>
  <si>
    <t>Ministerio para la Transición Ecológica y el Reto Demográfico. (2022). Datos facilitados por la Subdirección General de Mercados de Carbono mediante petición expresa.</t>
  </si>
  <si>
    <t>2.2 Naturaleza</t>
  </si>
  <si>
    <t>2.2.1 Medio natural</t>
  </si>
  <si>
    <t>Evolución del número y superficie acumulada de espacios protegidos</t>
  </si>
  <si>
    <t xml:space="preserve">Superficie (ha) protegida total </t>
  </si>
  <si>
    <t>TERRESTRE</t>
  </si>
  <si>
    <t>MARINA</t>
  </si>
  <si>
    <r>
      <t xml:space="preserve">* La superficie protegida total incluye: Espacios Naturales Protegidos, Red Natura 2000, Reservas de la Biosfera, Ramsar, ZEPIM, OSPAR y, desde 2020, también GEOPARQUES                                                                        </t>
    </r>
    <r>
      <rPr>
        <sz val="9"/>
        <rFont val="Calibri"/>
        <family val="2"/>
        <scheme val="minor"/>
      </rPr>
      <t xml:space="preserve">                                                                                                                                                                                              </t>
    </r>
    <r>
      <rPr>
        <sz val="9"/>
        <rFont val="Century Gothic"/>
        <family val="2"/>
      </rPr>
      <t>Fuente: MITECO</t>
    </r>
  </si>
  <si>
    <t>Superficie (ha) y número de espacios protegidos, 2021</t>
  </si>
  <si>
    <t>Número</t>
  </si>
  <si>
    <t>SUPERFICIE PROTEGIDA TOTAL*</t>
  </si>
  <si>
    <t>Superficie protegida por ENP y RED NATURA 2000</t>
  </si>
  <si>
    <t>ENP</t>
  </si>
  <si>
    <t xml:space="preserve">RED NATURA 2000 </t>
  </si>
  <si>
    <t>LIC</t>
  </si>
  <si>
    <t>ZEPA</t>
  </si>
  <si>
    <t>Áreas protegidas por instrumentos internacionales</t>
  </si>
  <si>
    <t>MAB</t>
  </si>
  <si>
    <t>RAMSAR</t>
  </si>
  <si>
    <t>ZEPIM</t>
  </si>
  <si>
    <t>OSPAR</t>
  </si>
  <si>
    <t>Geoparques</t>
  </si>
  <si>
    <t>Reservas Biogenéticas</t>
  </si>
  <si>
    <t>Sitios Naturales de la Lista del Patrimonio Mundial</t>
  </si>
  <si>
    <t xml:space="preserve">* La superficie protegida total incluye: Espacios Naturales Protegidos (ENP), Red Natura 2000, Reservas de la Biosfera, Humedales de Importancia Internacional del Convenio de Ramsar, ZEPIM, OSPAR y Geoparques.
</t>
  </si>
  <si>
    <t>Los datos de superficie de Red Natura 2000 están calculados sin solapes. No se pueden sumar superficies de LIC y ZEPA para obtener totales ya que existen solapamientos entre ambos tipos de espacios.</t>
  </si>
  <si>
    <t>Número de alertas de especies exóticas invasoras</t>
  </si>
  <si>
    <t>Alertas en la Red Nacional de Alerta Temprana</t>
  </si>
  <si>
    <t>Nº de alertas de especies incluidas en el anexo del RD 630/2013 del CEEEI</t>
  </si>
  <si>
    <t>Nº de alertas de especies no incluidas en normativa específica</t>
  </si>
  <si>
    <t>Andalucía</t>
  </si>
  <si>
    <t>Aragón</t>
  </si>
  <si>
    <t>Canarias</t>
  </si>
  <si>
    <t>Cantabria</t>
  </si>
  <si>
    <t>Castilla y León</t>
  </si>
  <si>
    <t>Castilla-La Mancha</t>
  </si>
  <si>
    <t>Cataluña</t>
  </si>
  <si>
    <t>Ciudad de Ceuta</t>
  </si>
  <si>
    <t>Ciudad de Melilla</t>
  </si>
  <si>
    <t>Comunidad Foral de Navarra</t>
  </si>
  <si>
    <t>Comunidad de Madrid</t>
  </si>
  <si>
    <t>Comunitat Valenciana</t>
  </si>
  <si>
    <t>Extremadura</t>
  </si>
  <si>
    <t>Galicia</t>
  </si>
  <si>
    <t>Illes Balears</t>
  </si>
  <si>
    <t>La Rioja</t>
  </si>
  <si>
    <t>País Vasco</t>
  </si>
  <si>
    <t>Principado de Asturias</t>
  </si>
  <si>
    <t>Región de Murcia</t>
  </si>
  <si>
    <t>Número de taxones identificados por grupo taxonómico, con indicación del porcentaje de especies que tienen algún grado de amenaza</t>
  </si>
  <si>
    <t>Riqueza de especies marinas (M), terrestres (T) y marino-terrestres (MT), 2021</t>
  </si>
  <si>
    <r>
      <t>Grupo</t>
    </r>
    <r>
      <rPr>
        <b/>
        <strike/>
        <sz val="11"/>
        <rFont val="Calibri"/>
        <family val="2"/>
        <scheme val="minor"/>
      </rPr>
      <t xml:space="preserve"> </t>
    </r>
    <r>
      <rPr>
        <b/>
        <sz val="11"/>
        <rFont val="Calibri"/>
        <family val="2"/>
        <scheme val="minor"/>
      </rPr>
      <t>taxonómico</t>
    </r>
  </si>
  <si>
    <t>Código ámbito</t>
  </si>
  <si>
    <t>Nº total Especies</t>
  </si>
  <si>
    <t>Nº Total Subespecies</t>
  </si>
  <si>
    <t>Nº Amenazadas</t>
  </si>
  <si>
    <t>Nº Exóticas</t>
  </si>
  <si>
    <t>Algas</t>
  </si>
  <si>
    <t>M</t>
  </si>
  <si>
    <t>Anfibios</t>
  </si>
  <si>
    <t>T</t>
  </si>
  <si>
    <t>Ascidios</t>
  </si>
  <si>
    <t>Aves</t>
  </si>
  <si>
    <t>Cromistas y Bacterias</t>
  </si>
  <si>
    <t>Hongos</t>
  </si>
  <si>
    <t>Invertebrados</t>
  </si>
  <si>
    <t>Mamíferos</t>
  </si>
  <si>
    <t>Peces</t>
  </si>
  <si>
    <t>Plantas no vasculares</t>
  </si>
  <si>
    <t>Plantas vasculares</t>
  </si>
  <si>
    <t>Reptiles</t>
  </si>
  <si>
    <t>Especies marinas</t>
  </si>
  <si>
    <t>Especies terrestres</t>
  </si>
  <si>
    <t>Especies marino-terrestres</t>
  </si>
  <si>
    <r>
      <t xml:space="preserve">Para esta estadística se han tenido en cuenta los taxones presentes en España, disponibles en EIDOS, contabilizados a nivel de especie. En el caso de disponer de información de subespecie, se ha refejado en la columna: </t>
    </r>
    <r>
      <rPr>
        <sz val="10"/>
        <color theme="1"/>
        <rFont val="Calibri"/>
        <family val="2"/>
        <scheme val="minor"/>
      </rPr>
      <t>Nº Subespecies</t>
    </r>
    <r>
      <rPr>
        <i/>
        <sz val="10"/>
        <color rgb="FF000000"/>
        <rFont val="Calibri"/>
        <family val="2"/>
        <scheme val="minor"/>
      </rPr>
      <t xml:space="preserve">. </t>
    </r>
  </si>
  <si>
    <t>Índice de cambio de poblaciones de aves comunes en España</t>
  </si>
  <si>
    <t>Tendencia de las poblaciones de aves comunes. Porcentaje de cambio (1998=0)</t>
  </si>
  <si>
    <t>Hábitat</t>
  </si>
  <si>
    <t>Agrícolas</t>
  </si>
  <si>
    <t>Arbustivo</t>
  </si>
  <si>
    <t>Forestales</t>
  </si>
  <si>
    <t>Urbanas</t>
  </si>
  <si>
    <t>Defoliación de masas forestales</t>
  </si>
  <si>
    <t>Evolución de la defoliación media y tendencia, excluyendo los árboles cortados por aprovechamiento forestal</t>
  </si>
  <si>
    <t>AÑO</t>
  </si>
  <si>
    <t>Defoliación media</t>
  </si>
  <si>
    <t xml:space="preserve">Sin árboles cortados </t>
  </si>
  <si>
    <t>Con árboles cortados</t>
  </si>
  <si>
    <t>Tipo de daños detectados en las masas forestales (IDF España, 1987-2020)</t>
  </si>
  <si>
    <t>TIPOS DE DAÑOS</t>
  </si>
  <si>
    <t>FRECUENCIA</t>
  </si>
  <si>
    <t>Incendios</t>
  </si>
  <si>
    <t>Otros</t>
  </si>
  <si>
    <t>TOTAL daños</t>
  </si>
  <si>
    <t>Nota.- El tipo T7 serían daños por Contaminante local/regional conocido, pero la dificultad de evaluación hace que no se consignen datos.</t>
  </si>
  <si>
    <t>Incendios forestales: número de incendios y superficie afectada</t>
  </si>
  <si>
    <t>Núm. de siniestros</t>
  </si>
  <si>
    <t>Conatos</t>
  </si>
  <si>
    <t>GIF</t>
  </si>
  <si>
    <t>Arbolada</t>
  </si>
  <si>
    <t>Desarbolada</t>
  </si>
  <si>
    <t>Total Forestal</t>
  </si>
  <si>
    <t>Media GIF</t>
  </si>
  <si>
    <t>SUPERFICIE AFECTADA EN HECTÁREAS</t>
  </si>
  <si>
    <t>Bosques y otras superficies forestales</t>
  </si>
  <si>
    <t>Evolución de superficie arbolada y desarbolada (ha)</t>
  </si>
  <si>
    <t>Uso</t>
  </si>
  <si>
    <t>Año 2010</t>
  </si>
  <si>
    <t>Año 2011</t>
  </si>
  <si>
    <t>Año 2012</t>
  </si>
  <si>
    <t>Año 2013</t>
  </si>
  <si>
    <t>Año 2016</t>
  </si>
  <si>
    <t>Año 2017</t>
  </si>
  <si>
    <t>Año 2018</t>
  </si>
  <si>
    <t>Año 2019</t>
  </si>
  <si>
    <t>Año 2020</t>
  </si>
  <si>
    <t>Año 2021</t>
  </si>
  <si>
    <t>ha</t>
  </si>
  <si>
    <t>%</t>
  </si>
  <si>
    <t>Forestal arbolado</t>
  </si>
  <si>
    <t>Forestal Desarbolado</t>
  </si>
  <si>
    <t>Superficie NO Forestal</t>
  </si>
  <si>
    <t>Total (Forestal y no Forestal)</t>
  </si>
  <si>
    <t>% respecto a la superficie nacional total</t>
  </si>
  <si>
    <t>Superficie forestal arbolada</t>
  </si>
  <si>
    <t>Forestal desarbolado</t>
  </si>
  <si>
    <t>Superficies de formaciones forestales arboladas y diversidad específica de las masas arboladas</t>
  </si>
  <si>
    <t>Riqueza arbórea por superficie: porcentaje de superficie según el número de especies dominantes</t>
  </si>
  <si>
    <t>Menos de  2</t>
  </si>
  <si>
    <t>De 2 a 3</t>
  </si>
  <si>
    <t>De 4 a 5</t>
  </si>
  <si>
    <t>De 6 a 10</t>
  </si>
  <si>
    <t>Mas de 10</t>
  </si>
  <si>
    <t>2.2.2 Suelo</t>
  </si>
  <si>
    <t>Variación de la superficie de parcelas urbanas y de la superficie de parcelas edificadas entre 2010 y 2021 (%)</t>
  </si>
  <si>
    <t>Superficie parcelas urbanas</t>
  </si>
  <si>
    <t>Superficie parcelas sin edificar</t>
  </si>
  <si>
    <t>Superficie parcelas edificadas</t>
  </si>
  <si>
    <t>% superficie edificada</t>
  </si>
  <si>
    <t>182.611,76</t>
  </si>
  <si>
    <t>80.108,98</t>
  </si>
  <si>
    <t>102.502,79</t>
  </si>
  <si>
    <t>38.410,74</t>
  </si>
  <si>
    <t>15.399,61</t>
  </si>
  <si>
    <t>23.011,13</t>
  </si>
  <si>
    <t>Asturias (Principado de)</t>
  </si>
  <si>
    <t>23.083,61</t>
  </si>
  <si>
    <t>9.456,04</t>
  </si>
  <si>
    <t>13.627,58</t>
  </si>
  <si>
    <t>Balears (Illes)</t>
  </si>
  <si>
    <t>24.375,08</t>
  </si>
  <si>
    <t>7.745,62</t>
  </si>
  <si>
    <t>16.629,47</t>
  </si>
  <si>
    <t>41.212,84</t>
  </si>
  <si>
    <t>20.608,34</t>
  </si>
  <si>
    <t>20.604,50</t>
  </si>
  <si>
    <t>18.364,03</t>
  </si>
  <si>
    <t>6.468,35</t>
  </si>
  <si>
    <t>11.895,68</t>
  </si>
  <si>
    <t>113.618,84</t>
  </si>
  <si>
    <t>52.829,64</t>
  </si>
  <si>
    <t>60.789,20</t>
  </si>
  <si>
    <t>Castilla - La Mancha</t>
  </si>
  <si>
    <t>91.954,12</t>
  </si>
  <si>
    <t>44.814,39</t>
  </si>
  <si>
    <t>47.139,73</t>
  </si>
  <si>
    <t>144.465,47</t>
  </si>
  <si>
    <t>57.657,01</t>
  </si>
  <si>
    <t>86.808,46</t>
  </si>
  <si>
    <t>109.262,38</t>
  </si>
  <si>
    <t>44.410,41</t>
  </si>
  <si>
    <t>64.851,98</t>
  </si>
  <si>
    <t>30.129,38</t>
  </si>
  <si>
    <t>12.712,20</t>
  </si>
  <si>
    <t>17.417,18</t>
  </si>
  <si>
    <t>92.483,32</t>
  </si>
  <si>
    <t>42.683,32</t>
  </si>
  <si>
    <t>49.800,00</t>
  </si>
  <si>
    <t>Madrid (Comunidad de)</t>
  </si>
  <si>
    <t>99.317,14</t>
  </si>
  <si>
    <t>44.755,33</t>
  </si>
  <si>
    <t>54.561,80</t>
  </si>
  <si>
    <t>Murcia (Región de)</t>
  </si>
  <si>
    <t>55.359,46</t>
  </si>
  <si>
    <t>35.383,87</t>
  </si>
  <si>
    <t>19.975,59</t>
  </si>
  <si>
    <t>Rioja (La)</t>
  </si>
  <si>
    <t>8.196,33</t>
  </si>
  <si>
    <t>3.536,45</t>
  </si>
  <si>
    <t>4.659,88</t>
  </si>
  <si>
    <t>Ceuta</t>
  </si>
  <si>
    <t>512,08</t>
  </si>
  <si>
    <t>194,43</t>
  </si>
  <si>
    <t>317,66</t>
  </si>
  <si>
    <t>Melilla</t>
  </si>
  <si>
    <t>501,49</t>
  </si>
  <si>
    <t>127,40</t>
  </si>
  <si>
    <t>374,09</t>
  </si>
  <si>
    <t xml:space="preserve">Total </t>
  </si>
  <si>
    <t>1.073.858,08</t>
  </si>
  <si>
    <t>478.891,39</t>
  </si>
  <si>
    <t>594.966,69</t>
  </si>
  <si>
    <t>Superficie Parcelas sin edificar</t>
  </si>
  <si>
    <t>Superficie Parcelas edificadas</t>
  </si>
  <si>
    <t>169.243</t>
  </si>
  <si>
    <t>53.755</t>
  </si>
  <si>
    <t>115.488</t>
  </si>
  <si>
    <t>35.521</t>
  </si>
  <si>
    <t>12.427</t>
  </si>
  <si>
    <t>23.094</t>
  </si>
  <si>
    <t>29.698</t>
  </si>
  <si>
    <t>12.255</t>
  </si>
  <si>
    <t>17.443</t>
  </si>
  <si>
    <t>23.511</t>
  </si>
  <si>
    <t>5.696</t>
  </si>
  <si>
    <t>17.815</t>
  </si>
  <si>
    <t>36.988</t>
  </si>
  <si>
    <t>13.675</t>
  </si>
  <si>
    <t>23.313</t>
  </si>
  <si>
    <t>17.776</t>
  </si>
  <si>
    <t>5.182</t>
  </si>
  <si>
    <t>12.594</t>
  </si>
  <si>
    <t>104.657</t>
  </si>
  <si>
    <t>39.574</t>
  </si>
  <si>
    <t>65.084</t>
  </si>
  <si>
    <t>85.484</t>
  </si>
  <si>
    <t>32.975</t>
  </si>
  <si>
    <t>52.508</t>
  </si>
  <si>
    <t>131.258</t>
  </si>
  <si>
    <t>39.413</t>
  </si>
  <si>
    <t>91.846</t>
  </si>
  <si>
    <t>Comunidad Valenciana</t>
  </si>
  <si>
    <t>105.620</t>
  </si>
  <si>
    <t>33.609</t>
  </si>
  <si>
    <t>72.012</t>
  </si>
  <si>
    <t>30.828</t>
  </si>
  <si>
    <t>9.966</t>
  </si>
  <si>
    <t>20.862</t>
  </si>
  <si>
    <t>115.312</t>
  </si>
  <si>
    <t>46.676</t>
  </si>
  <si>
    <t>68.636</t>
  </si>
  <si>
    <t>32.854</t>
  </si>
  <si>
    <t>58.865</t>
  </si>
  <si>
    <t>44.660</t>
  </si>
  <si>
    <t>19.608</t>
  </si>
  <si>
    <t>25.052</t>
  </si>
  <si>
    <t>7.662</t>
  </si>
  <si>
    <t>2.719</t>
  </si>
  <si>
    <t>4.943</t>
  </si>
  <si>
    <t>464</t>
  </si>
  <si>
    <t>102</t>
  </si>
  <si>
    <t>363</t>
  </si>
  <si>
    <t>511</t>
  </si>
  <si>
    <t>95</t>
  </si>
  <si>
    <t>415</t>
  </si>
  <si>
    <t>1.030.913</t>
  </si>
  <si>
    <t>360.580</t>
  </si>
  <si>
    <t>670.333</t>
  </si>
  <si>
    <t>2010-2021 (%)</t>
  </si>
  <si>
    <t>C. Ceuta</t>
  </si>
  <si>
    <t>C. Melilla</t>
  </si>
  <si>
    <t>C. Madrid</t>
  </si>
  <si>
    <t>C. Valenciana</t>
  </si>
  <si>
    <t>P. Asturias</t>
  </si>
  <si>
    <t>R. Murcia</t>
  </si>
  <si>
    <t>Pérdida de suelo por erosión</t>
  </si>
  <si>
    <t>CCAA</t>
  </si>
  <si>
    <t>Con procesos erosivos Moderados (%)</t>
  </si>
  <si>
    <t>Con procesos erosivos Medios  (%)</t>
  </si>
  <si>
    <t>Con procesos erosivos Altos  (%)</t>
  </si>
  <si>
    <t>Asturias</t>
  </si>
  <si>
    <t>Baleares</t>
  </si>
  <si>
    <t>Madrid</t>
  </si>
  <si>
    <t>Murcia</t>
  </si>
  <si>
    <t>Navarra</t>
  </si>
  <si>
    <t>Promedio</t>
  </si>
  <si>
    <t>Superficie de suelo afectada</t>
  </si>
  <si>
    <t>Pérdidas medias anuales (t/ha)</t>
  </si>
  <si>
    <t xml:space="preserve">Castilla y León </t>
  </si>
  <si>
    <t>2.2.3 Costas y medio marino</t>
  </si>
  <si>
    <t>Número anual de expedientes sancionadores resueltos</t>
  </si>
  <si>
    <t>Alicante</t>
  </si>
  <si>
    <t>Almería</t>
  </si>
  <si>
    <t>Barcelona</t>
  </si>
  <si>
    <t>Cádiz</t>
  </si>
  <si>
    <t xml:space="preserve">Castellón </t>
  </si>
  <si>
    <t>Coruña</t>
  </si>
  <si>
    <t>Girona</t>
  </si>
  <si>
    <t>Granada</t>
  </si>
  <si>
    <t>Guipuzcoa</t>
  </si>
  <si>
    <t>Huelva</t>
  </si>
  <si>
    <t>Lugo</t>
  </si>
  <si>
    <t>Málaga</t>
  </si>
  <si>
    <t>Las Palmas</t>
  </si>
  <si>
    <t>Pontevedra</t>
  </si>
  <si>
    <t>Tenerife</t>
  </si>
  <si>
    <t>Sevilla</t>
  </si>
  <si>
    <t>Tarragona</t>
  </si>
  <si>
    <t>Valencia</t>
  </si>
  <si>
    <t>Vizcaya</t>
  </si>
  <si>
    <t>Total provincia</t>
  </si>
  <si>
    <t>Resolución procedimientos recuperación posesoria</t>
  </si>
  <si>
    <t>Ministerio para la Transición Ecológica y Reto Demográfico. (2022). Datos facilitados por la Dirección General de la Costa y el Mar mediante petición expresa procedentes del Programa DUNA de tramitación de expedientes de DPMT.</t>
  </si>
  <si>
    <t>Basuras marinas en playas</t>
  </si>
  <si>
    <t>Número de objetos de basura encontrados en las playas por demarcaciones marinas</t>
  </si>
  <si>
    <t>Demarcación noratlántica</t>
  </si>
  <si>
    <t>Total 13-21</t>
  </si>
  <si>
    <t>Invierno</t>
  </si>
  <si>
    <t>Primavera</t>
  </si>
  <si>
    <t>Verano</t>
  </si>
  <si>
    <t>Otoño</t>
  </si>
  <si>
    <t>Campañas</t>
  </si>
  <si>
    <t>Media</t>
  </si>
  <si>
    <t>Demarcación sudatlántica</t>
  </si>
  <si>
    <t>Demarcación Estrecho y Alborán</t>
  </si>
  <si>
    <t>Demarcación levantino-balear</t>
  </si>
  <si>
    <t>Demarcación canaria</t>
  </si>
  <si>
    <t>Total ítems</t>
  </si>
  <si>
    <t xml:space="preserve">Total España </t>
  </si>
  <si>
    <t>TOTAL 2013</t>
  </si>
  <si>
    <t>TOTAL 2014</t>
  </si>
  <si>
    <t>TOTAL 2015</t>
  </si>
  <si>
    <t>TOTAL 2016</t>
  </si>
  <si>
    <t>TOTAL 2017</t>
  </si>
  <si>
    <t>TOTAL 2018</t>
  </si>
  <si>
    <t>TOTAL 2019</t>
  </si>
  <si>
    <t>TOTAL 2020</t>
  </si>
  <si>
    <t>TOTAL 2021</t>
  </si>
  <si>
    <t>TOTAL 2013-2021</t>
  </si>
  <si>
    <t>Total España</t>
  </si>
  <si>
    <t>Noratlántica</t>
  </si>
  <si>
    <t>Sudatlántica</t>
  </si>
  <si>
    <t>Estrecho y Alborán</t>
  </si>
  <si>
    <t>Levantino-balear</t>
  </si>
  <si>
    <t>Canaria</t>
  </si>
  <si>
    <t>Microplásticos en playas</t>
  </si>
  <si>
    <t>Demarcación marina</t>
  </si>
  <si>
    <t>Media anual</t>
  </si>
  <si>
    <t>RID/WISE-1: Descargas directas e indirectas desde ríos al mar, de contaminantes químicos y nutrientes</t>
  </si>
  <si>
    <t>Concentraciones anuales descargadas en el mar procedentes de los ríos</t>
  </si>
  <si>
    <t>Contaminante</t>
  </si>
  <si>
    <t>Cd (t/año)</t>
  </si>
  <si>
    <t>Hg (t/año)</t>
  </si>
  <si>
    <t>Cu (t/año)</t>
  </si>
  <si>
    <t>Pb (t/año)</t>
  </si>
  <si>
    <t>Zn (t/año)</t>
  </si>
  <si>
    <t>g-HCH (kg/año)</t>
  </si>
  <si>
    <t>NH4-N (kt/año)</t>
  </si>
  <si>
    <t>NO3-N (kt/año)</t>
  </si>
  <si>
    <t>PO4-P (kt/año)</t>
  </si>
  <si>
    <t>N-Total (kt/año)</t>
  </si>
  <si>
    <t>P-Total (kt/año)</t>
  </si>
  <si>
    <t>SPM (kt/año)</t>
  </si>
  <si>
    <t>Ministerio para la Transición Ecológica y Reto Demográfico. (2022). Datos facilitados por la Dirección General de la Costa y el Mar mediante petición expresa.</t>
  </si>
  <si>
    <t>Calidad de las aguas de baño marítimas</t>
  </si>
  <si>
    <t xml:space="preserve">Evolución Numérica de la clasificación de las aguas de baño en aguas maritimas </t>
  </si>
  <si>
    <t>Categoría</t>
  </si>
  <si>
    <t xml:space="preserve">Excelente </t>
  </si>
  <si>
    <t xml:space="preserve">Buena </t>
  </si>
  <si>
    <t xml:space="preserve">Suficiente </t>
  </si>
  <si>
    <t xml:space="preserve">Insuficiente </t>
  </si>
  <si>
    <t xml:space="preserve">Sin clasificar </t>
  </si>
  <si>
    <t>Página 180  del Informe Nacional de Calidad de Aguas de Baño</t>
  </si>
  <si>
    <t xml:space="preserve">Evolucion porcentual de la clasificación de zonas de baño en aguas marítimas </t>
  </si>
  <si>
    <t>2.2.4 Aguas continentales</t>
  </si>
  <si>
    <t>Reservas de agua embalsada</t>
  </si>
  <si>
    <t>Reserva hidráulica peninsular: Volumen de agua embalsada por años hidrológicos (hm3)</t>
  </si>
  <si>
    <t>Semana</t>
  </si>
  <si>
    <t>2017-2018</t>
  </si>
  <si>
    <t>Media 5</t>
  </si>
  <si>
    <t>Media 10</t>
  </si>
  <si>
    <t>40         </t>
  </si>
  <si>
    <t>Octubre</t>
  </si>
  <si>
    <t>41         </t>
  </si>
  <si>
    <t>42         </t>
  </si>
  <si>
    <t>43         </t>
  </si>
  <si>
    <t>44         </t>
  </si>
  <si>
    <t>45         </t>
  </si>
  <si>
    <t>Noviembre</t>
  </si>
  <si>
    <t>46         </t>
  </si>
  <si>
    <t>47         </t>
  </si>
  <si>
    <t>48         </t>
  </si>
  <si>
    <t>49         </t>
  </si>
  <si>
    <t>Diciembre</t>
  </si>
  <si>
    <t>50         </t>
  </si>
  <si>
    <t>51         </t>
  </si>
  <si>
    <t>52         </t>
  </si>
  <si>
    <t>53         </t>
  </si>
  <si>
    <t>1         </t>
  </si>
  <si>
    <t>Enero</t>
  </si>
  <si>
    <t>2         </t>
  </si>
  <si>
    <t>3         </t>
  </si>
  <si>
    <t>4         </t>
  </si>
  <si>
    <t>5         </t>
  </si>
  <si>
    <t>Febrero</t>
  </si>
  <si>
    <t>6         </t>
  </si>
  <si>
    <t>7         </t>
  </si>
  <si>
    <t>8         </t>
  </si>
  <si>
    <t>9         </t>
  </si>
  <si>
    <t>Marzo</t>
  </si>
  <si>
    <t>10         </t>
  </si>
  <si>
    <t>11         </t>
  </si>
  <si>
    <t>12         </t>
  </si>
  <si>
    <t>13         </t>
  </si>
  <si>
    <t>14         </t>
  </si>
  <si>
    <t>Abril</t>
  </si>
  <si>
    <t>15         </t>
  </si>
  <si>
    <t>16         </t>
  </si>
  <si>
    <t>17         </t>
  </si>
  <si>
    <t>18         </t>
  </si>
  <si>
    <t>Mayo</t>
  </si>
  <si>
    <t>19         </t>
  </si>
  <si>
    <t>20         </t>
  </si>
  <si>
    <t>21         </t>
  </si>
  <si>
    <t>22         </t>
  </si>
  <si>
    <t>Junio</t>
  </si>
  <si>
    <t>23         </t>
  </si>
  <si>
    <t>24         </t>
  </si>
  <si>
    <t>25         </t>
  </si>
  <si>
    <t>26         </t>
  </si>
  <si>
    <t>27         </t>
  </si>
  <si>
    <t>Julio</t>
  </si>
  <si>
    <t>28         </t>
  </si>
  <si>
    <t>29         </t>
  </si>
  <si>
    <t>30         </t>
  </si>
  <si>
    <t>31         </t>
  </si>
  <si>
    <t>Agosto</t>
  </si>
  <si>
    <t>32         </t>
  </si>
  <si>
    <t>33         </t>
  </si>
  <si>
    <t>34         </t>
  </si>
  <si>
    <t>35         </t>
  </si>
  <si>
    <t>Septiembre</t>
  </si>
  <si>
    <t>36         </t>
  </si>
  <si>
    <t>37         </t>
  </si>
  <si>
    <t>38         </t>
  </si>
  <si>
    <t>39         </t>
  </si>
  <si>
    <t>Fecha</t>
  </si>
  <si>
    <t>Volumen de agua en forma de nieve</t>
  </si>
  <si>
    <t>Volumen de Agua en Forma de Nieve: Total Sistemas Montañosos de España. Valores anuales totales (hm3)</t>
  </si>
  <si>
    <t>Año hidrológico</t>
  </si>
  <si>
    <t>2010-2011</t>
  </si>
  <si>
    <t>2011-2012</t>
  </si>
  <si>
    <t>2012-2013</t>
  </si>
  <si>
    <t>2013-2014</t>
  </si>
  <si>
    <t>2014-2015</t>
  </si>
  <si>
    <t>2015-2016</t>
  </si>
  <si>
    <t>2016-2017</t>
  </si>
  <si>
    <t>oct</t>
  </si>
  <si>
    <t>nov</t>
  </si>
  <si>
    <t>dic</t>
  </si>
  <si>
    <t>ene</t>
  </si>
  <si>
    <t>feb</t>
  </si>
  <si>
    <t>mar</t>
  </si>
  <si>
    <t>abr</t>
  </si>
  <si>
    <t>may</t>
  </si>
  <si>
    <t>jun</t>
  </si>
  <si>
    <t>jul</t>
  </si>
  <si>
    <t>ago</t>
  </si>
  <si>
    <t>sep</t>
  </si>
  <si>
    <t>TOTAL ACUMULADO</t>
  </si>
  <si>
    <t>PROMEDIO</t>
  </si>
  <si>
    <t>MÁXIMO</t>
  </si>
  <si>
    <t>Volumen de agua utilizada en España para los principales usos consuntivos</t>
  </si>
  <si>
    <t>Volumen utilizado para usos consustivos por usos del agua y por origen del agua (hm3/año)</t>
  </si>
  <si>
    <t>AÑO 2016/17</t>
  </si>
  <si>
    <t>Volumen utilizado (para usos consuntivos) por usos del agua (hm3/año)</t>
  </si>
  <si>
    <t>Volumen utilizado (para usos consuntivos) por origen del agua (hm3/año)</t>
  </si>
  <si>
    <t>Demarcación Hidrográfica</t>
  </si>
  <si>
    <t>Abastecimiento</t>
  </si>
  <si>
    <t>Agrario</t>
  </si>
  <si>
    <t>Industrial</t>
  </si>
  <si>
    <t xml:space="preserve">Superficial </t>
  </si>
  <si>
    <t>Subterránea</t>
  </si>
  <si>
    <t>Reutilización</t>
  </si>
  <si>
    <t>Desalinización</t>
  </si>
  <si>
    <t>Transferencias</t>
  </si>
  <si>
    <t>Miño-Sil</t>
  </si>
  <si>
    <t>Galicia Costa</t>
  </si>
  <si>
    <t>Cantábrico  Oriental</t>
  </si>
  <si>
    <t>Cantábrico Occidental</t>
  </si>
  <si>
    <t>Duero</t>
  </si>
  <si>
    <t>Tajo</t>
  </si>
  <si>
    <t>Guadiana</t>
  </si>
  <si>
    <t>Guadalquivir</t>
  </si>
  <si>
    <t>–</t>
  </si>
  <si>
    <t>Cuencas Med. Andaluzas</t>
  </si>
  <si>
    <t>Guadalete y Barbate</t>
  </si>
  <si>
    <t>Tinto, Odiel y Piedras</t>
  </si>
  <si>
    <t>Segura</t>
  </si>
  <si>
    <t>Júcar</t>
  </si>
  <si>
    <t>Ebro</t>
  </si>
  <si>
    <t>Distrito Cuenca F. Cataluña</t>
  </si>
  <si>
    <t>Islas Baleares</t>
  </si>
  <si>
    <t>Gran Canaria</t>
  </si>
  <si>
    <t>Fuerteventura</t>
  </si>
  <si>
    <t>Lanzarote</t>
  </si>
  <si>
    <t>La Palma</t>
  </si>
  <si>
    <t>La Gomera</t>
  </si>
  <si>
    <t>El Hierro</t>
  </si>
  <si>
    <t>AÑO 2017/18</t>
  </si>
  <si>
    <t>AÑO 2018/19</t>
  </si>
  <si>
    <t>AÑO 2019/2020</t>
  </si>
  <si>
    <t>29,76 (4)</t>
  </si>
  <si>
    <t>76,80*</t>
  </si>
  <si>
    <t>71,00*</t>
  </si>
  <si>
    <t>10,45*</t>
  </si>
  <si>
    <t>9,30*</t>
  </si>
  <si>
    <t>167,55*</t>
  </si>
  <si>
    <t>&lt; 0,01</t>
  </si>
  <si>
    <t xml:space="preserve">* Cuando no se dispone del dato de un año determinado, se incluye
el del último año disponible. </t>
  </si>
  <si>
    <t>Demandas estimadas en PH2º ciclo y evolución de la utilización (hm3/año)</t>
  </si>
  <si>
    <t>Demanda estimada PH-2 (hacia 2013/14)</t>
  </si>
  <si>
    <t>Estimación uso agua en 2016/17</t>
  </si>
  <si>
    <t>Estimación uso agua en 2017/18</t>
  </si>
  <si>
    <t>Estimación uso agua en 2018/19</t>
  </si>
  <si>
    <t>Estimación uso agua en 2019/20</t>
  </si>
  <si>
    <t>Demanda estimada PH-2 (a 2021)</t>
  </si>
  <si>
    <t>Volumen de agua utilizada por usos y por orígen (hm3/año)</t>
  </si>
  <si>
    <t>Año 2016/17</t>
  </si>
  <si>
    <t>Año 2017/18</t>
  </si>
  <si>
    <t>Año 2018/19</t>
  </si>
  <si>
    <t>Año 2019/20</t>
  </si>
  <si>
    <t>Superficial</t>
  </si>
  <si>
    <t>Desalación</t>
  </si>
  <si>
    <r>
      <t xml:space="preserve">Ministerio para la Transición Ecológica y el Reto Demográfico. (2022). </t>
    </r>
    <r>
      <rPr>
        <i/>
        <sz val="11"/>
        <color theme="1"/>
        <rFont val="Calibri"/>
        <family val="2"/>
        <scheme val="minor"/>
      </rPr>
      <t xml:space="preserve">Informes anuales de seguimiento de los planes hidrológicos de cuenca y de los recursos hídricos en España. </t>
    </r>
    <r>
      <rPr>
        <sz val="11"/>
        <color theme="1"/>
        <rFont val="Calibri"/>
        <family val="2"/>
        <scheme val="minor"/>
      </rPr>
      <t>https://www.miteco.gob.es/es/agua/temas/planificacion-hidrologica/planificacion-hidrologica/seguimientoplanes.aspx</t>
    </r>
  </si>
  <si>
    <t>Fitobentos en ríos</t>
  </si>
  <si>
    <t>% &lt; Valor frontera</t>
  </si>
  <si>
    <t>Nº Analíticas</t>
  </si>
  <si>
    <t>&lt; Valor frontera</t>
  </si>
  <si>
    <t>&gt; Valor frontera</t>
  </si>
  <si>
    <t>Total estaciones</t>
  </si>
  <si>
    <t>Contenido en nitratos de origen agrario en las aguas</t>
  </si>
  <si>
    <t>% &gt; 25 mg/l NO3</t>
  </si>
  <si>
    <t>% &gt; 50 mg/l NO3</t>
  </si>
  <si>
    <t>Nº total analíticas</t>
  </si>
  <si>
    <t>&lt; 25 mg/l NO3</t>
  </si>
  <si>
    <t>25-50 mg/l NO3</t>
  </si>
  <si>
    <t>&gt; 50 mg/l NO3</t>
  </si>
  <si>
    <t>Plaguicidas en las aguas</t>
  </si>
  <si>
    <t>% &gt;  0,1 µg/l</t>
  </si>
  <si>
    <t xml:space="preserve">&lt; LQ </t>
  </si>
  <si>
    <t>&gt; LQ y &lt; 0,1 µg/l</t>
  </si>
  <si>
    <t>&gt; 0,1 µg/l</t>
  </si>
  <si>
    <t>Total general</t>
  </si>
  <si>
    <t>% &gt;  Valor frontera</t>
  </si>
  <si>
    <t>Evolución del estado de las masas de agua superficial y subterránea</t>
  </si>
  <si>
    <t>Estado de las masas de agua superficial: % de masas de agua en buen estado</t>
  </si>
  <si>
    <t>Demarcación
Hidrográfica</t>
  </si>
  <si>
    <t>Estado</t>
  </si>
  <si>
    <t>1er ciclo</t>
  </si>
  <si>
    <t>2º ciclo</t>
  </si>
  <si>
    <t>Plan hidrológico</t>
  </si>
  <si>
    <t>Seguimiento</t>
  </si>
  <si>
    <t>Nº MASp</t>
  </si>
  <si>
    <t>BE Plan</t>
  </si>
  <si>
    <t>BE 2016</t>
  </si>
  <si>
    <t>BE 2017</t>
  </si>
  <si>
    <t>BE 2018</t>
  </si>
  <si>
    <t>BE 2019</t>
  </si>
  <si>
    <t>BE 2020</t>
  </si>
  <si>
    <t>Ecológico</t>
  </si>
  <si>
    <t>Químico</t>
  </si>
  <si>
    <t>Global</t>
  </si>
  <si>
    <t>Cantábrico
Oriental</t>
  </si>
  <si>
    <t>Cantábrico
Occidental</t>
  </si>
  <si>
    <t>Cuencas Med.
Andaluzas</t>
  </si>
  <si>
    <t>Guadalete
y Barbate</t>
  </si>
  <si>
    <t>Tinto, Odiel
y Piedras</t>
  </si>
  <si>
    <t>Distrito Cuenca
F. Cataluña</t>
  </si>
  <si>
    <t>Estado ecológico</t>
  </si>
  <si>
    <t>Estado químico</t>
  </si>
  <si>
    <t>Estado global</t>
  </si>
  <si>
    <t>BE: Buen Estado</t>
  </si>
  <si>
    <t>Estado de las masas de agua subterránea: % de masas de agua en buen estado</t>
  </si>
  <si>
    <t>Nº MASb</t>
  </si>
  <si>
    <t>Cuantitativo</t>
  </si>
  <si>
    <t>Estado cuantitativo</t>
  </si>
  <si>
    <t>Ministerio para la Transición Ecológica y el Reto Demográfico. (2022). Informes anuales de seguimiento de los planes hidrológicos de cuenca y de los recursos hídricos en España. https://www.miteco.gob.es/es/agua/temas/planificacion-hidrologica/planificacion-hidrologica/seguimientoplanes.aspx</t>
  </si>
  <si>
    <t>Calidad de las aguas de baño continentales</t>
  </si>
  <si>
    <t>Porcentaje de puntos de muestreo</t>
  </si>
  <si>
    <t>Excelente</t>
  </si>
  <si>
    <t>Buena</t>
  </si>
  <si>
    <t>Suficiente</t>
  </si>
  <si>
    <t>Insuficiente</t>
  </si>
  <si>
    <t>Sin clasificar</t>
  </si>
  <si>
    <t>Número de puntos de muestreo</t>
  </si>
  <si>
    <t>Identificación de la intrusión marina en aguas subterráneas</t>
  </si>
  <si>
    <t xml:space="preserve">&lt; 250 mg/l </t>
  </si>
  <si>
    <t xml:space="preserve">250-1000 mg/l </t>
  </si>
  <si>
    <t>&gt; 1000 mg/l</t>
  </si>
  <si>
    <t>Cloruros en aguas subterráneas</t>
  </si>
  <si>
    <t>Vertidos de aguas residuales</t>
  </si>
  <si>
    <t>Volumen de vertido autorizado (hm3) al Dominio Público Hidráulico</t>
  </si>
  <si>
    <t>Urbano</t>
  </si>
  <si>
    <t>Ministerio para la Transición Ecológica y el Reto Demográfico. (2022). Datos facilitados por la Dirección General del Agua procedentes Censo Nacional de Vertidos.</t>
  </si>
  <si>
    <t>Situación de los sistemas hidrológicos respecto a la sequía prolongada y la escasez coyuntural</t>
  </si>
  <si>
    <t>Situación respecto de la sequía prolongada. Nº de UTS en situación de sequía prolongada</t>
  </si>
  <si>
    <t>Nº total de UTS</t>
  </si>
  <si>
    <t>Situación respecto de la escasez coyuntural. Nº de UTE en escenario de Alerta o Emergencia</t>
  </si>
  <si>
    <t>Nº de UTE en escenario de Alerta</t>
  </si>
  <si>
    <t>Nº total UTE</t>
  </si>
  <si>
    <t>Nº de UTE en escenario de Emergencia</t>
  </si>
  <si>
    <t>2.3 Sectores económicos</t>
  </si>
  <si>
    <t>2.3.1 Agricultura, industria, transporte, medio urbano y hogares, y turismo</t>
  </si>
  <si>
    <t>Consumo de productos fitosanitarios</t>
  </si>
  <si>
    <t>Cantidades comercializadas por los titulares autorizados de los principales grupos de sustancias activas. Toneladas</t>
  </si>
  <si>
    <t>Herbicidas</t>
  </si>
  <si>
    <t>Insecticidas y Acaricidas</t>
  </si>
  <si>
    <t>Molusquicidas,  Reguladores de Crecimiento y Otros</t>
  </si>
  <si>
    <t>Tipo de producto</t>
  </si>
  <si>
    <t>Fungicidas y bactericidas</t>
  </si>
  <si>
    <t>Insecticidas y acaricidas</t>
  </si>
  <si>
    <t>Comercialización de productos fitosanitarios en España (Porcentaje)</t>
  </si>
  <si>
    <t>Tierras de cultivo (miles ha)</t>
  </si>
  <si>
    <r>
      <rPr>
        <b/>
        <sz val="11"/>
        <color theme="1"/>
        <rFont val="Calibri"/>
        <family val="2"/>
        <scheme val="minor"/>
      </rPr>
      <t>Notas</t>
    </r>
    <r>
      <rPr>
        <sz val="11"/>
        <color theme="1"/>
        <rFont val="Calibri"/>
        <family val="2"/>
        <scheme val="minor"/>
      </rPr>
      <t xml:space="preserve"> para la edición del PAE 2019 y PAE 2020</t>
    </r>
  </si>
  <si>
    <t xml:space="preserve">En otras ediciones del PAE la superficie de aplicación de fitosanitarios (al igual que la fertilizable) se calculaba restando al total de las tierras de cultivo los barbechos de cada año. Es decir, el cálculo de superficie fertilizable: Total tierras de cultivo  (C+D+H+I) - Barbecho (Otras Tierra de Labor, B) </t>
  </si>
  <si>
    <t xml:space="preserve">Parece más correcto sumar también la superficie de los prados naturales (tanto de secano como de regadío) ya que también pueden recibir plaguicidas (y fertilizarse). Por tanto, se rehace la serie tomando como superficie sobre la que se aplican fitosnitario y fertilizable  la siguiente: </t>
  </si>
  <si>
    <t>Cálculo de superficie fertilizable y sobre la que se aplican plaguicidas: Total tierras de cultivo  (C+D+H+I) - Barbecho (Otras Tierra de Labor, B) +  Prados naturales de secano y regadío (PW+PR). Pero no se calculan ya que se toman directamente del Anuario de Estadística Agraria tal y como se especifica debajo</t>
  </si>
  <si>
    <r>
      <t xml:space="preserve">Los </t>
    </r>
    <r>
      <rPr>
        <b/>
        <sz val="11"/>
        <rFont val="Calibri"/>
        <family val="2"/>
        <scheme val="minor"/>
      </rPr>
      <t>datos proceden de la ESYRCE anual</t>
    </r>
    <r>
      <rPr>
        <sz val="11"/>
        <rFont val="Calibri"/>
        <family val="2"/>
        <scheme val="minor"/>
      </rPr>
      <t>. Se toman los datos del apartado 3.1  Distribución general de la tierra por Comunidad Autónoma y para el conjunto de España, incluyendo coeficientes de variación de las estimaciones.</t>
    </r>
  </si>
  <si>
    <t>Se cambia el método de cálculo ya que se emplean los datos publicados en el Anuario de Estadística Agraria de cada año</t>
  </si>
  <si>
    <r>
      <rPr>
        <b/>
        <sz val="11"/>
        <rFont val="Calibri"/>
        <family val="2"/>
        <scheme val="minor"/>
      </rPr>
      <t xml:space="preserve">Fuente: </t>
    </r>
    <r>
      <rPr>
        <sz val="11"/>
        <rFont val="Calibri"/>
        <family val="2"/>
        <scheme val="minor"/>
      </rPr>
      <t>Ministerio de Agricultura, Pesca y Alimentación. (2020). Anuario de Estadística Agraria . Año 2018.</t>
    </r>
  </si>
  <si>
    <t>Consumo fitosanitario por hectárea (kg/ha)</t>
  </si>
  <si>
    <t>Fungicidas y bactericidas, herbicidas, insecticidas y acaricidas y otros (incluye también molusquicidas y reguladores de crecimiento)</t>
  </si>
  <si>
    <t>Consumo de energía final por el sector industrial</t>
  </si>
  <si>
    <t>Final energy consumption</t>
  </si>
  <si>
    <t>by Sector</t>
  </si>
  <si>
    <t>Industry</t>
  </si>
  <si>
    <t>Iron and steel</t>
  </si>
  <si>
    <t>Chemical and petrochemical</t>
  </si>
  <si>
    <t>Non-ferrous metals</t>
  </si>
  <si>
    <t>Non-metallic minerals</t>
  </si>
  <si>
    <t>Mining and quarrying</t>
  </si>
  <si>
    <t>Food, beverages and tobacco</t>
  </si>
  <si>
    <t>Textile and leather</t>
  </si>
  <si>
    <t>Paper, pulp and print</t>
  </si>
  <si>
    <t>Transport equipment</t>
  </si>
  <si>
    <t>Machinery</t>
  </si>
  <si>
    <t>Wood and wood products</t>
  </si>
  <si>
    <t>Construction</t>
  </si>
  <si>
    <t>Other industry</t>
  </si>
  <si>
    <t>Consumo de energía final en la industria (Mtep)</t>
  </si>
  <si>
    <t>Emisiones de contaminantes atmosféricos del sector industrial</t>
  </si>
  <si>
    <t>Evolución emisiones de contaminantes atmosféricos del sector industrial (Kg)</t>
  </si>
  <si>
    <t>Amoniaco (NH3)</t>
  </si>
  <si>
    <t>Compuestos orgánicos volátiles distintos del metano (COVNM)</t>
  </si>
  <si>
    <t>Óxidos de azufre (SOx/SO2)</t>
  </si>
  <si>
    <t>Óxidos de nitrógeno (NOx/NO2)</t>
  </si>
  <si>
    <t>Partículas (PM10)</t>
  </si>
  <si>
    <t>Indicador emisiones de partículas de Amoniaco (NH3)</t>
  </si>
  <si>
    <t>Indicador emisiones de partículas de compuestos orgánicos volátiles distintos del metano (COVNM)</t>
  </si>
  <si>
    <t>Indicador emisiones de partículas de Óxidos de azufre (SOx/SO2)</t>
  </si>
  <si>
    <t>Indicador emisiones de partículas de Óxidos de nitrógeno (NOx/NO2)</t>
  </si>
  <si>
    <t>Indicador de emisiones de partículas PM10</t>
  </si>
  <si>
    <t>Emisiones de contaminantes del transporte</t>
  </si>
  <si>
    <t>Total Emisiones Gg CO2 equivalente</t>
  </si>
  <si>
    <t>SOx</t>
  </si>
  <si>
    <t>NOx</t>
  </si>
  <si>
    <t>COVNM</t>
  </si>
  <si>
    <t>Para todos los contaminantes se han empleado los datos de emisiones 1A3 con solo LTO Aviación-Alcance CLRTAP (Operaciones o ciclos de aterrizaje-despegue) sin Navegación de crucero (vuelo por encima de 1000 m y navegación de crucero).</t>
  </si>
  <si>
    <t>GEI</t>
  </si>
  <si>
    <t>Emisiones de gases de efecto invernadero del transporte en España (Kt CO2-eq)</t>
  </si>
  <si>
    <t>Emisiones totales nacionales - Transporte nacional (Gg)</t>
  </si>
  <si>
    <t>Parque de turismos por tipo de combustible</t>
  </si>
  <si>
    <t>Parque de turismos por tipo de combustible (Motores diesel y gasolina)</t>
  </si>
  <si>
    <t>Gasóleo</t>
  </si>
  <si>
    <t xml:space="preserve">Gasolina </t>
  </si>
  <si>
    <t>% Gasoleo</t>
  </si>
  <si>
    <t>% Gasolina</t>
  </si>
  <si>
    <t>Variación del total</t>
  </si>
  <si>
    <t>Parque de turismos por tipo de motor</t>
  </si>
  <si>
    <t>Diésel</t>
  </si>
  <si>
    <t>Gasolina</t>
  </si>
  <si>
    <t>Híb. diésel</t>
  </si>
  <si>
    <t>Híb. gasolina</t>
  </si>
  <si>
    <t>Otros híb.</t>
  </si>
  <si>
    <t>Eléctrico</t>
  </si>
  <si>
    <t>Total comb.</t>
  </si>
  <si>
    <t>Total híbr.</t>
  </si>
  <si>
    <t>Total eléc.</t>
  </si>
  <si>
    <t>% diésel</t>
  </si>
  <si>
    <t>% gasolina</t>
  </si>
  <si>
    <t>Otros combustibles</t>
  </si>
  <si>
    <t>Consumo de energía final del transporte</t>
  </si>
  <si>
    <t xml:space="preserve">ktep </t>
  </si>
  <si>
    <t>Sector del transporte</t>
  </si>
  <si>
    <t>Ferrocarril</t>
  </si>
  <si>
    <t>Carretera</t>
  </si>
  <si>
    <t>Aviación doméstica</t>
  </si>
  <si>
    <t>Navegación doméstica</t>
  </si>
  <si>
    <t>Transporte por tuberías</t>
  </si>
  <si>
    <t>No especificado en otras categorías-Transporte</t>
  </si>
  <si>
    <t>Otros (Transporte por tubería y otro no especificado)</t>
  </si>
  <si>
    <t>Consumo de energía final del transporte (ktep)</t>
  </si>
  <si>
    <t>Transporte público urbano</t>
  </si>
  <si>
    <t>Nº viajeros en metro</t>
  </si>
  <si>
    <t>Nº viajeros en autobús</t>
  </si>
  <si>
    <t>Nº total de viajeros</t>
  </si>
  <si>
    <t>Transporte público urbano (Miles de viajeros)</t>
  </si>
  <si>
    <t>Consumo de energía final en el sector hogares</t>
  </si>
  <si>
    <t>Número de visitantes a los parques nacionales</t>
  </si>
  <si>
    <t>Parque Nacional</t>
  </si>
  <si>
    <t>Picos de Europa</t>
  </si>
  <si>
    <t>Ordesa y Monte Perdido</t>
  </si>
  <si>
    <t>Teide</t>
  </si>
  <si>
    <t>Caldera de Taburiente</t>
  </si>
  <si>
    <t>Aigüestortes i Estany de Sant Maurici</t>
  </si>
  <si>
    <t>Doñana</t>
  </si>
  <si>
    <t>Tablas de Daimiel</t>
  </si>
  <si>
    <t>Timanfaya</t>
  </si>
  <si>
    <t>Garajonay</t>
  </si>
  <si>
    <t>Archipiélago de Cabrera</t>
  </si>
  <si>
    <t>Cabañeros</t>
  </si>
  <si>
    <t>Sierra Nevada</t>
  </si>
  <si>
    <t>Islas Atlánticas de Galicia</t>
  </si>
  <si>
    <t>Monfragüe</t>
  </si>
  <si>
    <t>Sierra de Guadarrama</t>
  </si>
  <si>
    <t>Estimación del número de visitas a los parques nacionales</t>
  </si>
  <si>
    <t>Ministerio para la Transición Ecológica y el Reto Demográfico. (2022). Datos facilitados mediante petición expresa por el Organismo Autónomo de Parques Nacionales.</t>
  </si>
  <si>
    <t>Turismo rural: alojamientos, plazas, turistas y pernoctaciones</t>
  </si>
  <si>
    <t>Alojamientos</t>
  </si>
  <si>
    <t>Plazas</t>
  </si>
  <si>
    <t>Viajeros</t>
  </si>
  <si>
    <t>Pernoctaciones</t>
  </si>
  <si>
    <t>Turismo rural 2010-2021</t>
  </si>
  <si>
    <t>Número de alojamientos con etiqueta europea ecológica Ecolabel en España</t>
  </si>
  <si>
    <t>Número de alojamientos (hoteles y camping) con etiqueta Ecolabel en España</t>
  </si>
  <si>
    <t>Hoteles</t>
  </si>
  <si>
    <t>Camping</t>
  </si>
  <si>
    <t>Número de alojamientos (hoteles y camping) con etiqueta Ecolabel en Europa</t>
  </si>
  <si>
    <t>% que ocupa España de hoteles</t>
  </si>
  <si>
    <t>% que ocupa España camping</t>
  </si>
  <si>
    <t>% que ocupa España del total</t>
  </si>
  <si>
    <t>2.4 Sostenibilidad</t>
  </si>
  <si>
    <t>2.4.1 Reto demográfico, economía y sociedad</t>
  </si>
  <si>
    <t>Población</t>
  </si>
  <si>
    <t xml:space="preserve"> </t>
  </si>
  <si>
    <t>Población en España (nº habitantes españoles y extranjeros)</t>
  </si>
  <si>
    <t>Total Nacional</t>
  </si>
  <si>
    <t>01 Andalucía</t>
  </si>
  <si>
    <t>02 Aragón</t>
  </si>
  <si>
    <t>03 Asturias, Principado de</t>
  </si>
  <si>
    <t>04 Balears, Illes</t>
  </si>
  <si>
    <t>05 Canarias</t>
  </si>
  <si>
    <t>06 Cantabria</t>
  </si>
  <si>
    <t>07 Castilla y León</t>
  </si>
  <si>
    <t>08 Castilla - La Mancha</t>
  </si>
  <si>
    <t>09 Cataluña</t>
  </si>
  <si>
    <t>10 Comunitat Valenciana</t>
  </si>
  <si>
    <t>11 Extremadura</t>
  </si>
  <si>
    <t>12 Galicia</t>
  </si>
  <si>
    <t>13 Madrid, Comunidad de</t>
  </si>
  <si>
    <t>14 Murcia, Región de</t>
  </si>
  <si>
    <t>15 Navarra, Comunidad Foral de</t>
  </si>
  <si>
    <t>16 País Vasco</t>
  </si>
  <si>
    <t>17 Rioja, La</t>
  </si>
  <si>
    <t>18 Ceuta</t>
  </si>
  <si>
    <t>19 Melilla</t>
  </si>
  <si>
    <t>A 1 de enero</t>
  </si>
  <si>
    <t>Población residente</t>
  </si>
  <si>
    <t>Padrón municipal</t>
  </si>
  <si>
    <t>Diferencia</t>
  </si>
  <si>
    <t>Porcentaje de municipios que pierden población</t>
  </si>
  <si>
    <t>Municipios que pierden población en el siglo XXl (2001-2021)</t>
  </si>
  <si>
    <t>Municipios que pierden población en la última década (2012-2021)</t>
  </si>
  <si>
    <t>Ministerio para la Transición Ecológica y el Reto Demográfico. (2022). Elaborado por la Secretaría General para el Reto Demográfico, a partir de las cifras oficiales de población resultantes de la revisión del Padrón municipal a 1 de enero de cada año del INE.</t>
  </si>
  <si>
    <t>Porcentaje de áreas urbanas que pierden población en la última década</t>
  </si>
  <si>
    <t>Áreas urbanas que pierden población en la última década (2012-2021)</t>
  </si>
  <si>
    <t>Ministerio para la Transición Ecológica y el Reto Demográfico. (2022). Elaborado por la Secretaría General para el Reto Demográfico, a partir de las cifras oficiales de población resultantes de la revisión del Padrón municipal a 1 de enero de cada año del INE, y de los datos del Atlas Estadístico de las Áreas Urbanas del Ministerio de Transportes, movilidad y Agenda Urbana.</t>
  </si>
  <si>
    <t>Porcentaje de municipios que han perdido población en la última década: municipios con más de la mitad de su superficie forestal y municipios con espacios naturales protegidos</t>
  </si>
  <si>
    <t>Espacios forestales en municipios con más de la mitad de superficie forestal que pierden población en la última década (2012-2021)</t>
  </si>
  <si>
    <t>Municipios con espacios naturales protegidos que pierden población en la última década (2012-2021)</t>
  </si>
  <si>
    <t>Ministerio para la Transición Ecológica y el Reto Demográfico. (2022). Elaborado por la Secretaría General para el Reto Demográfico, a partir de las cifras oficiales de población resultantes de la revisión del Padrón municipal a 1 de enero de cada año del INE, y de los datos del Banco de datos de la naturaleza del Ministerio para la Transición Ecológica y el Reto Demográfico.</t>
  </si>
  <si>
    <t>Porcentaje de municipios en riesgo demográfico y porcentaje de municipios de la Red Natura 2000 en riesgo demográfico</t>
  </si>
  <si>
    <t>Municipios con densdiad inferior a 8 y 12,5 hab/km2 (2021)</t>
  </si>
  <si>
    <t>Municipios de la Red Natura 2000 con densidad de población inferior a los 12,5 hab/km2 (2021)</t>
  </si>
  <si>
    <t>Ministerio para la Transición Ecológica y el Reto Demográfico. (2022). Elaborado por la Secretaría General para el Reto Demográfico, a partir de las cifras oficiales de población resultantes de la revisión del Padrón municipal a 1 de enero de cada año del INE, los datos del IGN, y los datos del Banco de datos de la naturaleza del Ministerio para la Transición Ecológica y el Reto Demográfico.</t>
  </si>
  <si>
    <t>Índice de envejecimiento</t>
  </si>
  <si>
    <t>Evolución del índice de envejecimiento 2001-2021</t>
  </si>
  <si>
    <t>Ministerio para la Transición Ecológica y el Reto Demográfico. (2022). Elaborado por la Secretaría General para el Reto Demográfico, a partir de las cifras oficiales de población resultantes de la revisión del Padrón municipal a 1 de enero de cada año del Instituto Nacional de Estadística e Indicadores Demográficos Básicos</t>
  </si>
  <si>
    <t>Porcentaje de municipios masculinizados</t>
  </si>
  <si>
    <t>Municipios masculinizados por tamaño del municipio 2021</t>
  </si>
  <si>
    <t>Tamaño municipio</t>
  </si>
  <si>
    <t>Por tamaño del municipio</t>
  </si>
  <si>
    <t>&lt;=100</t>
  </si>
  <si>
    <t>101-500</t>
  </si>
  <si>
    <t>501-1.000</t>
  </si>
  <si>
    <t>1.001-5.000</t>
  </si>
  <si>
    <t>5.001-20-000</t>
  </si>
  <si>
    <t>20.001-50.000</t>
  </si>
  <si>
    <t>50.001-100.000</t>
  </si>
  <si>
    <t>&gt;100.000</t>
  </si>
  <si>
    <t>Población femenina por tamaño de municipio 2021</t>
  </si>
  <si>
    <t>Municipios masculinizados 2021</t>
  </si>
  <si>
    <t>Ministerio para la Transición Ecológica y el Reto Demográfico. (2022). Elaborado por la Secretaría General para el Reto Demográfico, a partir de las cifras oficiales de población resultantes de la revisión del Padrón municipal a 1 de enero de cada año del INE. Y Estadística de Variaciones Residenciales. Instituto Nacional de Estadística.</t>
  </si>
  <si>
    <t>Población en riesgo de poreza o exclusión social</t>
  </si>
  <si>
    <t>Tasa de riesgo de pobreza o exclusión social (Indicador AROPE) (%)</t>
  </si>
  <si>
    <t>Tasa nacional</t>
  </si>
  <si>
    <t>Tasa de riesgo de pobreza o exclusión social (indicador AROPE)</t>
  </si>
  <si>
    <t>En riesgo de pobreza (renta año anterior a la entrevista)</t>
  </si>
  <si>
    <t>Con carencia material y social severa</t>
  </si>
  <si>
    <t>Viviendo en hogares con baja intensidad en el trabajo (de 0 a 64 años)</t>
  </si>
  <si>
    <t>La población en riesgo de pobreza o exclusión social es aquella que está en alguna de estas situaciones:</t>
  </si>
  <si>
    <t>- En riesgo de pobreza (60% mediana de los ingresos por unidad de consumo).</t>
  </si>
  <si>
    <t>- En carencia material severa (con carencia en al menos 7 conceptos de una lista de 13).</t>
  </si>
  <si>
    <t>- En hogares sin empleo o con baja intensidad en el empleo (hogares en los que sus miembros en edad de trabajar lo hicieron menos del 20% del total de su potencial de trabajo durante el año de referencia).</t>
  </si>
  <si>
    <t>En la encuesta de Condiciones de Vida, los ingresos que se utilizan en el cálculo de variables como rentas y tasa de riesgo de pobreza corresponden siempre al año anterior.</t>
  </si>
  <si>
    <t>Instituto Nacional de Estadística (INE). (2022). Indicadores para la Agenda 2030 para el Desarrollo Sostenible. Recuperado el 7 de julio de 2022, de https://www.ine.es/dyngs/ODS/es/objetivo.htm?id=4836</t>
  </si>
  <si>
    <t>2.4.2 Residuos y economía circular</t>
  </si>
  <si>
    <t>Generación de residuos municipales</t>
  </si>
  <si>
    <t>WST_OPER</t>
  </si>
  <si>
    <t>Waste generated</t>
  </si>
  <si>
    <t>UNIT</t>
  </si>
  <si>
    <t>Kilograms per capita</t>
  </si>
  <si>
    <t>Generación de residuos municipales (kg/hab)</t>
  </si>
  <si>
    <t>GEO/TIME</t>
  </si>
  <si>
    <t>2020 E</t>
  </si>
  <si>
    <t>Tratamiento de residuos municipales</t>
  </si>
  <si>
    <t>Waste management operations</t>
  </si>
  <si>
    <t>Thousand tonnes</t>
  </si>
  <si>
    <t>Tratamiento de residuos municipales (1000 t)</t>
  </si>
  <si>
    <t>Waste treatment</t>
  </si>
  <si>
    <t>Disposal - incineration (D10) and recovery - energy recovery (R1)</t>
  </si>
  <si>
    <t>Disposal - landfill and other (D1-D7, D12)</t>
  </si>
  <si>
    <t>Disposal - incineration (D10)</t>
  </si>
  <si>
    <t>Recovery - energy recovery (R1)</t>
  </si>
  <si>
    <t>Recycling - material</t>
  </si>
  <si>
    <t>Recycling - composting and digestion</t>
  </si>
  <si>
    <t>Productividad de la energía</t>
  </si>
  <si>
    <t>Euro per kilogram of oil equivalent (KGOE)</t>
  </si>
  <si>
    <t>Purchasing power standard (PPS) per kilogram of oil equivalent</t>
  </si>
  <si>
    <t>Consumo nacional de materiales</t>
  </si>
  <si>
    <t>Cuentas de flujos materiales. Serie 2008-2019 y avance 2020</t>
  </si>
  <si>
    <t>Principales indicadores de flujos de materiales</t>
  </si>
  <si>
    <t xml:space="preserve">Indicadores absolutos por tipo de indicador y años. </t>
  </si>
  <si>
    <t>Unidades: toneladas</t>
  </si>
  <si>
    <t>2020 (avance)</t>
  </si>
  <si>
    <t>Consumo Nacional de Materiales (CNM)</t>
  </si>
  <si>
    <t xml:space="preserve">Indicadores per cápita por tipo de indicador y años. </t>
  </si>
  <si>
    <t>Unidades: toneladas por habitante</t>
  </si>
  <si>
    <t>CNM por habitante (t/hab)</t>
  </si>
  <si>
    <t xml:space="preserve">Indicadores de intensidad de materiales.  Tm/PIB por tipo de indicador y años. </t>
  </si>
  <si>
    <t>Unidades: toneladas por millón de euros</t>
  </si>
  <si>
    <t>Intensidad de los materiales  (t/PIB en millón €)</t>
  </si>
  <si>
    <t xml:space="preserve">Indicadores de productividad por tipo de indicador. PIB/Tm y años. </t>
  </si>
  <si>
    <t>Unidades: euros/tonelada</t>
  </si>
  <si>
    <t>Productividad de los materiales (PIB en euros/t)</t>
  </si>
  <si>
    <t>2020 (A)</t>
  </si>
  <si>
    <t>CNM por habitante</t>
  </si>
  <si>
    <t>Intensidad de los materiales  (CNM/PIB)</t>
  </si>
  <si>
    <t>Productividad de los materiales (PIB/CNM)</t>
  </si>
  <si>
    <t>Gasto medio por hogar en la reparación y mantenimiento de los productos</t>
  </si>
  <si>
    <t>Gasto medio por hogar</t>
  </si>
  <si>
    <t>Precios corrientes</t>
  </si>
  <si>
    <t>Dato base</t>
  </si>
  <si>
    <t>Gasto total</t>
  </si>
  <si>
    <t>0314 Limpieza, reparación y alquiler de artículos de vestir</t>
  </si>
  <si>
    <t>0322 Reparación y alquiler de calzado</t>
  </si>
  <si>
    <t>0431 Materiales para la conservación y la reparación de la vivienda</t>
  </si>
  <si>
    <t>0432 Servicios para la conservación y reparación de la vivienda</t>
  </si>
  <si>
    <t>0721 Piezas de repuesto y accesorios para vehículos personales</t>
  </si>
  <si>
    <t>0723 Mantenimiento y reparación de vehículos personales</t>
  </si>
  <si>
    <t>0915 Reparación de equipos audiovisuales, fotográficos y de procesamiento de información</t>
  </si>
  <si>
    <t>0923 Conservación y reparación de otros grandes bienes duraderos para ocio y cultura</t>
  </si>
  <si>
    <t>.</t>
  </si>
  <si>
    <t xml:space="preserve">Gasto medio por hogar estimado </t>
  </si>
  <si>
    <t>Notas:</t>
  </si>
  <si>
    <t xml:space="preserve">Para el cálculo de las unidades de consumo se ha utilizado la escala OCDE modificada. </t>
  </si>
  <si>
    <t>Por falta de representatividad no pueden facilitarse estimaciones de las celdas sin dato (a puntos)</t>
  </si>
  <si>
    <t>Precios constantes de 2006</t>
  </si>
  <si>
    <t>Dato protegido por secreto estadístico</t>
  </si>
  <si>
    <t>Tasa de circularidad</t>
  </si>
  <si>
    <t>Circular material use rate [SDG_12_41]</t>
  </si>
  <si>
    <t>TIME/GEO(Labels)</t>
  </si>
  <si>
    <t>Aguas residuales reutilizadas</t>
  </si>
  <si>
    <t>Estadística sobre el suministro y saneamiento del agua. Serie 2000-2020</t>
  </si>
  <si>
    <t>Suministro y saneamiento del agua</t>
  </si>
  <si>
    <t>Destino de las aguas residuales tratadas por comunidades y ciudades autónomas, lugar de destino y periodo</t>
  </si>
  <si>
    <t>Unidades: porcentaje</t>
  </si>
  <si>
    <t>Agua reutilizada</t>
  </si>
  <si>
    <t>Asturias, Principado de</t>
  </si>
  <si>
    <t>Balears, Illes</t>
  </si>
  <si>
    <t>Madrid, Comunidad de</t>
  </si>
  <si>
    <t>Murcia, Región de</t>
  </si>
  <si>
    <t>Navarra, Comunidad Foral de</t>
  </si>
  <si>
    <t>Rioja, La</t>
  </si>
  <si>
    <t>Ceuta y Melilla</t>
  </si>
  <si>
    <t>Usos del agua reutilizada por comunidades y ciudades autónomas, tipo de uso y periodo</t>
  </si>
  <si>
    <t>Agricultura</t>
  </si>
  <si>
    <t>Periodo</t>
  </si>
  <si>
    <t>Marzo 2015</t>
  </si>
  <si>
    <t>Sep. 2015</t>
  </si>
  <si>
    <t>Marzo 2016</t>
  </si>
  <si>
    <t>Sep. 2016</t>
  </si>
  <si>
    <t>Marzo 2017</t>
  </si>
  <si>
    <t>Sep. 2017</t>
  </si>
  <si>
    <t>Marzo 2018</t>
  </si>
  <si>
    <t>Sep. 2018</t>
  </si>
  <si>
    <t>Marzo 2019</t>
  </si>
  <si>
    <t>Sep. 2019</t>
  </si>
  <si>
    <t>Marzo 2020</t>
  </si>
  <si>
    <t>Sep. 2020</t>
  </si>
  <si>
    <t>Marzo 2021</t>
  </si>
  <si>
    <t>Sep.2021</t>
  </si>
  <si>
    <t>Marzo 2022</t>
  </si>
  <si>
    <t>Sin datos</t>
  </si>
  <si>
    <t>Total europeo</t>
  </si>
  <si>
    <t>44 051</t>
  </si>
  <si>
    <t>44 711</t>
  </si>
  <si>
    <t>36 403</t>
  </si>
  <si>
    <t>38 760</t>
  </si>
  <si>
    <t>54 115</t>
  </si>
  <si>
    <t>69 593</t>
  </si>
  <si>
    <t>72 227</t>
  </si>
  <si>
    <t>72 797</t>
  </si>
  <si>
    <t>77 358</t>
  </si>
  <si>
    <t>75 796</t>
  </si>
  <si>
    <t>78 071</t>
  </si>
  <si>
    <t>83 590</t>
  </si>
  <si>
    <t>89 357</t>
  </si>
  <si>
    <t>% de España con respecto al total europeo</t>
  </si>
  <si>
    <t>Nº de productos (bienes y servicios) registrados con Ecolabel</t>
  </si>
  <si>
    <t>Número de organizaciones españolas que han implementado un sistema degestión ambiental EMAS</t>
  </si>
  <si>
    <t>Abril 2016</t>
  </si>
  <si>
    <t>Sept. 2016</t>
  </si>
  <si>
    <t>Abril 2017</t>
  </si>
  <si>
    <t>Sept. 2017</t>
  </si>
  <si>
    <t>Abril 2018</t>
  </si>
  <si>
    <t>Sept. 2018</t>
  </si>
  <si>
    <t>Abril 2019</t>
  </si>
  <si>
    <t>Sept. 2019</t>
  </si>
  <si>
    <t>Abril 2020</t>
  </si>
  <si>
    <t>Sept. 2020</t>
  </si>
  <si>
    <t>UE-27/UE-28</t>
  </si>
  <si>
    <t>22, 58 %</t>
  </si>
  <si>
    <t>-</t>
  </si>
  <si>
    <t>Oct. 2021</t>
  </si>
  <si>
    <t>Jun. 2021</t>
  </si>
  <si>
    <t>Organisations and sites with eco-management and audit scheme (EMAS) registration</t>
  </si>
  <si>
    <t>Number  Organisations</t>
  </si>
  <si>
    <t>geo\time</t>
  </si>
  <si>
    <t>Czech Republic</t>
  </si>
  <si>
    <t>Germany</t>
  </si>
  <si>
    <t>EU (28 countries)</t>
  </si>
  <si>
    <t>Official statistics of the European EMAS Helpdesk . Organisations and Sites per Country</t>
  </si>
  <si>
    <t>La base de datos del registro EMAS se actualiza periódicamente con datos referidos a la última fecha disponible. No ofrece una serie histórica completa. Para elaborar el indicador se ha buscado la información almacenada en la web de EMAS, accediendo a EMAS – Environment - European Commission (archive.org). Para consultar el histórico disponible se ha tenido que emplear el recurso de la web de Wayback Machine (http://web.archive.org/)</t>
  </si>
  <si>
    <t>Nota sobre la fuente:</t>
  </si>
  <si>
    <t>2.5 Salud</t>
  </si>
  <si>
    <t>2.5.1 Salud y evaluación de riesgo ambiental</t>
  </si>
  <si>
    <t>Mortalidad por golpe de calor</t>
  </si>
  <si>
    <t>Mortalidad notificada por las CCAA por golpe de calor/exposición al calor natural excesivo, por sexo (2004-2020)</t>
  </si>
  <si>
    <t>Mujeres</t>
  </si>
  <si>
    <t>Hombres</t>
  </si>
  <si>
    <t>Fallecimientos por desastres naturales</t>
  </si>
  <si>
    <t>Fallecidos por desastres naturales en España. 1995-2021</t>
  </si>
  <si>
    <t>sd</t>
  </si>
  <si>
    <t xml:space="preserve">% </t>
  </si>
  <si>
    <t>Inundaciones</t>
  </si>
  <si>
    <t>Deslizamiento de terrenos</t>
  </si>
  <si>
    <t>Incendios forestales</t>
  </si>
  <si>
    <t>Aludes de nieve</t>
  </si>
  <si>
    <t>Rayos</t>
  </si>
  <si>
    <t>Episodios de nieve y frío</t>
  </si>
  <si>
    <t>Vientos fuertes</t>
  </si>
  <si>
    <t>Altas temperaturas</t>
  </si>
  <si>
    <t>Terremotos</t>
  </si>
  <si>
    <t>Temporales marítimos</t>
  </si>
  <si>
    <t>Ministerio del Interior. (2022). Datos facilitados mediante petición expresa por la Subdirección General de Prevención, Planificación y Emergencias de la Dirección General de Protección Civil y Emergencias.</t>
  </si>
  <si>
    <t>Número de solicitudes evaluadas de instalaciones de utilización confinada, para realizar actividades con OMG</t>
  </si>
  <si>
    <t>Tipo 1</t>
  </si>
  <si>
    <t>Tipo 2</t>
  </si>
  <si>
    <t>Tipo 3 ó 4</t>
  </si>
  <si>
    <t>Para el desarrollo/fabricación vacunas  frente al SARS-CoV-2</t>
  </si>
  <si>
    <t>Nacional de Bioseguridad. Registro central de organismos modificados genéticamente.Ministerio para la Transición Ecológica y el Reto Demográfico. (2022). Comisión Disposición adicional primera del Real Decreto 178/2004, de 30 de enero.</t>
  </si>
  <si>
    <t>Número de solicitudes evaluadas de liberaciones voluntarias de OMG</t>
  </si>
  <si>
    <t>Ensayos clínicos con Medicamentos OMG</t>
  </si>
  <si>
    <t>Ensayos de campo con Plantas MG</t>
  </si>
  <si>
    <t>Ministerio para la Transición Ecológica y el Reto Demográfico. (2022). Comisión Nacional de Bioseguridad. Registro central de organismos modificados genéticamente. Disposición adicional primera del Real Decreto 178/2004, de 30 de enero.</t>
  </si>
  <si>
    <t>Ministerio para la Transición Ecológica y el Reto Demográfico (2022). Datos facilitados por la Subdirección General de Prospectiva, Estrategia y Normativa en Materia de Energía mediante solicitud expresa.</t>
  </si>
  <si>
    <t>Red Eléctrica de España (REE). (2022). Las energías renovables en el sistema eléctrico español 2021. Recuperado el 1 de julio de 2022, de https://www.ree.es/es/datos/publicaciones/informe-de-energiasrenovables Red Eléctrica de España (REE). (2022). Informe del sistema eléctrico español 2021. Recuperado el 1 de julio de 2022, de https://www.ree.es/es/datos/publicaciones/informe-anual-sistema</t>
  </si>
  <si>
    <t>Agencia Estatal de Meteorología (AEMET) del Ministerio para la Transición Ecológica y el Reto Demográfico. (2022). Datos facilitados mediante petición expresa.</t>
  </si>
  <si>
    <t>Ministerio para la Transición Ecológica y el Reto Demográfico (2022). Datos facilitados mediante petición expresa por el Banco de Datos de la Naturaleza. Dirección General Biodiversidad, Bosques y Desertificación</t>
  </si>
  <si>
    <t>Sociedad Española de Ornitología. SEO/BirdLife. (2022). Programas de seguimiento de avifauna y Grupos de Trabajo de SEO/BirdLife. Datos facilitados mediante petición expresa a la Dirección General Biodiversidad, Bosques y Desertificación. Ministerio para la Transición Ecológica y el Reto Demográfico</t>
  </si>
  <si>
    <t>Ministerio para la Transición Ecológica y el Reto Demográfico. (2022). Datos facilitados mediante petición expresa por la Subdirección General de Política Forestal y Lucha contra la Desertificación. Dirección General de Biodiversidad, Bosques y Desertificación.</t>
  </si>
  <si>
    <t>Ministerio para la Transición Ecológica y el Reto Demográfico. (2022). Estadística General de Incendios Forestales (EGIF), elaborada por el Centro de Coordinación de la Información Nacional sobre Incendios Forestales (CCINIF). Datos facilitados mediante petición expresa por la Subdirección General de Política Forestal y Lucha contra la Desertificación. Dirección General de Biodiversidad, Bosques y Desertificación.</t>
  </si>
  <si>
    <t>Ministerio para la Transición Ecológica y Reto Demográfico. (2022). Datos facilitados mediante petición expresa por la Subdirección General de Política Forestal y Lucha contra la Desertificación, Dirección General de Biodiversidad, Bosques y Desertificación.</t>
  </si>
  <si>
    <t>Ministerio para la Transición Ecológica y el Reto Demográfico. (2022). Datos extraídos de los Programas de Seguimiento (Programa de control de vigilancia y operativo) previstos para evaluar el estado, en cumplimiento de la normativa estatal y europea.</t>
  </si>
  <si>
    <t>Ministerio para la Transición Ecológica y el Reto Demográfico. (2022). Informes de seguimiento de la Directiva 91/676/CEE. Contaminación del agua por nitratos utilizados en la agricultura. Cuatrienios 2008-2009, 2012-2015, 2016- 2019. Además, para el 2020 se han utilizado los datos de nitratos que van a reportarse en el futuro informe de seguimiento para el Cuatrienio 2020-2024.</t>
  </si>
  <si>
    <t>Número de zonas evaluadas de NO2, PM10 y O3 según valores límite y objetivo</t>
  </si>
  <si>
    <r>
      <t xml:space="preserve">Instituto para la Diversificación y Ahorro de la Energía (IDAE). (2022). </t>
    </r>
    <r>
      <rPr>
        <i/>
        <sz val="11"/>
        <color theme="1"/>
        <rFont val="Calibri"/>
        <family val="2"/>
        <scheme val="minor"/>
      </rPr>
      <t>Informe Anual de intensidades Energéticas. Año 2020 (13ª Edición. Julio 2022).</t>
    </r>
    <r>
      <rPr>
        <sz val="11"/>
        <color theme="1"/>
        <rFont val="Calibri"/>
        <family val="2"/>
        <scheme val="minor"/>
      </rPr>
      <t xml:space="preserve"> Departamento de Planificación y Estudios. Secretaría General. IDAE. MITECO.</t>
    </r>
  </si>
  <si>
    <r>
      <t xml:space="preserve">Red Eléctrica de España (REE). (2022). </t>
    </r>
    <r>
      <rPr>
        <i/>
        <sz val="11"/>
        <color theme="1"/>
        <rFont val="Calibri"/>
        <family val="2"/>
        <scheme val="minor"/>
      </rPr>
      <t>Informe del sistema eléctrico español 2021.</t>
    </r>
    <r>
      <rPr>
        <sz val="11"/>
        <color theme="1"/>
        <rFont val="Calibri"/>
        <family val="2"/>
        <scheme val="minor"/>
      </rPr>
      <t xml:space="preserve"> Recuperado el 1 de julio de 2022, de https://www.ree.es/es/datos/publicaciones/informe-anual-sistema.</t>
    </r>
  </si>
  <si>
    <r>
      <t xml:space="preserve">Comisión Nacional de los Mercados y la Competencia. (2022). </t>
    </r>
    <r>
      <rPr>
        <i/>
        <sz val="11"/>
        <color theme="1"/>
        <rFont val="Calibri"/>
        <family val="2"/>
        <scheme val="minor"/>
      </rPr>
      <t>Acuerdo sobre información estadística del sistema de garantía de origen relativo a la energía producida en el año 2021 (y anteriores). Anexo Información estadística del Sistema de Garantía de origen relativos a la energía producida en el año 2021 de 28 de abril de 2022, expediente nº GDO/DE/001/22.</t>
    </r>
    <r>
      <rPr>
        <sz val="11"/>
        <color theme="1"/>
        <rFont val="Calibri"/>
        <family val="2"/>
        <scheme val="minor"/>
      </rPr>
      <t xml:space="preserve"> Recuperado el 22 de junio de 2022, de https://gdo.cnmc.es/CNE/resumenGdo.do?informe=garantias_etiquetado_electricidad</t>
    </r>
  </si>
  <si>
    <t>Energy dependence</t>
  </si>
  <si>
    <r>
      <t>Source of data:</t>
    </r>
    <r>
      <rPr>
        <b/>
        <sz val="11"/>
        <color rgb="FF333333"/>
        <rFont val="Arial"/>
        <family val="2"/>
      </rPr>
      <t> </t>
    </r>
    <r>
      <rPr>
        <b/>
        <sz val="8.8000000000000007"/>
        <color rgb="FF333333"/>
        <rFont val="Arial"/>
        <family val="2"/>
      </rPr>
      <t>Eurostat</t>
    </r>
  </si>
  <si>
    <r>
      <t xml:space="preserve">Agencia Estatal de Meteorología (AEMET). (2022). </t>
    </r>
    <r>
      <rPr>
        <i/>
        <sz val="11"/>
        <color theme="1"/>
        <rFont val="Calibri"/>
        <family val="2"/>
        <scheme val="minor"/>
      </rPr>
      <t>Informe sobre el estado del clima de España 2021.</t>
    </r>
    <r>
      <rPr>
        <sz val="11"/>
        <color theme="1"/>
        <rFont val="Calibri"/>
        <family val="2"/>
        <scheme val="minor"/>
      </rPr>
      <t xml:space="preserve"> Recuperado el 23 de junio de 2022, de https://www.aemet.es/es/conocermas/recursos_en_linea/publicaciones_y_estudios/publicaciones/detalles/informe_estado_clima</t>
    </r>
  </si>
  <si>
    <r>
      <t xml:space="preserve">European Securities and Markets Authority (ESMA). (2022). </t>
    </r>
    <r>
      <rPr>
        <i/>
        <sz val="11"/>
        <color theme="1"/>
        <rFont val="Calibri"/>
        <family val="2"/>
        <scheme val="minor"/>
      </rPr>
      <t>Final Report on Emission allowances and associated derivatives.</t>
    </r>
    <r>
      <rPr>
        <sz val="11"/>
        <color theme="1"/>
        <rFont val="Calibri"/>
        <family val="2"/>
        <scheme val="minor"/>
      </rPr>
      <t xml:space="preserve"> Recuperado el 24 de junio de 2022, de https://www.esma.europa.eu/document/final-report-emission-allowances-and-associated-derivatives</t>
    </r>
  </si>
  <si>
    <t>Ministerio para la Transición Ecológica y el Reto Demográfico. (2022). Datos facilitados mediante petición expresa por el Banco de Datos de la Naturaleza. Dirección General Biodiversidad, Bosques y Desertificación.</t>
  </si>
  <si>
    <t>T1. Caza y ganado</t>
  </si>
  <si>
    <t>T2. Insectos</t>
  </si>
  <si>
    <t>T3. Hongos</t>
  </si>
  <si>
    <t>T4. Abióticos</t>
  </si>
  <si>
    <t>T5. Acción del Hombre</t>
  </si>
  <si>
    <t>T6. Incendios</t>
  </si>
  <si>
    <t>T7. Contaminantes</t>
  </si>
  <si>
    <t>T8. Otros</t>
  </si>
  <si>
    <t>T9. No identificados</t>
  </si>
  <si>
    <t>Superficie forestal incendiada (ha) y número de siniestros 2010-2021</t>
  </si>
  <si>
    <r>
      <t xml:space="preserve">Ministerio para la Transición Ecológica y el Reto Demográfico. (2022). </t>
    </r>
    <r>
      <rPr>
        <i/>
        <sz val="11"/>
        <color theme="1"/>
        <rFont val="Calibri"/>
        <family val="2"/>
        <scheme val="minor"/>
      </rPr>
      <t>Mapa Forestal de España</t>
    </r>
    <r>
      <rPr>
        <sz val="11"/>
        <color theme="1"/>
        <rFont val="Calibri"/>
        <family val="2"/>
        <scheme val="minor"/>
      </rPr>
      <t>. Datos facilitados mediante petición expresa por la Subdirección General de Política Forestal y Lucha contra la Desertificación. Dirección General de Biodiversidad, Bosques y Desertificación.</t>
    </r>
  </si>
  <si>
    <r>
      <t xml:space="preserve">Ministerio para Transición Ecológica y el Reto Demográfico. (2022). </t>
    </r>
    <r>
      <rPr>
        <i/>
        <sz val="11"/>
        <color theme="1"/>
        <rFont val="Calibri"/>
        <family val="2"/>
        <scheme val="minor"/>
      </rPr>
      <t>Mapa Forestal de España</t>
    </r>
    <r>
      <rPr>
        <sz val="11"/>
        <color theme="1"/>
        <rFont val="Calibri"/>
        <family val="2"/>
        <scheme val="minor"/>
      </rPr>
      <t>. Datos facilitados mediante petición expresa por la Subdirección General de Política Forestal y Lucha contra la Desertificación. Dirección General de Biodiversidad, Bosques y Desertificación.</t>
    </r>
  </si>
  <si>
    <r>
      <t xml:space="preserve">Ministerio de Haciendo. DG Catastro. (2022). </t>
    </r>
    <r>
      <rPr>
        <i/>
        <sz val="11"/>
        <color indexed="8"/>
        <rFont val="Calibri"/>
        <family val="2"/>
        <scheme val="minor"/>
      </rPr>
      <t>Estadística del Catastro Inmobiliario Urbano.</t>
    </r>
    <r>
      <rPr>
        <sz val="11"/>
        <color indexed="8"/>
        <rFont val="Calibri"/>
        <family val="2"/>
        <scheme val="minor"/>
      </rPr>
      <t xml:space="preserve"> Recuperado el 29 de abril de 2022, de http://www.catastro.meh.es/esp/estadistica_1.asp</t>
    </r>
  </si>
  <si>
    <t>Expedientes sancionadores en el dominio público marítimo-terrestre y recuperaciones posesorias del DPMT</t>
  </si>
  <si>
    <t>Formaciones arboladas agrupadas</t>
  </si>
  <si>
    <t>Superficie 2021 (ha)</t>
  </si>
  <si>
    <t>Pinares</t>
  </si>
  <si>
    <t>Dehesas</t>
  </si>
  <si>
    <t>Encinares</t>
  </si>
  <si>
    <t>Robledales, rebollares y quejigares</t>
  </si>
  <si>
    <t>Repoblaciones productoras crecimiento rápido</t>
  </si>
  <si>
    <t>Mixtas frondosas autóctonas</t>
  </si>
  <si>
    <t>Mixta coníferas y frondosas autóctonas</t>
  </si>
  <si>
    <t>Mixta coníferas autóctonas</t>
  </si>
  <si>
    <t>Otras frondosas</t>
  </si>
  <si>
    <t>Hayedos</t>
  </si>
  <si>
    <t>Enebrales y sabinares</t>
  </si>
  <si>
    <t>Alcornocales</t>
  </si>
  <si>
    <t>Bosque ribereño</t>
  </si>
  <si>
    <t>Temporalmente desarbolado</t>
  </si>
  <si>
    <t>Autóctonas con alóctonas</t>
  </si>
  <si>
    <t>Otras coniferas</t>
  </si>
  <si>
    <t>Frondosas alóctonas invasoras</t>
  </si>
  <si>
    <t>Palmerales y mezclas</t>
  </si>
  <si>
    <t>Arbolado sin información</t>
  </si>
  <si>
    <t>Distribución de las formaciones arboladas agrupadas (2021)</t>
  </si>
  <si>
    <t>CC.AA</t>
  </si>
  <si>
    <t>t/ha</t>
  </si>
  <si>
    <t>Concentración media de microplásticos por demarcaciones marinas (Nº partículas/kg)</t>
  </si>
  <si>
    <r>
      <t>Ministerio de Sanidad. (2022).</t>
    </r>
    <r>
      <rPr>
        <i/>
        <sz val="11"/>
        <rFont val="Calibri"/>
        <family val="2"/>
        <scheme val="minor"/>
      </rPr>
      <t xml:space="preserve"> Informe Nacional de Calidad de Aguas de Baño 2021</t>
    </r>
    <r>
      <rPr>
        <sz val="11"/>
        <rFont val="Calibri"/>
        <family val="2"/>
        <scheme val="minor"/>
      </rPr>
      <t>. Recuperado el 1 de Julio de 2022, de https://www.sanidad.gob.es/profesionales/saludPublica/saludAmbLaboral/calidadAguas/aguasBanno/publicaciones.htm</t>
    </r>
  </si>
  <si>
    <r>
      <t xml:space="preserve">Ministerio para la Transición Ecológica y el Reto Demográfico (2022). Datos facilitados por la Dirección General de la Costa y el Mar mediante petición expresa. La información sobre el </t>
    </r>
    <r>
      <rPr>
        <i/>
        <sz val="11"/>
        <color theme="1"/>
        <rFont val="Calibri"/>
        <family val="2"/>
        <scheme val="minor"/>
      </rPr>
      <t>Programa de seguimiento de microplásticos en playas</t>
    </r>
    <r>
      <rPr>
        <sz val="11"/>
        <color theme="1"/>
        <rFont val="Calibri"/>
        <family val="2"/>
        <scheme val="minor"/>
      </rPr>
      <t>, incluyendo los informes anuales de resultados, es pública y puede consultarse en la página web del Ministerio en el siguiente enlace: https://www.miteco.gob.es/es/costas/temas/ proteccion-medio-marino/basuras-marinas/basura-programas.aspx</t>
    </r>
  </si>
  <si>
    <r>
      <t xml:space="preserve">Ministerio para la Transición Ecológica y el Reto Demográfico. (2020). </t>
    </r>
    <r>
      <rPr>
        <i/>
        <sz val="11"/>
        <color theme="1"/>
        <rFont val="Calibri"/>
        <family val="2"/>
        <scheme val="minor"/>
      </rPr>
      <t xml:space="preserve">Programa de seguimiento de basuras marinas en playas informe de resultados – 2019 </t>
    </r>
    <r>
      <rPr>
        <sz val="11"/>
        <color theme="1"/>
        <rFont val="Calibri"/>
        <family val="2"/>
        <scheme val="minor"/>
      </rPr>
      <t>(y años anteriores). Dirección General de Sostenibilidad de la Costa y del Mar. Datos facilitados y elaborados mediante petición expresa.</t>
    </r>
  </si>
  <si>
    <r>
      <t xml:space="preserve">Ministerio para la Transición Ecológica y el Reto Demográfico. (2022). </t>
    </r>
    <r>
      <rPr>
        <i/>
        <sz val="11"/>
        <color theme="1"/>
        <rFont val="Calibri"/>
        <family val="2"/>
        <scheme val="minor"/>
      </rPr>
      <t>Boletín hidrológico del 28 septiembre de 2021.</t>
    </r>
    <r>
      <rPr>
        <sz val="11"/>
        <color theme="1"/>
        <rFont val="Calibri"/>
        <family val="2"/>
        <scheme val="minor"/>
      </rPr>
      <t xml:space="preserve"> http://eportal.miteco.gob.es/BoleHWeb/</t>
    </r>
  </si>
  <si>
    <t>PROMEDIO 2010-2021</t>
  </si>
  <si>
    <r>
      <t>Ministerio para la Transición Ecológica y el Reto Demográfico. (2022). Datos facilitados por la Dirección General del Agua procedentes de los</t>
    </r>
    <r>
      <rPr>
        <i/>
        <sz val="11"/>
        <color theme="1"/>
        <rFont val="Calibri"/>
        <family val="2"/>
        <scheme val="minor"/>
      </rPr>
      <t xml:space="preserve"> </t>
    </r>
    <r>
      <rPr>
        <sz val="11"/>
        <color theme="1"/>
        <rFont val="Calibri"/>
        <family val="2"/>
        <scheme val="minor"/>
      </rPr>
      <t>Informes de evolución de los recursos nivales. Valores acumulados anuales del volumen de agua en forma de nieve estimado para el total del conjunto de sistemas montañosos de España durante los años hidrológicos de 2010 a 2021.</t>
    </r>
  </si>
  <si>
    <t>Nitratos - Aguas superficiales 2010-2020</t>
  </si>
  <si>
    <t>Nitrato - Aguas subterráneas 2010-2020</t>
  </si>
  <si>
    <t>Plaguicidas - Aguas subterráneas 2010-2020</t>
  </si>
  <si>
    <t>Plaguicidas - Aguas superficiales 2010-2020</t>
  </si>
  <si>
    <r>
      <t xml:space="preserve">Ministerio de Sanidad. (2022). </t>
    </r>
    <r>
      <rPr>
        <i/>
        <sz val="11"/>
        <color theme="1"/>
        <rFont val="Calibri"/>
        <family val="2"/>
        <scheme val="minor"/>
      </rPr>
      <t>Informe Nacional de Calidad de las Aguas de Baño, 2021</t>
    </r>
    <r>
      <rPr>
        <sz val="11"/>
        <color theme="1"/>
        <rFont val="Calibri"/>
        <family val="2"/>
        <scheme val="minor"/>
      </rPr>
      <t>. Recuperado el 2 de junio de 2022, de https://www.mscbs.gob.es/profesionales/saludPublica/saludAmbLaboral/calidadAguas/aguasBanno/publicaciones.htm</t>
    </r>
  </si>
  <si>
    <r>
      <t xml:space="preserve">Ministerio para la Transición Ecológica y el Reto Demográfico. (2022). </t>
    </r>
    <r>
      <rPr>
        <i/>
        <sz val="11"/>
        <color theme="1"/>
        <rFont val="Calibri"/>
        <family val="2"/>
        <scheme val="minor"/>
      </rPr>
      <t>Informes mensuales de seguimiento de los Planes de Gestión de Sequías.</t>
    </r>
    <r>
      <rPr>
        <sz val="11"/>
        <color theme="1"/>
        <rFont val="Calibri"/>
        <family val="2"/>
        <scheme val="minor"/>
      </rPr>
      <t xml:space="preserve"> https://www.miteco.gob.es/es/agua/temas/observatorio-nacional-de-la-sequia/informes-mapas-seguimiento/</t>
    </r>
  </si>
  <si>
    <r>
      <t xml:space="preserve">Ministerio de Agricultura, Pesca y Alimentación. (s.f.). </t>
    </r>
    <r>
      <rPr>
        <i/>
        <sz val="11"/>
        <rFont val="Calibri"/>
        <family val="2"/>
        <scheme val="minor"/>
      </rPr>
      <t>Encuesta de Comercialización de Productos fitosanitarios 2020.</t>
    </r>
    <r>
      <rPr>
        <sz val="11"/>
        <rFont val="Calibri"/>
        <family val="2"/>
        <scheme val="minor"/>
      </rPr>
      <t xml:space="preserve"> Recuperado el 4 de julio de 2022 , de https://www.mapa.gob.es/es/estadistica/temas/estadisticas-agrarias/agricultura/estadisticas-medios-produccion/fitosanitarios.aspx</t>
    </r>
  </si>
  <si>
    <t>Superficie</t>
  </si>
  <si>
    <r>
      <t xml:space="preserve">Ministerio de Agricultura, Pesca y
Alimentación. (2022). </t>
    </r>
    <r>
      <rPr>
        <i/>
        <sz val="11"/>
        <color theme="1"/>
        <rFont val="Calibri"/>
        <family val="2"/>
        <scheme val="minor"/>
      </rPr>
      <t xml:space="preserve">Encuesta de Comercialización de Productos Fitosanitarios 2020. </t>
    </r>
    <r>
      <rPr>
        <sz val="11"/>
        <color theme="1"/>
        <rFont val="Calibri"/>
        <family val="2"/>
        <scheme val="minor"/>
      </rPr>
      <t>Recuperado el 4 de julio de 2022, de https://www.mapa.gob.es/es/estadistica/temas/estadisticas-agrarias/agricultura/estadisticas-medios-produccion/fitosanitarios.aspx</t>
    </r>
  </si>
  <si>
    <r>
      <t xml:space="preserve">Ministerio de Agricultura, Pesca y Alimentación. (s.f.). </t>
    </r>
    <r>
      <rPr>
        <i/>
        <sz val="11"/>
        <color theme="1"/>
        <rFont val="Calibri"/>
        <family val="2"/>
        <scheme val="minor"/>
      </rPr>
      <t>Encuesta sobre Superficies y Rendimientos de Cultivos. Resultados definitivos 2020</t>
    </r>
    <r>
      <rPr>
        <sz val="11"/>
        <color theme="1"/>
        <rFont val="Calibri"/>
        <family val="2"/>
        <scheme val="minor"/>
      </rPr>
      <t>. Recuperado el 4 de julio de 2022, de https://www.mapa.gob.es/es/estadistica/temas/estadisticas-agrarias/agricultura/esyrce/default.aspx.</t>
    </r>
  </si>
  <si>
    <r>
      <t>Ministerio para la Transición Ecológica y el Reto Demográfico. (2022).</t>
    </r>
    <r>
      <rPr>
        <i/>
        <sz val="11"/>
        <color theme="1"/>
        <rFont val="Calibri"/>
        <family val="2"/>
        <scheme val="minor"/>
      </rPr>
      <t xml:space="preserve"> Registro Estatal de Emisiones y Fuentes Contaminantes PRTR – España.</t>
    </r>
    <r>
      <rPr>
        <sz val="11"/>
        <color theme="1"/>
        <rFont val="Calibri"/>
        <family val="2"/>
        <scheme val="minor"/>
      </rPr>
      <t xml:space="preserve"> Datos facilitados mediante petición expresa por la Subdirección General de Aire Limpio y Sostenibilidad Industrial, Dirección General de Calidad y Evaluación Ambiental.</t>
    </r>
  </si>
  <si>
    <r>
      <t xml:space="preserve">Ministerio para la Transición Ecológica y el Reto Demográfico. (2022). </t>
    </r>
    <r>
      <rPr>
        <i/>
        <sz val="11"/>
        <color theme="1"/>
        <rFont val="Calibri"/>
        <family val="2"/>
        <scheme val="minor"/>
      </rPr>
      <t>Inventario Nacional de Emisiones a la Atmósfera. Serie 1990-2020.</t>
    </r>
    <r>
      <rPr>
        <sz val="11"/>
        <color theme="1"/>
        <rFont val="Calibri"/>
        <family val="2"/>
        <scheme val="minor"/>
      </rPr>
      <t xml:space="preserve"> Datos facilitados mediante petición expresa por la Subdirección General de Aire Limpio y Sostenibilidad Industrial de la Dirección General de Calidad y Evaluación Ambiental (MITECO).</t>
    </r>
  </si>
  <si>
    <t xml:space="preserve">Emisiones totales nacionales del transporte. Índice: 1990 = 100 (2000 = 100 PM2,5)
</t>
  </si>
  <si>
    <r>
      <t xml:space="preserve">Ministerio para la Transición Ecológica y el Reto Demográfico. (2022). </t>
    </r>
    <r>
      <rPr>
        <i/>
        <sz val="11"/>
        <color theme="1"/>
        <rFont val="Calibri"/>
        <family val="2"/>
        <scheme val="minor"/>
      </rPr>
      <t xml:space="preserve">Inventario Nacional de Emisiones a la Atmósfera. Serie 1990-2020. </t>
    </r>
    <r>
      <rPr>
        <sz val="11"/>
        <color theme="1"/>
        <rFont val="Calibri"/>
        <family val="2"/>
        <scheme val="minor"/>
      </rPr>
      <t>Datos facilitados mediante petición expresa por la Subdirección General de Aire Limpio y Sostenibilidad Industrial de la Dirección General de Calidad y Evaluación Ambiental (MITECO).</t>
    </r>
  </si>
  <si>
    <r>
      <t xml:space="preserve">Ministerio de Transición Ecológica y Reto Demográfico. (2022). </t>
    </r>
    <r>
      <rPr>
        <i/>
        <sz val="11"/>
        <color theme="1"/>
        <rFont val="Calibri"/>
        <family val="2"/>
        <scheme val="minor"/>
      </rPr>
      <t xml:space="preserve">Consumo de Energía final. Balance del consumo de energía final. </t>
    </r>
    <r>
      <rPr>
        <sz val="11"/>
        <color theme="1"/>
        <rFont val="Calibri"/>
        <family val="2"/>
        <scheme val="minor"/>
      </rPr>
      <t>Datos facilitados mediante petición expresa por el Área de Estadísticas Energéticas de la Subdirección General de Prospectiva, Estrategia y Normativa en Materia de Energía. Accesible en https://energia.gob.es/balances/Balances/Paginas/Balances.aspx</t>
    </r>
  </si>
  <si>
    <r>
      <t xml:space="preserve">Instituto Nacional de Estadística (INE). (2022). </t>
    </r>
    <r>
      <rPr>
        <i/>
        <sz val="11"/>
        <color theme="1"/>
        <rFont val="Calibri"/>
        <family val="2"/>
        <scheme val="minor"/>
      </rPr>
      <t>Estadística de Transporte de Viajeros.</t>
    </r>
    <r>
      <rPr>
        <sz val="11"/>
        <color theme="1"/>
        <rFont val="Calibri"/>
        <family val="2"/>
        <scheme val="minor"/>
      </rPr>
      <t xml:space="preserve"> Recuperado el 31 de mayo de 2022, de https://www.ine.es/dyngs/INEbase/operacion.htm?c=Estadistica_C&amp;cid=1254736176906&amp;menu=resultados&amp;secc=1254736195091&amp;idp=1254735576820</t>
    </r>
  </si>
  <si>
    <t>C0000X0350-0370</t>
  </si>
  <si>
    <t>C0110</t>
  </si>
  <si>
    <t>C0121</t>
  </si>
  <si>
    <t>C0129</t>
  </si>
  <si>
    <t>C0210</t>
  </si>
  <si>
    <t>C0220</t>
  </si>
  <si>
    <t>C0320</t>
  </si>
  <si>
    <t>C0311</t>
  </si>
  <si>
    <t>C0312</t>
  </si>
  <si>
    <t>C0340</t>
  </si>
  <si>
    <t>C0330</t>
  </si>
  <si>
    <t>C0350-0370</t>
  </si>
  <si>
    <t>C0360</t>
  </si>
  <si>
    <t>C0350</t>
  </si>
  <si>
    <t>C0371</t>
  </si>
  <si>
    <t>C0379</t>
  </si>
  <si>
    <t>P1000</t>
  </si>
  <si>
    <t>P1100</t>
  </si>
  <si>
    <t>P1200</t>
  </si>
  <si>
    <t>S2000</t>
  </si>
  <si>
    <t>O4000XBIO</t>
  </si>
  <si>
    <t>O4100_TOT</t>
  </si>
  <si>
    <t>O4200</t>
  </si>
  <si>
    <t>O4300</t>
  </si>
  <si>
    <t>O4400X4410</t>
  </si>
  <si>
    <t>O4500</t>
  </si>
  <si>
    <t>O4610</t>
  </si>
  <si>
    <t>O4620</t>
  </si>
  <si>
    <t>O4630</t>
  </si>
  <si>
    <t>O4652XR5210B</t>
  </si>
  <si>
    <t>O4651</t>
  </si>
  <si>
    <t>O4653</t>
  </si>
  <si>
    <t>O4661XR5230B</t>
  </si>
  <si>
    <t>O4669</t>
  </si>
  <si>
    <t>O4640</t>
  </si>
  <si>
    <t>O4671XR5220B</t>
  </si>
  <si>
    <t>O4680</t>
  </si>
  <si>
    <t>O4691</t>
  </si>
  <si>
    <t>O4692</t>
  </si>
  <si>
    <t>O4695</t>
  </si>
  <si>
    <t>O4694</t>
  </si>
  <si>
    <t>O4693</t>
  </si>
  <si>
    <t>O4699</t>
  </si>
  <si>
    <t>G3000</t>
  </si>
  <si>
    <t>RA000</t>
  </si>
  <si>
    <t>RA100</t>
  </si>
  <si>
    <t>RA500</t>
  </si>
  <si>
    <t>RA300</t>
  </si>
  <si>
    <t>RA420</t>
  </si>
  <si>
    <t>RA410</t>
  </si>
  <si>
    <t>RA200</t>
  </si>
  <si>
    <t>R5110-5150_W6000RI</t>
  </si>
  <si>
    <t>R5160</t>
  </si>
  <si>
    <t>R5300</t>
  </si>
  <si>
    <t>W6210</t>
  </si>
  <si>
    <t>R5210P</t>
  </si>
  <si>
    <t>R5210B</t>
  </si>
  <si>
    <t>R5220P</t>
  </si>
  <si>
    <t>R5220B</t>
  </si>
  <si>
    <t>R5230P</t>
  </si>
  <si>
    <t>R5230B</t>
  </si>
  <si>
    <t>R5290</t>
  </si>
  <si>
    <t>RA600</t>
  </si>
  <si>
    <t>W6100_6220</t>
  </si>
  <si>
    <t>W6100</t>
  </si>
  <si>
    <t>W6220</t>
  </si>
  <si>
    <t>N900H</t>
  </si>
  <si>
    <t>H8000</t>
  </si>
  <si>
    <t>E7000</t>
  </si>
  <si>
    <t>FE</t>
  </si>
  <si>
    <t>BIOE</t>
  </si>
  <si>
    <t>ktep</t>
  </si>
  <si>
    <t>Combustibles fósiles sólidos</t>
  </si>
  <si>
    <t>Antracita</t>
  </si>
  <si>
    <t>Carbon de coque</t>
  </si>
  <si>
    <t>Otros carbones bituminosos</t>
  </si>
  <si>
    <t>Carbón subbituminoso</t>
  </si>
  <si>
    <t>Lignito pardo</t>
  </si>
  <si>
    <t>Aglomerado</t>
  </si>
  <si>
    <t>Coque de coquería</t>
  </si>
  <si>
    <t>Coque de gas</t>
  </si>
  <si>
    <t>Alquitrán de hulla</t>
  </si>
  <si>
    <t>Briquetas de lignito pardo (BKB)</t>
  </si>
  <si>
    <t>Gases manufacturados</t>
  </si>
  <si>
    <t>Gas procedente de plantas de gas</t>
  </si>
  <si>
    <t>Gas de coquería</t>
  </si>
  <si>
    <t>Gas de altos hornos</t>
  </si>
  <si>
    <t>Otros gases recuperados</t>
  </si>
  <si>
    <t>Turba y productos de la turba</t>
  </si>
  <si>
    <t>Turba</t>
  </si>
  <si>
    <t>Productos de la turba</t>
  </si>
  <si>
    <t>Esquisto bituminoso y arenas bituminosas</t>
  </si>
  <si>
    <t>Petróleo crudo y productos petrolíferos</t>
  </si>
  <si>
    <t>Petróleo crudo</t>
  </si>
  <si>
    <t>Líquidos de Gas Natural (LGN)</t>
  </si>
  <si>
    <t>Materias primas de refinería</t>
  </si>
  <si>
    <t>Aditivos/compuestos oxigenados (sin fracción biofuel)</t>
  </si>
  <si>
    <t>Otros hidrocarburos</t>
  </si>
  <si>
    <t>Gas de refinería</t>
  </si>
  <si>
    <t>Etano</t>
  </si>
  <si>
    <t>Gases Licuados de Petróleo (GLP)</t>
  </si>
  <si>
    <t>Gasolina de motor (sin fracción biofuel)</t>
  </si>
  <si>
    <t>Gasolina de aviación</t>
  </si>
  <si>
    <t>Carburante tipo gasolina aviones de reacción</t>
  </si>
  <si>
    <t>Carburante tipo queroseno aviones de reacción (sin fracción biofuel)</t>
  </si>
  <si>
    <t>Otro queroseno</t>
  </si>
  <si>
    <t>Nafta</t>
  </si>
  <si>
    <t>Gasóleo y diésel (sin fracción biofuel)</t>
  </si>
  <si>
    <t>Fuelóleo</t>
  </si>
  <si>
    <t>"White spirit" y SBP (Special boiling point industrial spirits)</t>
  </si>
  <si>
    <t>Lubricantes</t>
  </si>
  <si>
    <t>Betún</t>
  </si>
  <si>
    <t>Coque de petróleo</t>
  </si>
  <si>
    <t>Ceras de parafina</t>
  </si>
  <si>
    <t>Otros productos petrolíferos</t>
  </si>
  <si>
    <t>Gas Natural</t>
  </si>
  <si>
    <t>Energías renovables y residuos</t>
  </si>
  <si>
    <t>Hidráulica</t>
  </si>
  <si>
    <t>Maremotriz, undimotriz y marina</t>
  </si>
  <si>
    <t>Eólica</t>
  </si>
  <si>
    <t>Solar fotovoltaica</t>
  </si>
  <si>
    <t>Solar térmica</t>
  </si>
  <si>
    <t>Geotérmica</t>
  </si>
  <si>
    <t>Biomasa</t>
  </si>
  <si>
    <t>Carbón vegetal</t>
  </si>
  <si>
    <t>Residuos urbanos renovables</t>
  </si>
  <si>
    <t>Biogasolina pura</t>
  </si>
  <si>
    <t>Mezcla biogasolina</t>
  </si>
  <si>
    <t>Biodiésel puro</t>
  </si>
  <si>
    <t>Mezcla biodiésel</t>
  </si>
  <si>
    <t>Bioqueroseno pura aviones de reacción</t>
  </si>
  <si>
    <t>Mezcla bioqueroseno pura aviones de reacción</t>
  </si>
  <si>
    <t>Otros biocarburantes líquidos</t>
  </si>
  <si>
    <t>Calor ambiente (bombas de calor)</t>
  </si>
  <si>
    <t>Residuos industriales (no renovable)</t>
  </si>
  <si>
    <t>Residuo urbano no renovable</t>
  </si>
  <si>
    <t>Calor nuclear</t>
  </si>
  <si>
    <t>Calor</t>
  </si>
  <si>
    <t>Electricidad</t>
  </si>
  <si>
    <t>Energía Fósil</t>
  </si>
  <si>
    <t>Bioenergía</t>
  </si>
  <si>
    <t>Hogares</t>
  </si>
  <si>
    <t>FC_OTH_HH_E</t>
  </si>
  <si>
    <t>Z</t>
  </si>
  <si>
    <t>Consumo final de energía TOTAL</t>
  </si>
  <si>
    <t>FC_E</t>
  </si>
  <si>
    <t>Consumo final de energía</t>
  </si>
  <si>
    <t>Consumo de energía final residencial (ktep)</t>
  </si>
  <si>
    <t>Estructura de la demanda energética residencial por fuentes de energía (% consumo energético)</t>
  </si>
  <si>
    <t>Carbones</t>
  </si>
  <si>
    <t>Gases</t>
  </si>
  <si>
    <r>
      <t xml:space="preserve">Ministerio para la Transición Ecológica y el Reto Demográfico. (2022). </t>
    </r>
    <r>
      <rPr>
        <i/>
        <sz val="11"/>
        <color theme="1"/>
        <rFont val="Calibri"/>
        <family val="2"/>
        <scheme val="minor"/>
      </rPr>
      <t>Consumo de Energía final. Balance del consumo de energía final.</t>
    </r>
    <r>
      <rPr>
        <sz val="11"/>
        <color theme="1"/>
        <rFont val="Calibri"/>
        <family val="2"/>
        <scheme val="minor"/>
      </rPr>
      <t xml:space="preserve"> Datos facilitados mediante petición expresa por el Área de Estadísticas Energéticas de la Subdirección General de Prospectiva, Estrategia y Normativa en Materia de Energía. Accesible en https://energia.gob.es/balances/Balances/Paginas/Balances.aspx</t>
    </r>
  </si>
  <si>
    <r>
      <t>Instituto Nacional de Estadística (INE). (2022).</t>
    </r>
    <r>
      <rPr>
        <i/>
        <sz val="11"/>
        <color theme="1"/>
        <rFont val="Calibri"/>
        <family val="2"/>
        <scheme val="minor"/>
      </rPr>
      <t xml:space="preserve"> Encuesta de ocupación en alojamientos de turismo rural. Alojamientos de turismo rural: encuesta de ocupación e índice de precios.</t>
    </r>
    <r>
      <rPr>
        <sz val="11"/>
        <color theme="1"/>
        <rFont val="Calibri"/>
        <family val="2"/>
        <scheme val="minor"/>
      </rPr>
      <t xml:space="preserve"> Datos facilitados mediante petición expresa por el INE.</t>
    </r>
  </si>
  <si>
    <t>2021 (P)</t>
  </si>
  <si>
    <t xml:space="preserve">Notas: </t>
  </si>
  <si>
    <t>Datos de establecimientos, plazas, viajeros y pernoctaciones y personal empleados son datos anuales son agrados de datos mensuales. Establecimeinto y plazas y personal empleados son datos medios por mes.</t>
  </si>
  <si>
    <t xml:space="preserve">Para el año 2021 los datos son provisionales. </t>
  </si>
  <si>
    <r>
      <t xml:space="preserve">Comisión Europea. (s.f.). </t>
    </r>
    <r>
      <rPr>
        <i/>
        <sz val="11"/>
        <color theme="1"/>
        <rFont val="Calibri"/>
        <family val="2"/>
        <scheme val="minor"/>
      </rPr>
      <t>Registro Ecolabel. Facts and figures.</t>
    </r>
    <r>
      <rPr>
        <sz val="11"/>
        <color theme="1"/>
        <rFont val="Calibri"/>
        <family val="2"/>
        <scheme val="minor"/>
      </rPr>
      <t xml:space="preserve"> Recuperado el 19 de mayo de 2022, de http://www.ecolabel.eu/</t>
    </r>
  </si>
  <si>
    <t>Población en España (nº de habitantes y extranjeros)</t>
  </si>
  <si>
    <r>
      <t>Instituto Nacional de Estadística (INE). (2022).</t>
    </r>
    <r>
      <rPr>
        <i/>
        <sz val="11"/>
        <color theme="1"/>
        <rFont val="Calibri"/>
        <family val="2"/>
        <scheme val="minor"/>
      </rPr>
      <t xml:space="preserve"> Estadística del Padrón continuo. </t>
    </r>
    <r>
      <rPr>
        <sz val="11"/>
        <color theme="1"/>
        <rFont val="Calibri"/>
        <family val="2"/>
        <scheme val="minor"/>
      </rPr>
      <t>Recuperado el 11 de mayo de 2022, de https://www.ine.es/jaxi/Tabla.htm?path=/t20/e245/p08/l0/&amp;file=01001.px&amp;L=0</t>
    </r>
  </si>
  <si>
    <r>
      <t xml:space="preserve">Eurostat. (s.f). </t>
    </r>
    <r>
      <rPr>
        <i/>
        <sz val="11"/>
        <color theme="1"/>
        <rFont val="Calibri"/>
        <family val="2"/>
        <scheme val="minor"/>
      </rPr>
      <t xml:space="preserve">Municipal waste by waste management operations (env_wasmun). </t>
    </r>
    <r>
      <rPr>
        <sz val="11"/>
        <color theme="1"/>
        <rFont val="Calibri"/>
        <family val="2"/>
        <scheme val="minor"/>
      </rPr>
      <t>Recuperado el 8 de abril de 2022, de https://appsso.eurostat.ec.europa.eu/nui/show.do?dataset=env_wasmun&amp;lang=en</t>
    </r>
  </si>
  <si>
    <r>
      <t xml:space="preserve">Eurostat. (s.f). </t>
    </r>
    <r>
      <rPr>
        <i/>
        <sz val="11"/>
        <rFont val="Calibri"/>
        <family val="2"/>
        <scheme val="minor"/>
      </rPr>
      <t>Municipal waste by waste management operations (env_wasmun).</t>
    </r>
    <r>
      <rPr>
        <sz val="11"/>
        <rFont val="Calibri"/>
        <family val="2"/>
        <scheme val="minor"/>
      </rPr>
      <t xml:space="preserve"> Recuperado el 26 de abril de 2022, de http://appsso.eurostat.ec.europa.eu/nui/submitViewTableAction.do</t>
    </r>
  </si>
  <si>
    <r>
      <t>Eurostat. (s.f).</t>
    </r>
    <r>
      <rPr>
        <i/>
        <sz val="11"/>
        <color theme="1"/>
        <rFont val="Calibri"/>
        <family val="2"/>
        <scheme val="minor"/>
      </rPr>
      <t xml:space="preserve"> Energy productivity [sdg_07_30].</t>
    </r>
    <r>
      <rPr>
        <sz val="11"/>
        <color theme="1"/>
        <rFont val="Calibri"/>
        <family val="2"/>
        <scheme val="minor"/>
      </rPr>
      <t xml:space="preserve"> Recuperado el 3 de mayo de 2022, de http://appsso.eurostat.ec.europa.eu/nui/submitViewTableAction.do</t>
    </r>
  </si>
  <si>
    <r>
      <t xml:space="preserve">Instituto Nacional de Estadística (INE). (s.f.). </t>
    </r>
    <r>
      <rPr>
        <i/>
        <sz val="11"/>
        <color theme="1"/>
        <rFont val="Calibri"/>
        <family val="2"/>
        <scheme val="minor"/>
      </rPr>
      <t>Cuentas medioambientales: Cuenta de flujos de materiales</t>
    </r>
    <r>
      <rPr>
        <sz val="11"/>
        <color theme="1"/>
        <rFont val="Calibri"/>
        <family val="2"/>
        <scheme val="minor"/>
      </rPr>
      <t>. Recuperado el 11 de mayo de 2022, de https://www.ine.es/dyngs//INEbase/es/operacion.htm?c=Estadistica_C&amp;cid=1254736176943&amp;menu=resultados&amp;idp=1254735976603</t>
    </r>
  </si>
  <si>
    <r>
      <t xml:space="preserve">Instituto Nacional de Estadística (INE). (s.f.). </t>
    </r>
    <r>
      <rPr>
        <i/>
        <sz val="11"/>
        <color theme="1"/>
        <rFont val="Calibri"/>
        <family val="2"/>
        <scheme val="minor"/>
      </rPr>
      <t>Encuesta de Presupuestos Familiares. Base 2006: Gasto total, gastos medios y distribución del gasto de los hogares – Año 2020. Códigos de gasto (4 dígitos ECOICOP).</t>
    </r>
    <r>
      <rPr>
        <sz val="11"/>
        <color theme="1"/>
        <rFont val="Calibri"/>
        <family val="2"/>
        <scheme val="minor"/>
      </rPr>
      <t xml:space="preserve"> Recuperado el 18 de julio de 2022, de https://www.ine.es/jaxiT3/Tabla.htm?t=24884&amp;L=0</t>
    </r>
  </si>
  <si>
    <t>Unit of measure: Percentage</t>
  </si>
  <si>
    <r>
      <t xml:space="preserve">Eurostat. (s.f). </t>
    </r>
    <r>
      <rPr>
        <i/>
        <sz val="11"/>
        <color theme="1"/>
        <rFont val="Calibri"/>
        <family val="2"/>
        <scheme val="minor"/>
      </rPr>
      <t xml:space="preserve">Circular material use rate (cei_srm030 and online data code: SDG_12_41). </t>
    </r>
    <r>
      <rPr>
        <sz val="11"/>
        <color theme="1"/>
        <rFont val="Calibri"/>
        <family val="2"/>
        <scheme val="minor"/>
      </rPr>
      <t>Recuperado el 3 de junio de 2022, de https://ec.europa.eu/eurostat/databrowser/view/sdg_12_41/default/ table?lang=en</t>
    </r>
  </si>
  <si>
    <r>
      <t xml:space="preserve">Instituto Nacional de Estadística (INE). (s.f.). </t>
    </r>
    <r>
      <rPr>
        <i/>
        <sz val="11"/>
        <color theme="1"/>
        <rFont val="Calibri"/>
        <family val="2"/>
        <scheme val="minor"/>
      </rPr>
      <t>Estadística sobre el suministro y saneamiento del agua. Serie 2000-2020. Destino de las aguas residuales tratadas por comunidades y ciudades autónomas, lugar de destino y periodo.</t>
    </r>
    <r>
      <rPr>
        <sz val="11"/>
        <color theme="1"/>
        <rFont val="Calibri"/>
        <family val="2"/>
        <scheme val="minor"/>
      </rPr>
      <t xml:space="preserve"> Recuperado el 29 de julio de 2022, de https://www.ine.es/jaxi/Tabla.htm?path=/t26/p067/p01/serie/l0/&amp;file=01006.px&amp;L=0</t>
    </r>
  </si>
  <si>
    <t>Nota sobre la fuente. La base de datos de Ecolabel se actualiza periódicamente con datos referidos a la última fecha disponible. No ofrece una serie histórica completa. Para elaborar el indicador se ha buscado la información almacenada en la web de Ecolabel, accediendo a Facts and Figures - Ecolabel - EUROPA (archive.org). Para consultar el histórico disponible se ha tenido que emplear el recurso de la web de Wayback Machine (http://web.archive.org/)</t>
  </si>
  <si>
    <r>
      <t>Comisión Europea. Registro Ecolabel (s.f.).</t>
    </r>
    <r>
      <rPr>
        <i/>
        <sz val="11"/>
        <color theme="1"/>
        <rFont val="Calibri"/>
        <family val="2"/>
        <scheme val="minor"/>
      </rPr>
      <t xml:space="preserve"> Facts and figures. </t>
    </r>
    <r>
      <rPr>
        <sz val="11"/>
        <color theme="1"/>
        <rFont val="Calibri"/>
        <family val="2"/>
        <scheme val="minor"/>
      </rPr>
      <t>Recuperado el 23 de mayo de 2022, de http://www.ecolabel.eu/.</t>
    </r>
  </si>
  <si>
    <r>
      <t xml:space="preserve">Comisión Europea. Sistema Comunitario de Gestión y Auditoría Medioambientales (s.f.). </t>
    </r>
    <r>
      <rPr>
        <i/>
        <sz val="11"/>
        <color theme="1"/>
        <rFont val="Calibri"/>
        <family val="2"/>
        <scheme val="minor"/>
      </rPr>
      <t xml:space="preserve">Organisations and Sites per Country (October 2021). Official statistics of the European EMAS Helpdesk. </t>
    </r>
    <r>
      <rPr>
        <sz val="11"/>
        <color theme="1"/>
        <rFont val="Calibri"/>
        <family val="2"/>
        <scheme val="minor"/>
      </rPr>
      <t>Recuperado el 23 de mayo de 2022, de https://ec.europa.eu/environment/emas/emas_registrations/statistics_graphs_en.htm</t>
    </r>
  </si>
  <si>
    <r>
      <t xml:space="preserve">Ministerio de Sanidad. (2022). </t>
    </r>
    <r>
      <rPr>
        <i/>
        <sz val="11"/>
        <color theme="1"/>
        <rFont val="Calibri"/>
        <family val="2"/>
        <scheme val="minor"/>
      </rPr>
      <t>Plan Nacional de Actuaciones Preventivas de los Efectos del Exceso de Temperaturas sobre la Salud. Informe final 2021.</t>
    </r>
    <r>
      <rPr>
        <sz val="11"/>
        <color theme="1"/>
        <rFont val="Calibri"/>
        <family val="2"/>
        <scheme val="minor"/>
      </rPr>
      <t xml:space="preserve"> https://www.sanidad.gob.es/ciudadanos/saludAmbLaboral/planAltas-Temp/2022/docs/Balance_Plan_Calor_2021.pdf.ç</t>
    </r>
  </si>
  <si>
    <t>INDICE</t>
  </si>
  <si>
    <t>2.1.1 Emisiones de contaminantes atmosféricos</t>
  </si>
  <si>
    <t>2.1.1 Nivel medio de exposición PM2,5 (IME PM2,5)</t>
  </si>
  <si>
    <t>2.1.1 Calidad del aire de fondo regional: concentraciones medias de SO2, NO2, PM2,5, PM10 y O3</t>
  </si>
  <si>
    <t xml:space="preserve">2.1.2 Garantías de origen y etiquetado de electricidad </t>
  </si>
  <si>
    <t>2.1.2 Objetivo de renovables y objetivo en transporte (RED II)</t>
  </si>
  <si>
    <t>2.1.2 Dependencia energética exterior</t>
  </si>
  <si>
    <t xml:space="preserve">2.1.2 Períodos de sequía </t>
  </si>
  <si>
    <t>2.1.2 Número de solicitudes de inscripción en el Registro de huella de carbono, compensación y Proyectos de absorción por tipos de sección del registro</t>
  </si>
  <si>
    <t>2.1.2 Precio del derecho de emisión en el Régimen de Comercio de Derechos de Emisión de la UE</t>
  </si>
  <si>
    <t>2.2.1 Número de alertas de especies exóticas invasoras</t>
  </si>
  <si>
    <t>2.2.1 Número de taxones identificados por grupo taxonómico, con indicación del porcentaje de especies que tienen algún grado de amenaza</t>
  </si>
  <si>
    <t>2.2.1 Defoliación de masas forestales</t>
  </si>
  <si>
    <t>2.2.1 Incendios forestales: número de incendios y superficie afectada</t>
  </si>
  <si>
    <t>2.2.1 Bosques y otras superficies forestales</t>
  </si>
  <si>
    <t>2.2.1 Superficie de formaciones forestales arboladas y diversidad específica de las masas arboladas</t>
  </si>
  <si>
    <t xml:space="preserve">2.2.2 Pérdida de suelo por erosión </t>
  </si>
  <si>
    <t>2.2.3 Basuras marinas en playas</t>
  </si>
  <si>
    <t>2.2.3 Microplásticos en playas</t>
  </si>
  <si>
    <t>2.2.3 RID/WISE-1: descargas directas e indirectas desde ríos al mar, de contaminantes químicos y nutrientes</t>
  </si>
  <si>
    <t>2.2.3 Calidad de las aguas de baño marítimas</t>
  </si>
  <si>
    <t xml:space="preserve">2.2.4 Reservas de agua embalsada </t>
  </si>
  <si>
    <t>2.2.4 Volumen de agua en forma de nieve</t>
  </si>
  <si>
    <t>2.2.4 Volumen de agua utilizada en España para los principales usos consuntivos</t>
  </si>
  <si>
    <t>2.2.4 Fitobentos en ríos</t>
  </si>
  <si>
    <t>2.2.4 Contenido de nitratos de origen agrario en las aguas</t>
  </si>
  <si>
    <t>2.2.4 Plaguicidas en las aguas</t>
  </si>
  <si>
    <t>2.2.4 Evolución del estado de las masas de agua superficial y subterránea</t>
  </si>
  <si>
    <t xml:space="preserve">2.2.4 Calidad de las aguas de baño continentales </t>
  </si>
  <si>
    <t>2.2.4 Identificación de la intrusión marina en aguas subterráneas</t>
  </si>
  <si>
    <t>2.2.4 Vertidos de aguas residuales</t>
  </si>
  <si>
    <t>2.2.4 Situación de los sistemas hidrológicos respecto de la sequía prolongada y la escasez coyuntural</t>
  </si>
  <si>
    <t xml:space="preserve">2.3.1 Consumo de productos fitosanitarios </t>
  </si>
  <si>
    <t xml:space="preserve">2.4.1 Población </t>
  </si>
  <si>
    <t>2.4.1 Porcentaje de áreas urbanas que pierden población en la última década</t>
  </si>
  <si>
    <t xml:space="preserve">2.4.1 Índice de envejecimiento </t>
  </si>
  <si>
    <t xml:space="preserve">2.4.1 Porcentaje de municipios masculinizados </t>
  </si>
  <si>
    <t>2.4.1 Población en riesgo de pobreza o exclusión social</t>
  </si>
  <si>
    <t xml:space="preserve">2.4.2 Generación de residuos municipales </t>
  </si>
  <si>
    <t xml:space="preserve">2.4.2 Tratamiento de residuos municipales </t>
  </si>
  <si>
    <t xml:space="preserve">2.4.2 Productividad de la energía </t>
  </si>
  <si>
    <t xml:space="preserve">2.4.2 Consumo nacional de materiales </t>
  </si>
  <si>
    <t>2.4.2 Gasto medio por hogar en la reparación y mantenimiento de los productos</t>
  </si>
  <si>
    <t>2.4.2 Tasa de circularidad</t>
  </si>
  <si>
    <t>2.4.2 Aguas residuales reutilizadas</t>
  </si>
  <si>
    <t>2.4.2 Número de productos con etiqueta europea Ecolabel en España</t>
  </si>
  <si>
    <t>2.4.2 Número de organizaciones españolas que han implementado un sistema de gestión ambiental EMAS</t>
  </si>
  <si>
    <t>2.5.1 Mortalidad por golpe de calor</t>
  </si>
  <si>
    <t>2.5.1 Número de solicitudes evaluadas de instalaciones de utilización confinada, para realizar actividades con OMG</t>
  </si>
  <si>
    <t>2.5.1 Número de solicitudes evaluadas de liberaciones voluntarias de OMG</t>
  </si>
  <si>
    <t>3. Información por comunidades autónomas: datos básicos</t>
  </si>
  <si>
    <t>Regresar &lt;-</t>
  </si>
  <si>
    <t>2.1.1 Emisiones de gases de efecto invernadero totales y por habitante y PIB</t>
  </si>
  <si>
    <t>2.1.1 Número de zonas de evaluación de NO2, PM10 y O3 según valores límite y objetivo</t>
  </si>
  <si>
    <t>2.1.2 Generación de electricidad de origen renovable y potencia instalada de energía eléctrica de origen renovable</t>
  </si>
  <si>
    <t>2.1.2 Consumo e intensidad de energía primaria y final</t>
  </si>
  <si>
    <t xml:space="preserve">2.2.1 Evolución del número y superficie acumulada de espacios protegidos </t>
  </si>
  <si>
    <t>2.2.1 Índice de cambio de poblaciones de aves comunes en España</t>
  </si>
  <si>
    <t>2.2.2 Variación de la superficie de parcelas urbanas y de la superficie de parcelas edificadas entre 2010 y 2021 (%)</t>
  </si>
  <si>
    <t>2.2.3 Expedientes sancionadores en el dominio público marítimo-terrestre y recuperaciones posesorias del DPMT</t>
  </si>
  <si>
    <t xml:space="preserve">2.3.1 Consumo de energía final por el sector industrial </t>
  </si>
  <si>
    <t xml:space="preserve">2.3.1 Emisiones de contaminantes atmosféricos del sector industrial </t>
  </si>
  <si>
    <t>2.3.1 Emisiones de contaminantes del transporte</t>
  </si>
  <si>
    <t xml:space="preserve">2.3.1 Parque de turismos por tipo de combustible </t>
  </si>
  <si>
    <t xml:space="preserve">2.3.1 Consumo de energía final del transporte </t>
  </si>
  <si>
    <t>2.3.1 Transporte público urbano</t>
  </si>
  <si>
    <t>2.3.1 Consumo de energía final en el sector hogares</t>
  </si>
  <si>
    <t xml:space="preserve">2.3.1 Número de visitantes a los parques nacionales </t>
  </si>
  <si>
    <t xml:space="preserve">2.3.1 Turismo rural: alojamientos, plazas, turistas y pernoctaciones </t>
  </si>
  <si>
    <t>2.3.1 Número de alojamientos con etiqueta europea ecológica Ecolabel en España</t>
  </si>
  <si>
    <t>2.4.1 Porcentaje de municipios que pierden población</t>
  </si>
  <si>
    <t>2.4.1 Porcentaje de municipios que han perdido población en la última década:  municipios con más de la mitad de su superficie forestal y municipios con Espacios Naturales Protegidos</t>
  </si>
  <si>
    <t>2.4.1 Porcentaje de municipios en riesgo demográfico y porcentaje de municipios de la Red Natura 2000 en riesgo demográfico</t>
  </si>
  <si>
    <t xml:space="preserve">2.5.1 Fallecimientos por desastres naturales </t>
  </si>
  <si>
    <t>Número de productos con etiqueta europea Ecolabel en España</t>
  </si>
  <si>
    <t>CC. AA.</t>
  </si>
  <si>
    <t>Año publicación</t>
  </si>
  <si>
    <t>Enlace web del informe ambiental</t>
  </si>
  <si>
    <t>Enlace a la web oficial sobre medio ambiente</t>
  </si>
  <si>
    <t>Informe de Medio Ambiente en Andalucía 2020</t>
  </si>
  <si>
    <t>https://www.juntadeandalucia.es/medioambiente/portal/documents/20151/35851693/iMA2020.pdf/48eb86ad-576e-36c0-c576-af2583974201?t=1643201915257</t>
  </si>
  <si>
    <t>https://www.juntadeandalucia.es/medioambiente/portal/web/guest/home?categoryVal=</t>
  </si>
  <si>
    <t>Medio Ambiente en Aragón 2020</t>
  </si>
  <si>
    <t>https://www.aragon.es/documents/20127/14563452/AGMA_INFORME_MA_2020.pdf/096d9842-10c8-d0bf-0e52-072138c73e76?t=1646740446349</t>
  </si>
  <si>
    <t>https://www.aragon.es/temas/medio-ambiente</t>
  </si>
  <si>
    <t>Informe de Coyuntura Canario. Introducción e Informe 0</t>
  </si>
  <si>
    <t>https://www.gobiernodecanarias.org/medioambiente/descargas/Varios/informacion_ambiental/Informes-coyuntura-2021/0_Informe_Coyuntura_Completo.pdf</t>
  </si>
  <si>
    <t>https://www.gobiernodecanarias.org/medioambiente/?msclkid=437876c1cf9411eca690938f9846f54f</t>
  </si>
  <si>
    <t xml:space="preserve">Canal YouTube: Sinapsis Ambiental (CEDREAC) </t>
  </si>
  <si>
    <t>https://www.youtube.com/channel/UCtn2--9UPg_CfL0uzZ6NjHA/videos</t>
  </si>
  <si>
    <t>https://www.cantabria.es/web/direccion-general-de-biodiversidad-medio-ambiente-y-cambio-climatico</t>
  </si>
  <si>
    <t>Informe de sostenibilidad ambiental Castilla y León 2020</t>
  </si>
  <si>
    <t>https://medioambiente.jcyl.es/web/es/planificacion-indicadores-cartografia/informe-sostenibilidad-ambiental.html</t>
  </si>
  <si>
    <t>https://medioambiente.jcyl.es/web/es/medio-ambiente.html</t>
  </si>
  <si>
    <t>Calidad ambiental, información y educación ambiental. Memoria 2020</t>
  </si>
  <si>
    <t>https://medioambiente.jcyl.es/web/es/normativa-biblioteca/memorias-informes.html</t>
  </si>
  <si>
    <t>Revista: Castilla-La Mancha Medio Ambiente</t>
  </si>
  <si>
    <t>https://www.revistamedioambientejccm.es/images/pdf/macm32.pdf</t>
  </si>
  <si>
    <t>https://www.castillalamancha.es/tema/medio-ambiente/calidad-ambiental</t>
  </si>
  <si>
    <t>Medi Ambient Catalunya. Informe 2020</t>
  </si>
  <si>
    <t>https://mediambient.gencat.cat/es/dades-documentacio/estadistica/publicacions-estadistiques/informe-anual/</t>
  </si>
  <si>
    <t>https://web.gencat.cat/es/temes/mediambient/</t>
  </si>
  <si>
    <t>Datos del medio ambiente en Cataluña 2021</t>
  </si>
  <si>
    <t>https://mediambient.gencat.cat/es/dades-documentacio/estadistica/publicacions-estadistiques/dades-del-medi-ambient-a-catalunya/</t>
  </si>
  <si>
    <t>https://territori.gencat.cat/es/01_departament/documentacio/medi_ambient_i_sostenibilitat/</t>
  </si>
  <si>
    <t>Especiales ambientales</t>
  </si>
  <si>
    <t>http://www.lineaverdeceutatrace.com/lv/consejos-ambientales.asp</t>
  </si>
  <si>
    <t>https://www.ceuta.es/ceuta/por-servicios/sede-electronica/47-paginas/paginas/consejerias/46-medio-ambiente-servicios-comunitarios-y-barriadas</t>
  </si>
  <si>
    <t>https://medioambientemelilla.es/</t>
  </si>
  <si>
    <t>Diagnóstico ambiental 2021</t>
  </si>
  <si>
    <t>https://www.comunidad.madrid/sites/default/files/doc/medio-ambiente/diagnostico_ambiental_2021.pdf</t>
  </si>
  <si>
    <t>https://www.comunidad.madrid/servicios/urbanismo-medio-ambiente</t>
  </si>
  <si>
    <t>Perfil Ambiental de Navarra 2019</t>
  </si>
  <si>
    <t>2020 / 2022</t>
  </si>
  <si>
    <t>http://www.navarra.es/home_es/Temas/Medio+Ambiente/Observatorio+Ambiental+de+Navarra.htm#header2</t>
  </si>
  <si>
    <t>http://www.navarra.es/home_es/Temas/Medio+Ambiente/</t>
  </si>
  <si>
    <t>Estado del Medio Ambiente en la Comunitat Valenciana. Informe de Coyuntura 2017</t>
  </si>
  <si>
    <t>https://agroambient.gva.es/documents/20552612/0/Informe+del+Estado+del+Medio+Ambiente+en+la+Comunitat+Valenciana.+Informe+de+Coyuntura+2017./91ca945f-ddb6-43c1-8e22-4c2b118cb7cf</t>
  </si>
  <si>
    <t>https://agroambient.gva.es/es</t>
  </si>
  <si>
    <t>Informe Ambiental de Extremadura 2020</t>
  </si>
  <si>
    <t>http://extremambiente.juntaex.es/files/BORRADOR%20IA2020%20(V1).pdf</t>
  </si>
  <si>
    <t>http://extremambiente.juntaex.es/</t>
  </si>
  <si>
    <t>Plataforma Galega de información ambiental</t>
  </si>
  <si>
    <t>https://gaia.xunta.es/plataforma/</t>
  </si>
  <si>
    <t>https://cmatv.xunta.gal/medio-ambiente-e-sostibilidade</t>
  </si>
  <si>
    <t>Estado del Medio Ambiente en les Illes Balears. Informe de Coyuntura 2016-2017</t>
  </si>
  <si>
    <t>http://www.caib.es/sites/informesmediambient/es/informe_2016-2017_conjuntura/</t>
  </si>
  <si>
    <t>http://www.caib.es/govern/organigrama/area.do?coduo=2390691&amp;lang=es</t>
  </si>
  <si>
    <t>Revista: Páginas de información ambiental</t>
  </si>
  <si>
    <t>https://www.larioja.org/medio-ambiente/es/publicaciones/revista-paginas-informacion-ambiental</t>
  </si>
  <si>
    <t>https://www.larioja.org/medio-ambiente/es</t>
  </si>
  <si>
    <t>Medio Ambiente en Euskadi 2020</t>
  </si>
  <si>
    <t>https://bideoak2.euskadi.eus/2021/06/01/news_69532/EstadoMedioAmbienteEuskadi2020_cast.pdf?msclkid=70c497f0cf8e11ec8bf4b49b4ad3669c</t>
  </si>
  <si>
    <t>https://www.euskadi.eus/gobierno-vasco/medio-ambiente/</t>
  </si>
  <si>
    <t>Perfil Ambiental de Euskadi 2020. Suelo</t>
  </si>
  <si>
    <t>https://www.ihobe.eus/publicaciones</t>
  </si>
  <si>
    <t>https://www.ihobe.eus/inicio</t>
  </si>
  <si>
    <t>Perfil Ambiental de Asturias 2016</t>
  </si>
  <si>
    <t>https://medioambiente.asturias.es/documents/646140/754452/PerfilAmbientalAsturias16.pdf/0b280942-c044-a087-d798-f300e58c947f</t>
  </si>
  <si>
    <t>https://medioambiente.asturias.es/inicio</t>
  </si>
  <si>
    <t xml:space="preserve">Sistema de Información Ambiental. Indicadores de sostenibilidad 2018
</t>
  </si>
  <si>
    <t>https://medioambiente.asturias.es/detalle-publicaciones/-/categories/765594?_com_liferay_asset_categories_navigation_web_portlet_AssetCategoriesNavigationPortlet_articleId=1796845&amp;articleId=1796845&amp;title=Sistema%20de%20Informaci%C3%B3n%20Ambiental.%20Indicadores%20de%20sostenibilidad%202018&amp;redirect=https%3A%2F%2Fmedioambiente.asturias.es%2Fcategorias-publicaciones%3Fp_p_id%3Dcom_liferay_asset_publisher_web_portlet_AssetPublisherPortlet_INSTANCE_VNXWOX2Hgoi8%26p_p_lifecycle%3D0%26p_p_state%3Dnormal%26p_p_mode%3Dview</t>
  </si>
  <si>
    <t>Transparencia en medio ambiente (Indicadores medioambientales sobre aguas, atmósfera, residuos, reciclaje, así como información geolocalizada de montes, zonas protegidas…)</t>
  </si>
  <si>
    <t>https://transparencia.carm.es/transparencia-en-materia-de-medio-ambiente</t>
  </si>
  <si>
    <t>https://www.carm.es/web/pagina?IDCONTENIDO=64&amp;IDTIPO=140&amp;RASTRO=c$m27801</t>
  </si>
  <si>
    <t>Fuente: Elaboración propia mediente recopilación a través de las páginas web de las comunidades autónomas.</t>
  </si>
  <si>
    <t>Título del informe ambiental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</si>
</sst>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7">
    <numFmt numFmtId="43" formatCode="_-* #,##0.00_-;\-* #,##0.00_-;_-* &quot;-&quot;??_-;_-@_-"/>
    <numFmt numFmtId="164" formatCode="0.0"/>
    <numFmt numFmtId="165" formatCode="#,##0.0"/>
    <numFmt numFmtId="166" formatCode="0.000000000"/>
    <numFmt numFmtId="167" formatCode="0.0%"/>
    <numFmt numFmtId="168" formatCode="#\ ###\ ###"/>
    <numFmt numFmtId="169" formatCode="_-* #,##0_-;\-* #,##0_-;_-* &quot;-&quot;??_-;_-@_-"/>
    <numFmt numFmtId="170" formatCode="#,##0__;\–#,##0__;0__;@__"/>
    <numFmt numFmtId="171" formatCode="#,##0.000"/>
    <numFmt numFmtId="172" formatCode="_-* #,##0.00\ [$€]_-;\-* #,##0.00\ [$€]_-;_-* &quot;-&quot;??\ [$€]_-;_-@_-"/>
    <numFmt numFmtId="173" formatCode="0;[Red]0"/>
    <numFmt numFmtId="174" formatCode="###\ ###\ ###.#"/>
    <numFmt numFmtId="175" formatCode="#,##0.00\ _€"/>
    <numFmt numFmtId="176" formatCode="0_)"/>
    <numFmt numFmtId="177" formatCode="#,##0.0000"/>
    <numFmt numFmtId="178" formatCode="_-* #,##0.00\ _P_t_s_-;\-* #,##0.00\ _P_t_s_-;_-* &quot;-&quot;??\ _P_t_s_-;_-@_-"/>
    <numFmt numFmtId="179" formatCode="#,##0.0_ ;\-#,##0.0\ "/>
  </numFmts>
  <fonts count="116">
    <font>
      <sz val="11"/>
      <color theme="1"/>
      <name val="Calibri"/>
      <family val="2"/>
      <scheme val="minor"/>
    </font>
    <font>
      <sz val="11"/>
      <color theme="1"/>
      <name val="Calibri"/>
      <family val="2"/>
      <scheme val="minor"/>
    </font>
    <font>
      <b/>
      <sz val="11"/>
      <color theme="0"/>
      <name val="Calibri"/>
      <family val="2"/>
      <scheme val="minor"/>
    </font>
    <font>
      <b/>
      <sz val="11"/>
      <color theme="1"/>
      <name val="Calibri"/>
      <family val="2"/>
      <scheme val="minor"/>
    </font>
    <font>
      <u/>
      <sz val="11"/>
      <color theme="10"/>
      <name val="Calibri"/>
      <family val="2"/>
      <scheme val="minor"/>
    </font>
    <font>
      <b/>
      <sz val="16"/>
      <color rgb="FF000080"/>
      <name val="Calibri"/>
      <family val="2"/>
      <scheme val="minor"/>
    </font>
    <font>
      <b/>
      <sz val="12"/>
      <name val="Calibri"/>
      <family val="2"/>
      <scheme val="minor"/>
    </font>
    <font>
      <sz val="10"/>
      <name val="Arial"/>
      <family val="2"/>
    </font>
    <font>
      <b/>
      <sz val="11"/>
      <color rgb="FF033651"/>
      <name val="Arial"/>
      <family val="2"/>
    </font>
    <font>
      <sz val="11"/>
      <name val="Calibri"/>
      <family val="2"/>
      <scheme val="minor"/>
    </font>
    <font>
      <b/>
      <sz val="11"/>
      <name val="Calibri"/>
      <family val="2"/>
      <scheme val="minor"/>
    </font>
    <font>
      <sz val="10"/>
      <name val="Calibri"/>
      <family val="2"/>
      <scheme val="minor"/>
    </font>
    <font>
      <i/>
      <sz val="11"/>
      <color theme="1"/>
      <name val="Calibri"/>
      <family val="2"/>
      <scheme val="minor"/>
    </font>
    <font>
      <sz val="11"/>
      <color theme="4"/>
      <name val="Calibri"/>
      <family val="2"/>
      <scheme val="minor"/>
    </font>
    <font>
      <sz val="9"/>
      <color rgb="FF000000"/>
      <name val="Century Gothic"/>
      <family val="2"/>
    </font>
    <font>
      <sz val="11"/>
      <color rgb="FF262626"/>
      <name val="Calibri Light"/>
      <family val="2"/>
    </font>
    <font>
      <sz val="11"/>
      <color rgb="FF1F497D"/>
      <name val="Calibri"/>
      <family val="2"/>
    </font>
    <font>
      <b/>
      <sz val="12"/>
      <color theme="1"/>
      <name val="Calibri"/>
      <family val="2"/>
      <scheme val="minor"/>
    </font>
    <font>
      <sz val="11"/>
      <color rgb="FF000000"/>
      <name val="Calibri"/>
      <family val="2"/>
      <scheme val="minor"/>
    </font>
    <font>
      <i/>
      <sz val="11"/>
      <color rgb="FF000000"/>
      <name val="Calibri"/>
      <family val="2"/>
      <scheme val="minor"/>
    </font>
    <font>
      <sz val="11"/>
      <color theme="0"/>
      <name val="Calibri"/>
      <family val="2"/>
      <scheme val="minor"/>
    </font>
    <font>
      <sz val="11"/>
      <name val="Calibri"/>
      <family val="2"/>
    </font>
    <font>
      <b/>
      <vertAlign val="superscript"/>
      <sz val="11"/>
      <name val="Calibri"/>
      <family val="2"/>
      <scheme val="minor"/>
    </font>
    <font>
      <b/>
      <sz val="11"/>
      <name val="Calibri"/>
      <family val="2"/>
    </font>
    <font>
      <sz val="11"/>
      <color rgb="FF000000"/>
      <name val="Calibri"/>
      <family val="2"/>
    </font>
    <font>
      <b/>
      <sz val="11"/>
      <color rgb="FF000000"/>
      <name val="Calibri"/>
      <family val="2"/>
    </font>
    <font>
      <i/>
      <sz val="11"/>
      <color rgb="FF000000"/>
      <name val="Calibri"/>
      <family val="2"/>
    </font>
    <font>
      <b/>
      <sz val="10"/>
      <name val="Arial"/>
      <family val="2"/>
    </font>
    <font>
      <b/>
      <sz val="10"/>
      <name val="Calibri"/>
      <family val="2"/>
      <scheme val="minor"/>
    </font>
    <font>
      <b/>
      <vertAlign val="superscript"/>
      <sz val="10"/>
      <name val="Calibri"/>
      <family val="2"/>
      <scheme val="minor"/>
    </font>
    <font>
      <sz val="10"/>
      <color theme="1"/>
      <name val="Calibri"/>
      <family val="2"/>
      <scheme val="minor"/>
    </font>
    <font>
      <sz val="12"/>
      <color theme="1"/>
      <name val="Calibri"/>
      <family val="2"/>
      <scheme val="minor"/>
    </font>
    <font>
      <sz val="9"/>
      <name val="Calibri"/>
      <family val="2"/>
      <scheme val="minor"/>
    </font>
    <font>
      <b/>
      <sz val="9"/>
      <name val="Calibri"/>
      <family val="2"/>
      <scheme val="minor"/>
    </font>
    <font>
      <sz val="9"/>
      <name val="Century Gothic"/>
      <family val="2"/>
    </font>
    <font>
      <sz val="10"/>
      <color indexed="8"/>
      <name val="Arial"/>
      <family val="2"/>
    </font>
    <font>
      <sz val="8"/>
      <color theme="1"/>
      <name val="Century Gothic"/>
      <family val="2"/>
    </font>
    <font>
      <b/>
      <strike/>
      <sz val="11"/>
      <name val="Calibri"/>
      <family val="2"/>
      <scheme val="minor"/>
    </font>
    <font>
      <sz val="10"/>
      <name val="MS Sans Serif"/>
      <family val="2"/>
    </font>
    <font>
      <sz val="9.3000000000000007"/>
      <color theme="1"/>
      <name val="Calibri"/>
      <family val="2"/>
      <scheme val="minor"/>
    </font>
    <font>
      <i/>
      <sz val="10"/>
      <color rgb="FF000000"/>
      <name val="Calibri"/>
      <family val="2"/>
      <scheme val="minor"/>
    </font>
    <font>
      <b/>
      <sz val="11"/>
      <color indexed="8"/>
      <name val="Calibri"/>
      <family val="2"/>
      <scheme val="minor"/>
    </font>
    <font>
      <sz val="11"/>
      <color indexed="8"/>
      <name val="Calibri"/>
      <family val="2"/>
      <scheme val="minor"/>
    </font>
    <font>
      <sz val="11"/>
      <color theme="8" tint="-0.249977111117893"/>
      <name val="Calibri"/>
      <family val="2"/>
      <scheme val="minor"/>
    </font>
    <font>
      <sz val="8"/>
      <name val="Arial"/>
      <family val="2"/>
    </font>
    <font>
      <u/>
      <sz val="10"/>
      <color indexed="12"/>
      <name val="Arial"/>
      <family val="2"/>
    </font>
    <font>
      <sz val="8"/>
      <color indexed="81"/>
      <name val="Tahoma"/>
      <family val="2"/>
    </font>
    <font>
      <sz val="9"/>
      <color indexed="81"/>
      <name val="Tahoma"/>
      <family val="2"/>
    </font>
    <font>
      <b/>
      <sz val="9"/>
      <color indexed="81"/>
      <name val="Tahoma"/>
      <family val="2"/>
    </font>
    <font>
      <sz val="9"/>
      <name val="Arial"/>
      <family val="2"/>
    </font>
    <font>
      <b/>
      <sz val="10"/>
      <color indexed="8"/>
      <name val="Arial"/>
      <family val="2"/>
    </font>
    <font>
      <b/>
      <sz val="9"/>
      <name val="Arial"/>
      <family val="2"/>
    </font>
    <font>
      <sz val="10"/>
      <color rgb="FFFFFFFF"/>
      <name val="Arial"/>
      <family val="2"/>
    </font>
    <font>
      <b/>
      <sz val="8.8000000000000007"/>
      <color rgb="FF333333"/>
      <name val="Arial"/>
      <family val="2"/>
    </font>
    <font>
      <b/>
      <sz val="11"/>
      <color rgb="FF333333"/>
      <name val="Arial"/>
      <family val="2"/>
    </font>
    <font>
      <i/>
      <sz val="11"/>
      <color indexed="8"/>
      <name val="Calibri"/>
      <family val="2"/>
      <scheme val="min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sz val="11"/>
      <color rgb="FFFF0000"/>
      <name val="Calibri"/>
      <family val="2"/>
      <scheme val="minor"/>
    </font>
    <font>
      <i/>
      <sz val="11"/>
      <color rgb="FF7F7F7F"/>
      <name val="Calibri"/>
      <family val="2"/>
      <scheme val="minor"/>
    </font>
    <font>
      <b/>
      <sz val="18"/>
      <color theme="3"/>
      <name val="Calibri Light"/>
      <family val="2"/>
      <scheme val="major"/>
    </font>
    <font>
      <u/>
      <sz val="10"/>
      <color theme="10"/>
      <name val="Arial"/>
      <family val="2"/>
    </font>
    <font>
      <sz val="11"/>
      <name val="Arial"/>
      <family val="2"/>
    </font>
    <font>
      <sz val="11"/>
      <color indexed="8"/>
      <name val="Calibri"/>
      <family val="2"/>
    </font>
    <font>
      <sz val="9"/>
      <name val="Times New Roman"/>
      <family val="1"/>
    </font>
    <font>
      <sz val="11"/>
      <color indexed="9"/>
      <name val="Calibri"/>
      <family val="2"/>
    </font>
    <font>
      <sz val="11"/>
      <color indexed="20"/>
      <name val="Calibri"/>
      <family val="2"/>
    </font>
    <font>
      <b/>
      <sz val="9"/>
      <name val="Times New Roman"/>
      <family val="1"/>
    </font>
    <font>
      <b/>
      <sz val="11"/>
      <color indexed="52"/>
      <name val="Calibri"/>
      <family val="2"/>
    </font>
    <font>
      <sz val="9"/>
      <color indexed="8"/>
      <name val="Times New Roman"/>
      <family val="1"/>
    </font>
    <font>
      <i/>
      <sz val="11"/>
      <color indexed="23"/>
      <name val="Calibri"/>
      <family val="2"/>
    </font>
    <font>
      <b/>
      <sz val="15"/>
      <color indexed="56"/>
      <name val="Calibri"/>
      <family val="2"/>
    </font>
    <font>
      <b/>
      <sz val="13"/>
      <color indexed="56"/>
      <name val="Calibri"/>
      <family val="2"/>
    </font>
    <font>
      <b/>
      <sz val="11"/>
      <color indexed="56"/>
      <name val="Calibri"/>
      <family val="2"/>
    </font>
    <font>
      <b/>
      <sz val="12"/>
      <name val="Times New Roman"/>
      <family val="1"/>
    </font>
    <font>
      <u/>
      <sz val="10"/>
      <color indexed="12"/>
      <name val="Geneva"/>
      <family val="2"/>
    </font>
    <font>
      <u/>
      <sz val="7.7"/>
      <color indexed="12"/>
      <name val="Calibri"/>
      <family val="2"/>
    </font>
    <font>
      <sz val="10"/>
      <name val="Geneva"/>
    </font>
    <font>
      <sz val="8"/>
      <name val="Helvetica"/>
      <family val="2"/>
    </font>
    <font>
      <b/>
      <sz val="11"/>
      <color indexed="63"/>
      <name val="Calibri"/>
      <family val="2"/>
    </font>
    <font>
      <b/>
      <sz val="18"/>
      <color indexed="56"/>
      <name val="Cambria"/>
      <family val="2"/>
    </font>
    <font>
      <sz val="10"/>
      <color indexed="0"/>
      <name val="MS Sans Serif"/>
      <family val="2"/>
    </font>
    <font>
      <b/>
      <sz val="10"/>
      <color rgb="FF000000"/>
      <name val="Liberation Sans"/>
    </font>
    <font>
      <sz val="10"/>
      <color rgb="FFFFFFFF"/>
      <name val="Liberation Sans"/>
    </font>
    <font>
      <b/>
      <sz val="10"/>
      <color rgb="FFFFFFFF"/>
      <name val="Liberation Sans"/>
    </font>
    <font>
      <i/>
      <sz val="10"/>
      <color rgb="FF808080"/>
      <name val="Liberation Sans"/>
    </font>
    <font>
      <sz val="10"/>
      <color rgb="FF006600"/>
      <name val="Liberation Sans"/>
    </font>
    <font>
      <b/>
      <sz val="24"/>
      <color rgb="FF000000"/>
      <name val="Liberation Sans"/>
    </font>
    <font>
      <sz val="11"/>
      <color theme="1"/>
      <name val="Liberation Sans"/>
    </font>
    <font>
      <sz val="10"/>
      <name val="Univers"/>
      <family val="2"/>
    </font>
    <font>
      <sz val="11"/>
      <color indexed="44"/>
      <name val="Calibri"/>
      <family val="2"/>
    </font>
    <font>
      <sz val="10"/>
      <color rgb="FF333333"/>
      <name val="Liberation Sans"/>
    </font>
    <font>
      <b/>
      <sz val="11"/>
      <color theme="1"/>
      <name val="Liberation Sans"/>
    </font>
    <font>
      <sz val="10"/>
      <color rgb="FFCC0000"/>
      <name val="Liberation Sans"/>
    </font>
    <font>
      <u/>
      <sz val="11"/>
      <color theme="10"/>
      <name val="Arial"/>
      <family val="2"/>
    </font>
    <font>
      <b/>
      <sz val="12"/>
      <color indexed="10"/>
      <name val="Arial"/>
      <family val="2"/>
    </font>
    <font>
      <sz val="10"/>
      <name val="Arial"/>
      <family val="2"/>
      <charset val="1"/>
    </font>
    <font>
      <u/>
      <sz val="10"/>
      <color theme="10"/>
      <name val="MS Sans Serif"/>
      <family val="2"/>
    </font>
    <font>
      <i/>
      <sz val="11"/>
      <name val="Calibri"/>
      <family val="2"/>
      <scheme val="minor"/>
    </font>
    <font>
      <b/>
      <sz val="16"/>
      <color theme="6"/>
      <name val="Arial Narrow"/>
      <family val="2"/>
    </font>
    <font>
      <b/>
      <sz val="9"/>
      <color theme="6"/>
      <name val="Arial Narrow"/>
      <family val="2"/>
    </font>
    <font>
      <b/>
      <sz val="8"/>
      <color theme="6"/>
      <name val="Arial Narrow"/>
      <family val="2"/>
    </font>
    <font>
      <sz val="9"/>
      <color theme="1"/>
      <name val="Arial Narrow"/>
      <family val="2"/>
    </font>
    <font>
      <b/>
      <sz val="16"/>
      <color theme="1"/>
      <name val="Arial Narrow"/>
      <family val="2"/>
    </font>
    <font>
      <sz val="8"/>
      <color theme="1"/>
      <name val="Arial Narrow"/>
      <family val="2"/>
    </font>
    <font>
      <b/>
      <sz val="16"/>
      <color theme="1"/>
      <name val="Calibri"/>
      <family val="2"/>
      <scheme val="minor"/>
    </font>
    <font>
      <b/>
      <sz val="9"/>
      <color theme="1"/>
      <name val="Calibri"/>
      <family val="2"/>
      <scheme val="minor"/>
    </font>
    <font>
      <sz val="9"/>
      <color theme="1"/>
      <name val="Calibri"/>
      <family val="2"/>
      <scheme val="minor"/>
    </font>
  </fonts>
  <fills count="76">
    <fill>
      <patternFill patternType="none"/>
    </fill>
    <fill>
      <patternFill patternType="gray125"/>
    </fill>
    <fill>
      <patternFill patternType="solid">
        <fgColor theme="4" tint="0.79998168889431442"/>
        <bgColor indexed="64"/>
      </patternFill>
    </fill>
    <fill>
      <patternFill patternType="solid">
        <fgColor theme="0" tint="-4.9989318521683403E-2"/>
        <bgColor indexed="64"/>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rgb="FFFFFFFF"/>
        <bgColor indexed="64"/>
      </patternFill>
    </fill>
    <fill>
      <patternFill patternType="solid">
        <fgColor theme="0" tint="-0.249977111117893"/>
        <bgColor indexed="64"/>
      </patternFill>
    </fill>
    <fill>
      <patternFill patternType="solid">
        <fgColor theme="0"/>
        <bgColor indexed="64"/>
      </patternFill>
    </fill>
    <fill>
      <patternFill patternType="solid">
        <fgColor theme="3" tint="0.59999389629810485"/>
        <bgColor indexed="64"/>
      </patternFill>
    </fill>
    <fill>
      <patternFill patternType="solid">
        <fgColor indexed="9"/>
        <bgColor indexed="64"/>
      </patternFill>
    </fill>
    <fill>
      <patternFill patternType="solid">
        <fgColor rgb="FFFFFFFF"/>
        <bgColor rgb="FF000000"/>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7"/>
        <bgColor indexed="64"/>
      </patternFill>
    </fill>
    <fill>
      <patternFill patternType="solid">
        <fgColor indexed="22"/>
      </patternFill>
    </fill>
    <fill>
      <patternFill patternType="solid">
        <fgColor indexed="23"/>
        <bgColor indexed="64"/>
      </patternFill>
    </fill>
    <fill>
      <patternFill patternType="solid">
        <fgColor indexed="55"/>
        <bgColor indexed="64"/>
      </patternFill>
    </fill>
    <fill>
      <patternFill patternType="darkTrellis"/>
    </fill>
    <fill>
      <patternFill patternType="solid">
        <fgColor rgb="FF000000"/>
        <bgColor rgb="FF000000"/>
      </patternFill>
    </fill>
    <fill>
      <patternFill patternType="solid">
        <fgColor rgb="FF808080"/>
        <bgColor rgb="FF808080"/>
      </patternFill>
    </fill>
    <fill>
      <patternFill patternType="solid">
        <fgColor rgb="FFDDDDDD"/>
        <bgColor rgb="FFDDDDDD"/>
      </patternFill>
    </fill>
    <fill>
      <patternFill patternType="solid">
        <fgColor rgb="FFCC0000"/>
        <bgColor rgb="FFCC0000"/>
      </patternFill>
    </fill>
    <fill>
      <patternFill patternType="solid">
        <fgColor rgb="FFCCFFCC"/>
        <bgColor rgb="FFCCFFCC"/>
      </patternFill>
    </fill>
    <fill>
      <patternFill patternType="solid">
        <fgColor indexed="26"/>
      </patternFill>
    </fill>
    <fill>
      <patternFill patternType="solid">
        <fgColor rgb="FFFFFFCC"/>
        <bgColor rgb="FFFFFFCC"/>
      </patternFill>
    </fill>
    <fill>
      <patternFill patternType="solid">
        <fgColor indexed="43"/>
        <bgColor indexed="64"/>
      </patternFill>
    </fill>
    <fill>
      <patternFill patternType="solid">
        <fgColor theme="7" tint="0.59999389629810485"/>
        <bgColor indexed="64"/>
      </patternFill>
    </fill>
    <fill>
      <patternFill patternType="solid">
        <fgColor theme="9" tint="0.79998168889431442"/>
        <bgColor indexed="64"/>
      </patternFill>
    </fill>
    <fill>
      <patternFill patternType="solid">
        <fgColor theme="4" tint="0.39997558519241921"/>
        <bgColor indexed="64"/>
      </patternFill>
    </fill>
    <fill>
      <patternFill patternType="solid">
        <fgColor theme="4" tint="0.59999389629810485"/>
        <bgColor indexed="64"/>
      </patternFill>
    </fill>
  </fills>
  <borders count="68">
    <border>
      <left/>
      <right/>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style="thin">
        <color indexed="64"/>
      </left>
      <right/>
      <top/>
      <bottom/>
      <diagonal/>
    </border>
    <border>
      <left style="thin">
        <color indexed="64"/>
      </left>
      <right/>
      <top/>
      <bottom style="thin">
        <color indexed="64"/>
      </bottom>
      <diagonal/>
    </border>
    <border>
      <left/>
      <right style="thin">
        <color indexed="64"/>
      </right>
      <top/>
      <bottom/>
      <diagonal/>
    </border>
    <border>
      <left style="thin">
        <color indexed="8"/>
      </left>
      <right style="thin">
        <color indexed="8"/>
      </right>
      <top style="thin">
        <color indexed="8"/>
      </top>
      <bottom style="thin">
        <color indexed="8"/>
      </bottom>
      <diagonal/>
    </border>
    <border>
      <left style="thin">
        <color rgb="FFFFFFFF"/>
      </left>
      <right style="thin">
        <color rgb="FFFFFFFF"/>
      </right>
      <top style="thin">
        <color rgb="FFFFFFFF"/>
      </top>
      <bottom style="thin">
        <color rgb="FFFFFFFF"/>
      </bottom>
      <diagonal/>
    </border>
    <border>
      <left style="thin">
        <color indexed="8"/>
      </left>
      <right style="thin">
        <color indexed="8"/>
      </right>
      <top style="thin">
        <color indexed="8"/>
      </top>
      <bottom/>
      <diagonal/>
    </border>
    <border>
      <left style="thin">
        <color indexed="8"/>
      </left>
      <right style="thin">
        <color indexed="8"/>
      </right>
      <top/>
      <bottom style="thin">
        <color indexed="8"/>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3"/>
      </left>
      <right style="thin">
        <color indexed="23"/>
      </right>
      <top style="thin">
        <color indexed="23"/>
      </top>
      <bottom style="thin">
        <color indexed="23"/>
      </bottom>
      <diagonal/>
    </border>
    <border>
      <left/>
      <right/>
      <top/>
      <bottom style="medium">
        <color indexed="64"/>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63"/>
      </left>
      <right style="thin">
        <color indexed="63"/>
      </right>
      <top style="thin">
        <color indexed="63"/>
      </top>
      <bottom style="thin">
        <color indexed="63"/>
      </bottom>
      <diagonal/>
    </border>
    <border>
      <left style="thin">
        <color auto="1"/>
      </left>
      <right style="thin">
        <color auto="1"/>
      </right>
      <top style="thin">
        <color auto="1"/>
      </top>
      <bottom style="thin">
        <color auto="1"/>
      </bottom>
      <diagonal/>
    </border>
    <border>
      <left style="thin">
        <color indexed="22"/>
      </left>
      <right style="thin">
        <color indexed="22"/>
      </right>
      <top style="thin">
        <color indexed="22"/>
      </top>
      <bottom style="thin">
        <color indexed="22"/>
      </bottom>
      <diagonal/>
    </border>
    <border>
      <left style="thin">
        <color rgb="FF808080"/>
      </left>
      <right style="thin">
        <color rgb="FF808080"/>
      </right>
      <top style="thin">
        <color rgb="FF808080"/>
      </top>
      <bottom style="thin">
        <color rgb="FF808080"/>
      </bottom>
      <diagonal/>
    </border>
    <border>
      <left style="double">
        <color auto="1"/>
      </left>
      <right/>
      <top style="double">
        <color auto="1"/>
      </top>
      <bottom/>
      <diagonal/>
    </border>
    <border>
      <left style="hair">
        <color rgb="FFA6A6A6"/>
      </left>
      <right/>
      <top style="thin">
        <color indexed="64"/>
      </top>
      <bottom style="thin">
        <color indexed="64"/>
      </bottom>
      <diagonal/>
    </border>
    <border>
      <left style="double">
        <color indexed="64"/>
      </left>
      <right/>
      <top style="thin">
        <color indexed="64"/>
      </top>
      <bottom style="thin">
        <color indexed="64"/>
      </bottom>
      <diagonal/>
    </border>
    <border>
      <left/>
      <right/>
      <top style="hair">
        <color rgb="FFC0C0C0"/>
      </top>
      <bottom style="hair">
        <color rgb="FFC0C0C0"/>
      </bottom>
      <diagonal/>
    </border>
    <border>
      <left style="hair">
        <color rgb="FFA6A6A6"/>
      </left>
      <right/>
      <top/>
      <bottom style="hair">
        <color rgb="FFC0C0C0"/>
      </bottom>
      <diagonal/>
    </border>
    <border>
      <left style="hair">
        <color rgb="FFA6A6A6"/>
      </left>
      <right/>
      <top style="hair">
        <color rgb="FFC0C0C0"/>
      </top>
      <bottom style="hair">
        <color rgb="FFC0C0C0"/>
      </bottom>
      <diagonal/>
    </border>
    <border>
      <left style="double">
        <color indexed="64"/>
      </left>
      <right/>
      <top style="hair">
        <color rgb="FFC0C0C0"/>
      </top>
      <bottom style="hair">
        <color rgb="FFC0C0C0"/>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hair">
        <color rgb="FFC0C0C0"/>
      </bottom>
      <diagonal/>
    </border>
    <border>
      <left/>
      <right/>
      <top style="thin">
        <color indexed="64"/>
      </top>
      <bottom style="hair">
        <color rgb="FFC0C0C0"/>
      </bottom>
      <diagonal/>
    </border>
    <border>
      <left style="hair">
        <color rgb="FFA6A6A6"/>
      </left>
      <right/>
      <top style="thin">
        <color indexed="64"/>
      </top>
      <bottom style="hair">
        <color rgb="FFC0C0C0"/>
      </bottom>
      <diagonal/>
    </border>
    <border>
      <left style="double">
        <color indexed="64"/>
      </left>
      <right/>
      <top style="thin">
        <color indexed="64"/>
      </top>
      <bottom style="hair">
        <color rgb="FFC0C0C0"/>
      </bottom>
      <diagonal/>
    </border>
    <border>
      <left style="hair">
        <color rgb="FFA6A6A6"/>
      </left>
      <right style="thin">
        <color indexed="64"/>
      </right>
      <top style="thin">
        <color indexed="64"/>
      </top>
      <bottom style="hair">
        <color rgb="FFC0C0C0"/>
      </bottom>
      <diagonal/>
    </border>
    <border>
      <left style="thin">
        <color indexed="64"/>
      </left>
      <right/>
      <top style="hair">
        <color rgb="FFC0C0C0"/>
      </top>
      <bottom style="hair">
        <color rgb="FFC0C0C0"/>
      </bottom>
      <diagonal/>
    </border>
    <border>
      <left style="hair">
        <color rgb="FFA6A6A6"/>
      </left>
      <right style="thin">
        <color indexed="64"/>
      </right>
      <top style="hair">
        <color rgb="FFC0C0C0"/>
      </top>
      <bottom style="hair">
        <color rgb="FFC0C0C0"/>
      </bottom>
      <diagonal/>
    </border>
    <border>
      <left style="thin">
        <color indexed="64"/>
      </left>
      <right/>
      <top style="hair">
        <color rgb="FFC0C0C0"/>
      </top>
      <bottom style="thin">
        <color indexed="64"/>
      </bottom>
      <diagonal/>
    </border>
    <border>
      <left/>
      <right/>
      <top style="hair">
        <color rgb="FFC0C0C0"/>
      </top>
      <bottom style="thin">
        <color indexed="64"/>
      </bottom>
      <diagonal/>
    </border>
    <border>
      <left style="hair">
        <color rgb="FFA6A6A6"/>
      </left>
      <right/>
      <top/>
      <bottom style="thin">
        <color indexed="64"/>
      </bottom>
      <diagonal/>
    </border>
    <border>
      <left style="hair">
        <color rgb="FFA6A6A6"/>
      </left>
      <right/>
      <top style="hair">
        <color rgb="FFC0C0C0"/>
      </top>
      <bottom style="thin">
        <color indexed="64"/>
      </bottom>
      <diagonal/>
    </border>
    <border>
      <left style="double">
        <color indexed="64"/>
      </left>
      <right/>
      <top style="hair">
        <color rgb="FFC0C0C0"/>
      </top>
      <bottom style="thin">
        <color indexed="64"/>
      </bottom>
      <diagonal/>
    </border>
    <border>
      <left style="hair">
        <color rgb="FFA6A6A6"/>
      </left>
      <right style="thin">
        <color indexed="64"/>
      </right>
      <top style="hair">
        <color rgb="FFC0C0C0"/>
      </top>
      <bottom style="thin">
        <color indexed="64"/>
      </bottom>
      <diagonal/>
    </border>
    <border>
      <left style="hair">
        <color rgb="FFA6A6A6"/>
      </left>
      <right style="hair">
        <color rgb="FFA6A6A6"/>
      </right>
      <top/>
      <bottom style="thin">
        <color indexed="64"/>
      </bottom>
      <diagonal/>
    </border>
    <border>
      <left style="double">
        <color indexed="64"/>
      </left>
      <right/>
      <top/>
      <bottom style="thin">
        <color indexed="64"/>
      </bottom>
      <diagonal/>
    </border>
    <border>
      <left style="hair">
        <color rgb="FFA6A6A6"/>
      </left>
      <right/>
      <top/>
      <bottom/>
      <diagonal/>
    </border>
    <border>
      <left style="hair">
        <color rgb="FFA6A6A6"/>
      </left>
      <right style="thin">
        <color indexed="64"/>
      </right>
      <top style="thin">
        <color indexed="64"/>
      </top>
      <bottom style="thin">
        <color indexed="64"/>
      </bottom>
      <diagonal/>
    </border>
  </borders>
  <cellStyleXfs count="218">
    <xf numFmtId="0" fontId="0" fillId="0" borderId="0"/>
    <xf numFmtId="0" fontId="4" fillId="0" borderId="0" applyNumberFormat="0" applyFill="0" applyBorder="0" applyAlignment="0" applyProtection="0"/>
    <xf numFmtId="0" fontId="7" fillId="0" borderId="0"/>
    <xf numFmtId="0" fontId="1" fillId="0" borderId="0" applyNumberFormat="0" applyFont="0" applyFill="0" applyBorder="0" applyProtection="0">
      <alignment vertical="center"/>
    </xf>
    <xf numFmtId="0" fontId="1" fillId="0" borderId="0"/>
    <xf numFmtId="0" fontId="7" fillId="0" borderId="0"/>
    <xf numFmtId="9" fontId="1" fillId="0" borderId="0" applyFont="0" applyFill="0" applyBorder="0" applyAlignment="0" applyProtection="0"/>
    <xf numFmtId="0" fontId="1" fillId="4" borderId="0" applyNumberFormat="0" applyBorder="0" applyAlignment="0" applyProtection="0"/>
    <xf numFmtId="0" fontId="1" fillId="5" borderId="0" applyNumberFormat="0" applyBorder="0" applyAlignment="0" applyProtection="0"/>
    <xf numFmtId="0" fontId="7" fillId="0" borderId="0"/>
    <xf numFmtId="0" fontId="31" fillId="0" borderId="0"/>
    <xf numFmtId="0" fontId="35" fillId="0" borderId="0"/>
    <xf numFmtId="0" fontId="38" fillId="0" borderId="0"/>
    <xf numFmtId="0" fontId="7" fillId="0" borderId="0" applyNumberFormat="0" applyFill="0" applyBorder="0" applyAlignment="0" applyProtection="0"/>
    <xf numFmtId="0" fontId="20" fillId="6" borderId="0" applyNumberFormat="0" applyBorder="0" applyAlignment="0" applyProtection="0"/>
    <xf numFmtId="0" fontId="7" fillId="0" borderId="0"/>
    <xf numFmtId="0" fontId="7" fillId="0" borderId="0"/>
    <xf numFmtId="0" fontId="7" fillId="0" borderId="0"/>
    <xf numFmtId="0" fontId="7" fillId="0" borderId="0"/>
    <xf numFmtId="43" fontId="7" fillId="0" borderId="0" applyFont="0" applyFill="0" applyBorder="0" applyAlignment="0" applyProtection="0"/>
    <xf numFmtId="0" fontId="1" fillId="0" borderId="0"/>
    <xf numFmtId="0" fontId="1" fillId="0" borderId="0"/>
    <xf numFmtId="0" fontId="45" fillId="0" borderId="0" applyNumberFormat="0" applyFill="0" applyBorder="0" applyAlignment="0" applyProtection="0">
      <alignment vertical="top"/>
      <protection locked="0"/>
    </xf>
    <xf numFmtId="0" fontId="7" fillId="0" borderId="0"/>
    <xf numFmtId="0" fontId="7" fillId="0" borderId="0"/>
    <xf numFmtId="0" fontId="7" fillId="0" borderId="0"/>
    <xf numFmtId="0" fontId="7" fillId="0" borderId="0"/>
    <xf numFmtId="0" fontId="7" fillId="0" borderId="0"/>
    <xf numFmtId="0" fontId="42" fillId="0" borderId="0"/>
    <xf numFmtId="172" fontId="7" fillId="0" borderId="0" applyFont="0" applyFill="0" applyBorder="0" applyAlignment="0" applyProtection="0"/>
    <xf numFmtId="0" fontId="4" fillId="0" borderId="0" applyNumberFormat="0" applyFill="0" applyBorder="0" applyAlignment="0" applyProtection="0">
      <alignment vertical="center"/>
    </xf>
    <xf numFmtId="0" fontId="1" fillId="0" borderId="0"/>
    <xf numFmtId="0" fontId="69" fillId="0" borderId="0" applyNumberFormat="0" applyFill="0" applyBorder="0" applyAlignment="0" applyProtection="0"/>
    <xf numFmtId="0" fontId="4" fillId="0" borderId="0" applyNumberFormat="0" applyFill="0" applyBorder="0" applyAlignment="0" applyProtection="0"/>
    <xf numFmtId="9" fontId="7" fillId="0" borderId="0" applyFont="0" applyFill="0" applyBorder="0" applyAlignment="0" applyProtection="0"/>
    <xf numFmtId="0" fontId="7" fillId="0" borderId="0"/>
    <xf numFmtId="0" fontId="70" fillId="0" borderId="0"/>
    <xf numFmtId="0" fontId="71" fillId="41" borderId="0" applyNumberFormat="0" applyBorder="0" applyAlignment="0" applyProtection="0"/>
    <xf numFmtId="0" fontId="71" fillId="42" borderId="0" applyNumberFormat="0" applyBorder="0" applyAlignment="0" applyProtection="0"/>
    <xf numFmtId="0" fontId="71" fillId="43" borderId="0" applyNumberFormat="0" applyBorder="0" applyAlignment="0" applyProtection="0"/>
    <xf numFmtId="0" fontId="71" fillId="44" borderId="0" applyNumberFormat="0" applyBorder="0" applyAlignment="0" applyProtection="0"/>
    <xf numFmtId="0" fontId="71" fillId="45" borderId="0" applyNumberFormat="0" applyBorder="0" applyAlignment="0" applyProtection="0"/>
    <xf numFmtId="0" fontId="71" fillId="46" borderId="0" applyNumberFormat="0" applyBorder="0" applyAlignment="0" applyProtection="0"/>
    <xf numFmtId="0" fontId="1" fillId="21" borderId="0" applyNumberFormat="0" applyBorder="0" applyAlignment="0" applyProtection="0"/>
    <xf numFmtId="0" fontId="1" fillId="25" borderId="0" applyNumberFormat="0" applyBorder="0" applyAlignment="0" applyProtection="0"/>
    <xf numFmtId="0" fontId="1" fillId="29" borderId="0" applyNumberFormat="0" applyBorder="0" applyAlignment="0" applyProtection="0"/>
    <xf numFmtId="0" fontId="1" fillId="4"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49" fontId="72" fillId="0" borderId="1" applyNumberFormat="0" applyFont="0" applyFill="0" applyBorder="0" applyProtection="0">
      <alignment horizontal="left" vertical="center" indent="2"/>
    </xf>
    <xf numFmtId="0" fontId="71" fillId="47" borderId="0" applyNumberFormat="0" applyBorder="0" applyAlignment="0" applyProtection="0"/>
    <xf numFmtId="0" fontId="71" fillId="48" borderId="0" applyNumberFormat="0" applyBorder="0" applyAlignment="0" applyProtection="0"/>
    <xf numFmtId="0" fontId="71" fillId="49" borderId="0" applyNumberFormat="0" applyBorder="0" applyAlignment="0" applyProtection="0"/>
    <xf numFmtId="0" fontId="71" fillId="44" borderId="0" applyNumberFormat="0" applyBorder="0" applyAlignment="0" applyProtection="0"/>
    <xf numFmtId="0" fontId="71" fillId="47" borderId="0" applyNumberFormat="0" applyBorder="0" applyAlignment="0" applyProtection="0"/>
    <xf numFmtId="0" fontId="71" fillId="50" borderId="0" applyNumberFormat="0" applyBorder="0" applyAlignment="0" applyProtection="0"/>
    <xf numFmtId="0" fontId="1" fillId="22" borderId="0" applyNumberFormat="0" applyBorder="0" applyAlignment="0" applyProtection="0"/>
    <xf numFmtId="0" fontId="1" fillId="26" borderId="0" applyNumberFormat="0" applyBorder="0" applyAlignment="0" applyProtection="0"/>
    <xf numFmtId="0" fontId="1" fillId="30" borderId="0" applyNumberFormat="0" applyBorder="0" applyAlignment="0" applyProtection="0"/>
    <xf numFmtId="0" fontId="1" fillId="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7" fillId="0" borderId="0" applyNumberFormat="0" applyFont="0" applyFill="0" applyBorder="0" applyProtection="0">
      <alignment horizontal="left" vertical="center" indent="5"/>
    </xf>
    <xf numFmtId="0" fontId="7" fillId="0" borderId="0" applyNumberFormat="0" applyFont="0" applyFill="0" applyBorder="0" applyProtection="0">
      <alignment horizontal="left" vertical="center" indent="5"/>
    </xf>
    <xf numFmtId="0" fontId="73" fillId="51" borderId="0" applyNumberFormat="0" applyBorder="0" applyAlignment="0" applyProtection="0"/>
    <xf numFmtId="0" fontId="73" fillId="48" borderId="0" applyNumberFormat="0" applyBorder="0" applyAlignment="0" applyProtection="0"/>
    <xf numFmtId="0" fontId="73" fillId="49" borderId="0" applyNumberFormat="0" applyBorder="0" applyAlignment="0" applyProtection="0"/>
    <xf numFmtId="0" fontId="73" fillId="52" borderId="0" applyNumberFormat="0" applyBorder="0" applyAlignment="0" applyProtection="0"/>
    <xf numFmtId="0" fontId="73" fillId="53" borderId="0" applyNumberFormat="0" applyBorder="0" applyAlignment="0" applyProtection="0"/>
    <xf numFmtId="0" fontId="73" fillId="54" borderId="0" applyNumberFormat="0" applyBorder="0" applyAlignment="0" applyProtection="0"/>
    <xf numFmtId="0" fontId="20" fillId="23" borderId="0" applyNumberFormat="0" applyBorder="0" applyAlignment="0" applyProtection="0"/>
    <xf numFmtId="0" fontId="20" fillId="27" borderId="0" applyNumberFormat="0" applyBorder="0" applyAlignment="0" applyProtection="0"/>
    <xf numFmtId="0" fontId="20" fillId="31" borderId="0" applyNumberFormat="0" applyBorder="0" applyAlignment="0" applyProtection="0"/>
    <xf numFmtId="0" fontId="20" fillId="36" borderId="0" applyNumberFormat="0" applyBorder="0" applyAlignment="0" applyProtection="0"/>
    <xf numFmtId="0" fontId="20" fillId="40" borderId="0" applyNumberFormat="0" applyBorder="0" applyAlignment="0" applyProtection="0"/>
    <xf numFmtId="0" fontId="73" fillId="55" borderId="0" applyNumberFormat="0" applyBorder="0" applyAlignment="0" applyProtection="0"/>
    <xf numFmtId="0" fontId="73" fillId="56" borderId="0" applyNumberFormat="0" applyBorder="0" applyAlignment="0" applyProtection="0"/>
    <xf numFmtId="0" fontId="73" fillId="57" borderId="0" applyNumberFormat="0" applyBorder="0" applyAlignment="0" applyProtection="0"/>
    <xf numFmtId="0" fontId="73" fillId="52" borderId="0" applyNumberFormat="0" applyBorder="0" applyAlignment="0" applyProtection="0"/>
    <xf numFmtId="0" fontId="73" fillId="53" borderId="0" applyNumberFormat="0" applyBorder="0" applyAlignment="0" applyProtection="0"/>
    <xf numFmtId="0" fontId="73" fillId="58" borderId="0" applyNumberFormat="0" applyBorder="0" applyAlignment="0" applyProtection="0"/>
    <xf numFmtId="4" fontId="72" fillId="59" borderId="1">
      <alignment horizontal="right" vertical="center"/>
    </xf>
    <xf numFmtId="0" fontId="74" fillId="42" borderId="0" applyNumberFormat="0" applyBorder="0" applyAlignment="0" applyProtection="0"/>
    <xf numFmtId="4" fontId="75" fillId="0" borderId="9" applyFill="0" applyBorder="0" applyProtection="0">
      <alignment horizontal="right" vertical="center"/>
    </xf>
    <xf numFmtId="0" fontId="59" fillId="13" borderId="0" applyNumberFormat="0" applyBorder="0" applyAlignment="0" applyProtection="0"/>
    <xf numFmtId="0" fontId="76" fillId="60" borderId="32" applyNumberFormat="0" applyAlignment="0" applyProtection="0"/>
    <xf numFmtId="0" fontId="64" fillId="17" borderId="26" applyNumberFormat="0" applyAlignment="0" applyProtection="0"/>
    <xf numFmtId="0" fontId="2" fillId="18" borderId="29" applyNumberFormat="0" applyAlignment="0" applyProtection="0"/>
    <xf numFmtId="0" fontId="65" fillId="0" borderId="28" applyNumberFormat="0" applyFill="0" applyAlignment="0" applyProtection="0"/>
    <xf numFmtId="0" fontId="70" fillId="0" borderId="0" applyNumberFormat="0" applyFont="0" applyBorder="0" applyAlignment="0" applyProtection="0">
      <alignment horizontal="centerContinuous"/>
    </xf>
    <xf numFmtId="0" fontId="77" fillId="0" borderId="0" applyNumberFormat="0">
      <alignment horizontal="right"/>
    </xf>
    <xf numFmtId="0" fontId="7" fillId="0" borderId="33"/>
    <xf numFmtId="0" fontId="58" fillId="0" borderId="0" applyNumberFormat="0" applyFill="0" applyBorder="0" applyAlignment="0" applyProtection="0"/>
    <xf numFmtId="0" fontId="20" fillId="20" borderId="0" applyNumberFormat="0" applyBorder="0" applyAlignment="0" applyProtection="0"/>
    <xf numFmtId="0" fontId="20" fillId="24" borderId="0" applyNumberFormat="0" applyBorder="0" applyAlignment="0" applyProtection="0"/>
    <xf numFmtId="0" fontId="20" fillId="28" borderId="0" applyNumberFormat="0" applyBorder="0" applyAlignment="0" applyProtection="0"/>
    <xf numFmtId="0" fontId="20" fillId="32" borderId="0" applyNumberFormat="0" applyBorder="0" applyAlignment="0" applyProtection="0"/>
    <xf numFmtId="0" fontId="20" fillId="33" borderId="0" applyNumberFormat="0" applyBorder="0" applyAlignment="0" applyProtection="0"/>
    <xf numFmtId="0" fontId="20" fillId="37" borderId="0" applyNumberFormat="0" applyBorder="0" applyAlignment="0" applyProtection="0"/>
    <xf numFmtId="0" fontId="62" fillId="16" borderId="26" applyNumberFormat="0" applyAlignment="0" applyProtection="0"/>
    <xf numFmtId="0" fontId="78" fillId="0" borderId="0" applyNumberFormat="0" applyFill="0" applyBorder="0" applyAlignment="0" applyProtection="0"/>
    <xf numFmtId="0" fontId="79" fillId="0" borderId="34" applyNumberFormat="0" applyFill="0" applyAlignment="0" applyProtection="0"/>
    <xf numFmtId="0" fontId="80" fillId="0" borderId="35" applyNumberFormat="0" applyFill="0" applyAlignment="0" applyProtection="0"/>
    <xf numFmtId="0" fontId="81" fillId="0" borderId="36" applyNumberFormat="0" applyFill="0" applyAlignment="0" applyProtection="0"/>
    <xf numFmtId="0" fontId="82" fillId="0" borderId="0" applyNumberFormat="0" applyFill="0" applyBorder="0" applyAlignment="0" applyProtection="0"/>
    <xf numFmtId="0" fontId="83" fillId="0" borderId="0" applyNumberFormat="0" applyFill="0" applyBorder="0" applyAlignment="0" applyProtection="0">
      <alignment vertical="top"/>
      <protection locked="0"/>
    </xf>
    <xf numFmtId="0" fontId="84" fillId="0" borderId="0" applyNumberFormat="0" applyFill="0" applyBorder="0" applyAlignment="0" applyProtection="0">
      <alignment vertical="top"/>
      <protection locked="0"/>
    </xf>
    <xf numFmtId="0" fontId="60" fillId="14" borderId="0" applyNumberFormat="0" applyBorder="0" applyAlignment="0" applyProtection="0"/>
    <xf numFmtId="0" fontId="7" fillId="61" borderId="1"/>
    <xf numFmtId="0" fontId="61" fillId="15" borderId="0" applyNumberFormat="0" applyBorder="0" applyAlignment="0" applyProtection="0"/>
    <xf numFmtId="0" fontId="7" fillId="0" borderId="0"/>
    <xf numFmtId="0" fontId="85" fillId="0" borderId="0"/>
    <xf numFmtId="0" fontId="85" fillId="0" borderId="0"/>
    <xf numFmtId="0" fontId="1" fillId="0" borderId="0"/>
    <xf numFmtId="176" fontId="85" fillId="0" borderId="0"/>
    <xf numFmtId="0" fontId="7" fillId="11" borderId="0"/>
    <xf numFmtId="0" fontId="70" fillId="0" borderId="0"/>
    <xf numFmtId="0" fontId="1" fillId="0" borderId="0"/>
    <xf numFmtId="0" fontId="1" fillId="0" borderId="0"/>
    <xf numFmtId="0" fontId="1" fillId="0" borderId="0"/>
    <xf numFmtId="4" fontId="72" fillId="0" borderId="1" applyFill="0" applyBorder="0" applyProtection="0">
      <alignment horizontal="right" vertical="center"/>
    </xf>
    <xf numFmtId="49" fontId="75" fillId="0" borderId="1" applyNumberFormat="0" applyFill="0" applyBorder="0" applyProtection="0">
      <alignment horizontal="left" vertical="center"/>
    </xf>
    <xf numFmtId="0" fontId="72" fillId="0" borderId="1" applyNumberFormat="0" applyFill="0" applyAlignment="0" applyProtection="0"/>
    <xf numFmtId="0" fontId="86" fillId="62" borderId="0" applyNumberFormat="0" applyFont="0" applyBorder="0" applyAlignment="0" applyProtection="0"/>
    <xf numFmtId="4" fontId="7" fillId="0" borderId="0"/>
    <xf numFmtId="0" fontId="1" fillId="19" borderId="30" applyNumberFormat="0" applyFont="0" applyAlignment="0" applyProtection="0"/>
    <xf numFmtId="164" fontId="49" fillId="0" borderId="0" applyFill="0" applyBorder="0" applyProtection="0">
      <alignment horizontal="right"/>
    </xf>
    <xf numFmtId="0" fontId="87" fillId="60" borderId="37" applyNumberFormat="0" applyAlignment="0" applyProtection="0"/>
    <xf numFmtId="177" fontId="72" fillId="63" borderId="1" applyNumberFormat="0" applyFont="0" applyBorder="0" applyAlignment="0" applyProtection="0">
      <alignment horizontal="right" vertical="center"/>
    </xf>
    <xf numFmtId="9" fontId="1" fillId="0" borderId="0" applyFont="0" applyFill="0" applyBorder="0" applyAlignment="0" applyProtection="0"/>
    <xf numFmtId="9" fontId="1"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0" fontId="63" fillId="17" borderId="27" applyNumberFormat="0" applyAlignment="0" applyProtection="0"/>
    <xf numFmtId="0" fontId="66" fillId="0" borderId="0" applyNumberFormat="0" applyFill="0" applyBorder="0" applyAlignment="0" applyProtection="0"/>
    <xf numFmtId="0" fontId="67" fillId="0" borderId="0" applyNumberFormat="0" applyFill="0" applyBorder="0" applyAlignment="0" applyProtection="0"/>
    <xf numFmtId="0" fontId="88" fillId="0" borderId="0" applyNumberFormat="0" applyFill="0" applyBorder="0" applyAlignment="0" applyProtection="0"/>
    <xf numFmtId="0" fontId="56" fillId="0" borderId="23" applyNumberFormat="0" applyFill="0" applyAlignment="0" applyProtection="0"/>
    <xf numFmtId="0" fontId="57" fillId="0" borderId="24" applyNumberFormat="0" applyFill="0" applyAlignment="0" applyProtection="0"/>
    <xf numFmtId="0" fontId="58" fillId="0" borderId="25" applyNumberFormat="0" applyFill="0" applyAlignment="0" applyProtection="0"/>
    <xf numFmtId="0" fontId="68" fillId="0" borderId="0" applyNumberFormat="0" applyFill="0" applyBorder="0" applyAlignment="0" applyProtection="0"/>
    <xf numFmtId="0" fontId="3" fillId="0" borderId="31" applyNumberFormat="0" applyFill="0" applyAlignment="0" applyProtection="0"/>
    <xf numFmtId="0" fontId="72" fillId="0" borderId="0"/>
    <xf numFmtId="0" fontId="89" fillId="0" borderId="0"/>
    <xf numFmtId="0" fontId="89" fillId="0" borderId="0"/>
    <xf numFmtId="0" fontId="90" fillId="0" borderId="0"/>
    <xf numFmtId="0" fontId="91" fillId="64" borderId="0"/>
    <xf numFmtId="0" fontId="91" fillId="65" borderId="0"/>
    <xf numFmtId="0" fontId="90" fillId="66" borderId="0"/>
    <xf numFmtId="0" fontId="27" fillId="0" borderId="0">
      <alignment horizontal="center"/>
    </xf>
    <xf numFmtId="0" fontId="92" fillId="67" borderId="0"/>
    <xf numFmtId="0" fontId="93" fillId="0" borderId="0"/>
    <xf numFmtId="0" fontId="94" fillId="68" borderId="0"/>
    <xf numFmtId="0" fontId="95" fillId="0" borderId="0"/>
    <xf numFmtId="0" fontId="69" fillId="0" borderId="0" applyNumberFormat="0" applyFill="0" applyBorder="0" applyAlignment="0" applyProtection="0"/>
    <xf numFmtId="0" fontId="69" fillId="0" borderId="0" applyNumberFormat="0" applyFill="0" applyBorder="0" applyAlignment="0" applyProtection="0"/>
    <xf numFmtId="0" fontId="84" fillId="0" borderId="0" applyNumberFormat="0" applyFill="0" applyBorder="0" applyAlignment="0" applyProtection="0">
      <alignment vertical="top"/>
      <protection locked="0"/>
    </xf>
    <xf numFmtId="0" fontId="69" fillId="0" borderId="0" applyNumberFormat="0" applyFill="0" applyBorder="0" applyAlignment="0" applyProtection="0"/>
    <xf numFmtId="0" fontId="4" fillId="0" borderId="0" applyNumberFormat="0" applyFill="0" applyBorder="0" applyAlignment="0" applyProtection="0"/>
    <xf numFmtId="0" fontId="1" fillId="0" borderId="0"/>
    <xf numFmtId="0" fontId="7" fillId="0" borderId="0"/>
    <xf numFmtId="0" fontId="96" fillId="0" borderId="0"/>
    <xf numFmtId="0" fontId="7" fillId="0" borderId="0"/>
    <xf numFmtId="0" fontId="85" fillId="0" borderId="0"/>
    <xf numFmtId="0" fontId="96" fillId="0" borderId="0"/>
    <xf numFmtId="0" fontId="7" fillId="0" borderId="0"/>
    <xf numFmtId="0" fontId="97" fillId="0" borderId="0"/>
    <xf numFmtId="0" fontId="7" fillId="0" borderId="0"/>
    <xf numFmtId="0" fontId="7" fillId="0" borderId="0"/>
    <xf numFmtId="0" fontId="89" fillId="0" borderId="0"/>
    <xf numFmtId="0" fontId="70" fillId="0" borderId="0"/>
    <xf numFmtId="0" fontId="89" fillId="0" borderId="0"/>
    <xf numFmtId="0" fontId="42" fillId="0" borderId="0"/>
    <xf numFmtId="0" fontId="1" fillId="0" borderId="0"/>
    <xf numFmtId="0" fontId="98" fillId="69" borderId="39" applyNumberFormat="0" applyFont="0" applyAlignment="0" applyProtection="0"/>
    <xf numFmtId="0" fontId="99" fillId="70" borderId="40"/>
    <xf numFmtId="0" fontId="96" fillId="0" borderId="0">
      <alignment horizontal="left"/>
    </xf>
    <xf numFmtId="0" fontId="96" fillId="0" borderId="0"/>
    <xf numFmtId="0" fontId="96" fillId="0" borderId="0"/>
    <xf numFmtId="0" fontId="100" fillId="0" borderId="0"/>
    <xf numFmtId="0" fontId="100" fillId="0" borderId="0">
      <alignment horizontal="left"/>
    </xf>
    <xf numFmtId="0" fontId="96" fillId="0" borderId="0"/>
    <xf numFmtId="0" fontId="96" fillId="0" borderId="0"/>
    <xf numFmtId="0" fontId="96" fillId="0" borderId="0"/>
    <xf numFmtId="0" fontId="101" fillId="0" borderId="0"/>
    <xf numFmtId="0" fontId="45" fillId="0" borderId="0" applyNumberFormat="0" applyFill="0" applyBorder="0" applyAlignment="0" applyProtection="0">
      <alignment vertical="top"/>
      <protection locked="0"/>
    </xf>
    <xf numFmtId="0" fontId="42" fillId="0" borderId="0"/>
    <xf numFmtId="0" fontId="1" fillId="0" borderId="0"/>
    <xf numFmtId="0" fontId="20" fillId="31" borderId="0" applyNumberFormat="0" applyBorder="0" applyAlignment="0" applyProtection="0"/>
    <xf numFmtId="0" fontId="20" fillId="6" borderId="0" applyNumberFormat="0" applyBorder="0" applyAlignment="0" applyProtection="0"/>
    <xf numFmtId="0" fontId="20" fillId="40" borderId="0" applyNumberFormat="0" applyBorder="0" applyAlignment="0" applyProtection="0"/>
    <xf numFmtId="0" fontId="7" fillId="71" borderId="0" applyNumberFormat="0" applyBorder="0" applyAlignment="0">
      <protection hidden="1"/>
    </xf>
    <xf numFmtId="0" fontId="7" fillId="71" borderId="0" applyNumberFormat="0" applyBorder="0" applyAlignment="0">
      <protection hidden="1"/>
    </xf>
    <xf numFmtId="0" fontId="4" fillId="0" borderId="0" applyNumberFormat="0" applyFill="0" applyBorder="0" applyAlignment="0" applyProtection="0"/>
    <xf numFmtId="0" fontId="69" fillId="0" borderId="0" applyNumberFormat="0" applyFill="0" applyBorder="0" applyAlignment="0" applyProtection="0"/>
    <xf numFmtId="0" fontId="45" fillId="0" borderId="0" applyNumberFormat="0" applyFill="0" applyBorder="0" applyAlignment="0" applyProtection="0">
      <alignment vertical="top"/>
      <protection locked="0"/>
    </xf>
    <xf numFmtId="0" fontId="45" fillId="0" borderId="0" applyNumberFormat="0" applyFill="0" applyBorder="0" applyAlignment="0" applyProtection="0">
      <alignment vertical="top"/>
      <protection locked="0"/>
    </xf>
    <xf numFmtId="0" fontId="102" fillId="0" borderId="0" applyNumberFormat="0" applyFill="0" applyBorder="0" applyAlignment="0" applyProtection="0"/>
    <xf numFmtId="0" fontId="61" fillId="15" borderId="0" applyNumberFormat="0" applyBorder="0" applyAlignment="0" applyProtection="0"/>
    <xf numFmtId="0" fontId="1" fillId="0" borderId="0"/>
    <xf numFmtId="0" fontId="7" fillId="0" borderId="0" applyNumberFormat="0" applyFont="0" applyFill="0" applyBorder="0" applyAlignment="0" applyProtection="0"/>
    <xf numFmtId="0" fontId="7" fillId="0" borderId="0" applyNumberFormat="0" applyFont="0" applyFill="0" applyBorder="0" applyAlignment="0" applyProtection="0"/>
    <xf numFmtId="0" fontId="7" fillId="0" borderId="0"/>
    <xf numFmtId="0" fontId="7" fillId="0" borderId="0" applyNumberFormat="0" applyFont="0" applyFill="0" applyBorder="0" applyAlignment="0" applyProtection="0"/>
    <xf numFmtId="0" fontId="70" fillId="0" borderId="0"/>
    <xf numFmtId="9" fontId="7" fillId="0" borderId="0" applyFont="0" applyFill="0" applyBorder="0" applyAlignment="0" applyProtection="0"/>
    <xf numFmtId="9" fontId="7" fillId="0" borderId="0" applyFont="0" applyFill="0" applyBorder="0" applyAlignment="0" applyProtection="0"/>
    <xf numFmtId="0" fontId="68" fillId="0" borderId="0" applyNumberFormat="0" applyFill="0" applyBorder="0" applyAlignment="0" applyProtection="0"/>
    <xf numFmtId="0" fontId="103" fillId="0" borderId="41">
      <alignment horizontal="left"/>
    </xf>
    <xf numFmtId="0" fontId="7" fillId="0" borderId="0"/>
    <xf numFmtId="0" fontId="42" fillId="0" borderId="0"/>
    <xf numFmtId="0" fontId="104" fillId="0" borderId="0"/>
    <xf numFmtId="0" fontId="105" fillId="0" borderId="0" applyNumberFormat="0" applyFill="0" applyBorder="0" applyAlignment="0" applyProtection="0"/>
    <xf numFmtId="0" fontId="7" fillId="0" borderId="0"/>
    <xf numFmtId="0" fontId="70" fillId="0" borderId="0"/>
    <xf numFmtId="0" fontId="70" fillId="0" borderId="0"/>
    <xf numFmtId="0" fontId="1" fillId="0" borderId="0"/>
    <xf numFmtId="178" fontId="7" fillId="0" borderId="0" applyFont="0" applyFill="0" applyBorder="0" applyAlignment="0" applyProtection="0"/>
  </cellStyleXfs>
  <cellXfs count="546">
    <xf numFmtId="0" fontId="0" fillId="0" borderId="0" xfId="0"/>
    <xf numFmtId="0" fontId="4" fillId="0" borderId="0" xfId="1"/>
    <xf numFmtId="0" fontId="5" fillId="0" borderId="0" xfId="0" applyFont="1" applyFill="1"/>
    <xf numFmtId="0" fontId="6" fillId="0" borderId="0" xfId="0" applyFont="1" applyAlignment="1">
      <alignment vertical="center"/>
    </xf>
    <xf numFmtId="0" fontId="0" fillId="0" borderId="0" xfId="0" applyAlignment="1">
      <alignment vertical="center"/>
    </xf>
    <xf numFmtId="0" fontId="8" fillId="0" borderId="0" xfId="2" applyFont="1"/>
    <xf numFmtId="0" fontId="9" fillId="0" borderId="0" xfId="0" applyFont="1" applyAlignment="1">
      <alignment horizontal="left" vertical="center"/>
    </xf>
    <xf numFmtId="0" fontId="3" fillId="2" borderId="1" xfId="0" applyFont="1" applyFill="1" applyBorder="1" applyAlignment="1">
      <alignment horizontal="center" vertical="center"/>
    </xf>
    <xf numFmtId="0" fontId="10" fillId="2" borderId="1" xfId="0" applyNumberFormat="1" applyFont="1" applyFill="1" applyBorder="1" applyAlignment="1">
      <alignment horizontal="center" vertical="center"/>
    </xf>
    <xf numFmtId="0" fontId="10" fillId="2" borderId="1" xfId="0" applyFont="1" applyFill="1" applyBorder="1" applyAlignment="1">
      <alignment horizontal="center" vertical="center"/>
    </xf>
    <xf numFmtId="1" fontId="0" fillId="2" borderId="1" xfId="0" applyNumberFormat="1" applyFont="1" applyFill="1" applyBorder="1" applyAlignment="1">
      <alignment horizontal="center" vertical="center"/>
    </xf>
    <xf numFmtId="0" fontId="10" fillId="0" borderId="1" xfId="0" applyFont="1" applyBorder="1" applyAlignment="1">
      <alignment horizontal="left" vertical="center" wrapText="1"/>
    </xf>
    <xf numFmtId="0" fontId="11" fillId="0" borderId="0" xfId="0" applyFont="1" applyAlignment="1">
      <alignment horizontal="left" vertical="center"/>
    </xf>
    <xf numFmtId="2" fontId="11" fillId="0" borderId="0" xfId="0" applyNumberFormat="1" applyFont="1" applyAlignment="1">
      <alignment horizontal="center" vertical="center"/>
    </xf>
    <xf numFmtId="164" fontId="0" fillId="0" borderId="0" xfId="0" applyNumberFormat="1" applyAlignment="1">
      <alignment vertical="center"/>
    </xf>
    <xf numFmtId="0" fontId="0" fillId="0" borderId="0" xfId="0" applyFill="1" applyAlignment="1">
      <alignment vertical="center"/>
    </xf>
    <xf numFmtId="164" fontId="2" fillId="0" borderId="0" xfId="0" applyNumberFormat="1" applyFont="1" applyFill="1" applyAlignment="1">
      <alignment vertical="center"/>
    </xf>
    <xf numFmtId="0" fontId="0" fillId="0" borderId="0" xfId="3" applyFont="1" applyAlignment="1">
      <alignment vertical="center"/>
    </xf>
    <xf numFmtId="3" fontId="1" fillId="0" borderId="0" xfId="4" applyNumberFormat="1" applyAlignment="1">
      <alignment vertical="center"/>
    </xf>
    <xf numFmtId="1" fontId="11" fillId="0" borderId="0" xfId="0" applyNumberFormat="1" applyFont="1" applyAlignment="1">
      <alignment horizontal="right" vertical="center"/>
    </xf>
    <xf numFmtId="0" fontId="14" fillId="0" borderId="0" xfId="0" applyFont="1" applyAlignment="1">
      <alignment vertical="center"/>
    </xf>
    <xf numFmtId="0" fontId="14" fillId="0" borderId="0" xfId="0" applyFont="1"/>
    <xf numFmtId="0" fontId="0" fillId="0" borderId="0" xfId="0" applyAlignment="1"/>
    <xf numFmtId="0" fontId="15" fillId="0" borderId="0" xfId="0" applyFont="1" applyAlignment="1">
      <alignment vertical="center"/>
    </xf>
    <xf numFmtId="0" fontId="16" fillId="0" borderId="0" xfId="0" applyFont="1" applyAlignment="1">
      <alignment vertical="center"/>
    </xf>
    <xf numFmtId="0" fontId="7" fillId="0" borderId="0" xfId="5"/>
    <xf numFmtId="0" fontId="7" fillId="0" borderId="0" xfId="5" applyAlignment="1">
      <alignment horizontal="center" vertical="center" wrapText="1"/>
    </xf>
    <xf numFmtId="0" fontId="10" fillId="2" borderId="1" xfId="0" applyNumberFormat="1" applyFont="1" applyFill="1" applyBorder="1" applyAlignment="1">
      <alignment horizontal="center" vertical="center" wrapText="1"/>
    </xf>
    <xf numFmtId="165" fontId="9" fillId="0" borderId="1" xfId="0" applyNumberFormat="1" applyFont="1" applyBorder="1" applyAlignment="1">
      <alignment horizontal="center" vertical="center"/>
    </xf>
    <xf numFmtId="0" fontId="17" fillId="0" borderId="0" xfId="0" applyFont="1"/>
    <xf numFmtId="0" fontId="6" fillId="0" borderId="0" xfId="5" applyFont="1"/>
    <xf numFmtId="0" fontId="9" fillId="0" borderId="0" xfId="5" applyFont="1"/>
    <xf numFmtId="0" fontId="18" fillId="0" borderId="0" xfId="0" applyFont="1"/>
    <xf numFmtId="0" fontId="0" fillId="0" borderId="0" xfId="0" applyAlignment="1">
      <alignment horizontal="center"/>
    </xf>
    <xf numFmtId="0" fontId="0" fillId="0" borderId="1" xfId="0" applyBorder="1" applyAlignment="1">
      <alignment horizontal="center" vertical="center"/>
    </xf>
    <xf numFmtId="0" fontId="0" fillId="0" borderId="1" xfId="0" applyFill="1" applyBorder="1" applyAlignment="1">
      <alignment horizontal="center" vertical="center"/>
    </xf>
    <xf numFmtId="164" fontId="0" fillId="0" borderId="0" xfId="0" applyNumberFormat="1"/>
    <xf numFmtId="0" fontId="8" fillId="0" borderId="0" xfId="2" applyFont="1" applyBorder="1" applyAlignment="1"/>
    <xf numFmtId="0" fontId="0" fillId="0" borderId="0" xfId="0" applyBorder="1"/>
    <xf numFmtId="0" fontId="0" fillId="0" borderId="0" xfId="0" applyBorder="1" applyAlignment="1">
      <alignment horizontal="center"/>
    </xf>
    <xf numFmtId="0" fontId="0" fillId="0" borderId="0" xfId="0" applyFill="1"/>
    <xf numFmtId="0" fontId="5" fillId="0" borderId="0" xfId="0" applyFont="1" applyFill="1" applyAlignment="1">
      <alignment horizontal="left"/>
    </xf>
    <xf numFmtId="0" fontId="3" fillId="2" borderId="1" xfId="0" applyFont="1" applyFill="1" applyBorder="1" applyAlignment="1">
      <alignment horizontal="center" vertical="center" wrapText="1"/>
    </xf>
    <xf numFmtId="2" fontId="0" fillId="0" borderId="1" xfId="0" applyNumberFormat="1" applyBorder="1" applyAlignment="1">
      <alignment horizontal="center" vertical="center"/>
    </xf>
    <xf numFmtId="166" fontId="0" fillId="0" borderId="1" xfId="0" applyNumberFormat="1" applyBorder="1" applyAlignment="1">
      <alignment horizontal="center" vertical="center"/>
    </xf>
    <xf numFmtId="0" fontId="21" fillId="0" borderId="0" xfId="5" applyFont="1"/>
    <xf numFmtId="0" fontId="21" fillId="0" borderId="0" xfId="5" applyFont="1" applyAlignment="1">
      <alignment horizontal="center"/>
    </xf>
    <xf numFmtId="0" fontId="6" fillId="0" borderId="0" xfId="0" applyFont="1" applyFill="1"/>
    <xf numFmtId="0" fontId="10" fillId="0" borderId="5" xfId="9" applyFont="1" applyBorder="1" applyAlignment="1">
      <alignment vertical="center"/>
    </xf>
    <xf numFmtId="0" fontId="23" fillId="0" borderId="0" xfId="5" applyFont="1" applyBorder="1" applyAlignment="1"/>
    <xf numFmtId="0" fontId="21" fillId="0" borderId="0" xfId="5" applyFont="1" applyBorder="1"/>
    <xf numFmtId="0" fontId="0" fillId="0" borderId="1" xfId="0" applyFill="1" applyBorder="1" applyAlignment="1">
      <alignment horizontal="center"/>
    </xf>
    <xf numFmtId="164" fontId="0" fillId="0" borderId="1" xfId="0" applyNumberFormat="1" applyFill="1" applyBorder="1" applyAlignment="1">
      <alignment horizontal="center" vertical="center"/>
    </xf>
    <xf numFmtId="164" fontId="21" fillId="0" borderId="1" xfId="5" applyNumberFormat="1" applyFont="1" applyFill="1" applyBorder="1" applyAlignment="1">
      <alignment horizontal="center" vertical="center"/>
    </xf>
    <xf numFmtId="0" fontId="24" fillId="0" borderId="0" xfId="0" applyFont="1"/>
    <xf numFmtId="0" fontId="10" fillId="0" borderId="1" xfId="0" applyFont="1" applyFill="1" applyBorder="1" applyAlignment="1">
      <alignment horizontal="center" vertical="center"/>
    </xf>
    <xf numFmtId="0" fontId="21" fillId="0" borderId="1" xfId="5" applyFont="1" applyBorder="1" applyAlignment="1">
      <alignment horizontal="center" vertical="center"/>
    </xf>
    <xf numFmtId="0" fontId="0" fillId="0" borderId="0" xfId="0" applyAlignment="1">
      <alignment horizontal="center" vertical="center"/>
    </xf>
    <xf numFmtId="0" fontId="7" fillId="0" borderId="0" xfId="2"/>
    <xf numFmtId="167" fontId="7" fillId="0" borderId="0" xfId="6" applyNumberFormat="1" applyFont="1"/>
    <xf numFmtId="0" fontId="3" fillId="3" borderId="1" xfId="0" applyFont="1" applyFill="1" applyBorder="1" applyAlignment="1">
      <alignment horizontal="left" vertical="center"/>
    </xf>
    <xf numFmtId="164" fontId="3" fillId="0" borderId="1" xfId="0" applyNumberFormat="1" applyFont="1" applyBorder="1" applyAlignment="1">
      <alignment horizontal="left" vertical="center"/>
    </xf>
    <xf numFmtId="0" fontId="27" fillId="0" borderId="0" xfId="2" applyFont="1"/>
    <xf numFmtId="164" fontId="3" fillId="0" borderId="0" xfId="0" applyNumberFormat="1" applyFont="1" applyBorder="1" applyAlignment="1">
      <alignment horizontal="left" vertical="center"/>
    </xf>
    <xf numFmtId="165" fontId="9" fillId="0" borderId="0" xfId="0" applyNumberFormat="1" applyFont="1" applyBorder="1" applyAlignment="1">
      <alignment horizontal="center" vertical="center"/>
    </xf>
    <xf numFmtId="4" fontId="9" fillId="0" borderId="1" xfId="0" applyNumberFormat="1" applyFont="1" applyBorder="1" applyAlignment="1">
      <alignment horizontal="center" vertical="center"/>
    </xf>
    <xf numFmtId="0" fontId="30" fillId="0" borderId="0" xfId="0" applyFont="1"/>
    <xf numFmtId="0" fontId="0" fillId="0" borderId="1" xfId="0" applyBorder="1"/>
    <xf numFmtId="164" fontId="0" fillId="0" borderId="1" xfId="0" applyNumberFormat="1" applyBorder="1"/>
    <xf numFmtId="164" fontId="0" fillId="0" borderId="1" xfId="0" applyNumberFormat="1" applyBorder="1" applyAlignment="1">
      <alignment horizontal="center"/>
    </xf>
    <xf numFmtId="164" fontId="0" fillId="0" borderId="1" xfId="0" applyNumberFormat="1" applyBorder="1" applyAlignment="1">
      <alignment horizontal="center" vertical="center"/>
    </xf>
    <xf numFmtId="0" fontId="0" fillId="0" borderId="0" xfId="0" applyFont="1"/>
    <xf numFmtId="0" fontId="1" fillId="0" borderId="0" xfId="10" applyFont="1"/>
    <xf numFmtId="0" fontId="8" fillId="0" borderId="0" xfId="2" applyFont="1" applyAlignment="1">
      <alignment vertical="center"/>
    </xf>
    <xf numFmtId="0" fontId="3" fillId="2" borderId="1" xfId="0" applyFont="1" applyFill="1" applyBorder="1" applyAlignment="1">
      <alignment horizontal="left" vertical="center"/>
    </xf>
    <xf numFmtId="0" fontId="9" fillId="0" borderId="1" xfId="5" applyFont="1" applyBorder="1"/>
    <xf numFmtId="0" fontId="10" fillId="0" borderId="1" xfId="5" applyFont="1" applyBorder="1"/>
    <xf numFmtId="0" fontId="9" fillId="0" borderId="1" xfId="5" applyFont="1" applyBorder="1" applyAlignment="1">
      <alignment horizontal="center" vertical="center"/>
    </xf>
    <xf numFmtId="1" fontId="10" fillId="0" borderId="1" xfId="5" applyNumberFormat="1" applyFont="1" applyBorder="1" applyAlignment="1">
      <alignment horizontal="left" vertical="center"/>
    </xf>
    <xf numFmtId="0" fontId="3" fillId="0" borderId="1" xfId="0" applyFont="1" applyBorder="1" applyAlignment="1">
      <alignment horizontal="center" vertical="center"/>
    </xf>
    <xf numFmtId="10" fontId="7" fillId="0" borderId="1" xfId="6" applyNumberFormat="1" applyFont="1" applyBorder="1" applyAlignment="1">
      <alignment horizontal="center"/>
    </xf>
    <xf numFmtId="0" fontId="10" fillId="0" borderId="0" xfId="2" applyFont="1" applyFill="1"/>
    <xf numFmtId="10" fontId="9" fillId="0" borderId="1" xfId="6" applyNumberFormat="1" applyFont="1" applyBorder="1" applyAlignment="1">
      <alignment horizontal="center"/>
    </xf>
    <xf numFmtId="0" fontId="10" fillId="0" borderId="0" xfId="0" applyFont="1" applyAlignment="1">
      <alignment horizontal="left" vertical="center"/>
    </xf>
    <xf numFmtId="0" fontId="31" fillId="0" borderId="0" xfId="0" applyFont="1"/>
    <xf numFmtId="0" fontId="0" fillId="0" borderId="3" xfId="0" applyBorder="1"/>
    <xf numFmtId="0" fontId="0" fillId="0" borderId="8" xfId="0" applyBorder="1"/>
    <xf numFmtId="0" fontId="0" fillId="0" borderId="9" xfId="0" applyBorder="1"/>
    <xf numFmtId="0" fontId="9" fillId="0" borderId="1" xfId="5" applyFont="1" applyBorder="1" applyAlignment="1">
      <alignment horizontal="center"/>
    </xf>
    <xf numFmtId="0" fontId="11" fillId="0" borderId="0" xfId="5" applyFont="1"/>
    <xf numFmtId="0" fontId="3" fillId="0" borderId="1" xfId="0" applyFont="1" applyBorder="1"/>
    <xf numFmtId="0" fontId="0" fillId="0" borderId="1" xfId="0" applyBorder="1" applyAlignment="1">
      <alignment horizontal="center"/>
    </xf>
    <xf numFmtId="0" fontId="3" fillId="0" borderId="1" xfId="0" applyFont="1" applyBorder="1" applyAlignment="1">
      <alignment horizontal="center"/>
    </xf>
    <xf numFmtId="0" fontId="0" fillId="0" borderId="1" xfId="0" applyFont="1" applyBorder="1" applyAlignment="1">
      <alignment horizontal="center"/>
    </xf>
    <xf numFmtId="0" fontId="18" fillId="0" borderId="1" xfId="0" applyFont="1" applyBorder="1" applyAlignment="1">
      <alignment horizontal="center" vertical="center" wrapText="1"/>
    </xf>
    <xf numFmtId="0" fontId="3" fillId="2" borderId="1" xfId="0" applyFont="1" applyFill="1" applyBorder="1" applyAlignment="1">
      <alignment horizontal="left"/>
    </xf>
    <xf numFmtId="164" fontId="0" fillId="0" borderId="1" xfId="0" applyNumberFormat="1" applyFont="1" applyFill="1" applyBorder="1" applyAlignment="1">
      <alignment horizontal="center" vertical="center" wrapText="1"/>
    </xf>
    <xf numFmtId="0" fontId="3" fillId="0" borderId="1" xfId="0" applyFont="1" applyFill="1" applyBorder="1" applyAlignment="1">
      <alignment horizontal="left" vertical="center" wrapText="1"/>
    </xf>
    <xf numFmtId="0" fontId="0" fillId="0" borderId="0" xfId="0" applyFont="1" applyAlignment="1">
      <alignment vertical="center"/>
    </xf>
    <xf numFmtId="0" fontId="3" fillId="0" borderId="1" xfId="0" applyFont="1" applyFill="1" applyBorder="1" applyAlignment="1">
      <alignment wrapText="1"/>
    </xf>
    <xf numFmtId="168" fontId="9" fillId="9" borderId="1" xfId="0" applyNumberFormat="1" applyFont="1" applyFill="1" applyBorder="1" applyAlignment="1">
      <alignment horizontal="center"/>
    </xf>
    <xf numFmtId="4" fontId="6" fillId="0" borderId="0" xfId="0" applyNumberFormat="1" applyFont="1" applyAlignment="1">
      <alignment vertical="center"/>
    </xf>
    <xf numFmtId="0" fontId="3" fillId="2" borderId="1" xfId="0" applyFont="1" applyFill="1" applyBorder="1" applyAlignment="1">
      <alignment horizontal="left" vertical="center" wrapText="1"/>
    </xf>
    <xf numFmtId="3" fontId="9" fillId="9" borderId="1" xfId="0" applyNumberFormat="1" applyFont="1" applyFill="1" applyBorder="1" applyAlignment="1">
      <alignment horizontal="center"/>
    </xf>
    <xf numFmtId="0" fontId="36" fillId="0" borderId="0" xfId="0" applyFont="1" applyAlignment="1">
      <alignment horizontal="center" vertical="top"/>
    </xf>
    <xf numFmtId="0" fontId="0" fillId="0" borderId="0" xfId="0" applyAlignment="1">
      <alignment wrapText="1"/>
    </xf>
    <xf numFmtId="4" fontId="33" fillId="0" borderId="0" xfId="0" applyNumberFormat="1" applyFont="1" applyBorder="1" applyAlignment="1">
      <alignment vertical="center" wrapText="1"/>
    </xf>
    <xf numFmtId="0" fontId="3" fillId="0" borderId="1" xfId="0" applyFont="1" applyFill="1" applyBorder="1" applyAlignment="1">
      <alignment vertical="center" wrapText="1"/>
    </xf>
    <xf numFmtId="0" fontId="3" fillId="0" borderId="1" xfId="0" applyFont="1" applyFill="1" applyBorder="1" applyAlignment="1">
      <alignment horizontal="center" vertical="center" wrapText="1"/>
    </xf>
    <xf numFmtId="0" fontId="0" fillId="0" borderId="0" xfId="0" applyAlignment="1">
      <alignment vertical="top" wrapText="1"/>
    </xf>
    <xf numFmtId="0" fontId="0" fillId="0" borderId="0" xfId="0" applyAlignment="1">
      <alignment vertical="top"/>
    </xf>
    <xf numFmtId="3" fontId="9" fillId="0" borderId="1" xfId="0" applyNumberFormat="1" applyFont="1" applyFill="1" applyBorder="1" applyAlignment="1">
      <alignment horizontal="center"/>
    </xf>
    <xf numFmtId="168" fontId="9" fillId="10" borderId="1" xfId="11" applyNumberFormat="1" applyFont="1" applyFill="1" applyBorder="1" applyAlignment="1">
      <alignment wrapText="1"/>
    </xf>
    <xf numFmtId="168" fontId="9" fillId="0" borderId="1" xfId="0" applyNumberFormat="1" applyFont="1" applyFill="1" applyBorder="1"/>
    <xf numFmtId="168" fontId="9" fillId="0" borderId="1" xfId="0" applyNumberFormat="1" applyFont="1" applyFill="1" applyBorder="1" applyAlignment="1">
      <alignment horizontal="center"/>
    </xf>
    <xf numFmtId="0" fontId="9" fillId="0" borderId="0" xfId="0" applyFont="1" applyAlignment="1"/>
    <xf numFmtId="0" fontId="10" fillId="2" borderId="1" xfId="0" applyFont="1" applyFill="1" applyBorder="1" applyAlignment="1">
      <alignment horizontal="center" vertical="center" wrapText="1"/>
    </xf>
    <xf numFmtId="3" fontId="9" fillId="9" borderId="1" xfId="0" applyNumberFormat="1" applyFont="1" applyFill="1" applyBorder="1" applyAlignment="1">
      <alignment horizontal="center" vertical="center"/>
    </xf>
    <xf numFmtId="168" fontId="9" fillId="0" borderId="1" xfId="0" applyNumberFormat="1" applyFont="1" applyFill="1" applyBorder="1" applyAlignment="1">
      <alignment horizontal="center" vertical="center"/>
    </xf>
    <xf numFmtId="0" fontId="10" fillId="0" borderId="0" xfId="12" applyFont="1"/>
    <xf numFmtId="0" fontId="9" fillId="0" borderId="0" xfId="12" applyFont="1"/>
    <xf numFmtId="0" fontId="10" fillId="0" borderId="0" xfId="12" applyFont="1" applyFill="1"/>
    <xf numFmtId="0" fontId="9" fillId="0" borderId="0" xfId="12" applyFont="1" applyFill="1"/>
    <xf numFmtId="0" fontId="39" fillId="0" borderId="0" xfId="0" applyFont="1" applyAlignment="1">
      <alignment vertical="top"/>
    </xf>
    <xf numFmtId="0" fontId="40" fillId="0" borderId="0" xfId="0" applyFont="1" applyAlignment="1">
      <alignment vertical="top"/>
    </xf>
    <xf numFmtId="0" fontId="10" fillId="2" borderId="1" xfId="0" applyFont="1" applyFill="1" applyBorder="1" applyAlignment="1">
      <alignment horizontal="left" vertical="center" wrapText="1"/>
    </xf>
    <xf numFmtId="164" fontId="9" fillId="0" borderId="1" xfId="5" applyNumberFormat="1" applyFont="1" applyBorder="1" applyAlignment="1">
      <alignment horizontal="center"/>
    </xf>
    <xf numFmtId="164" fontId="9" fillId="0" borderId="1" xfId="5" applyNumberFormat="1" applyFont="1" applyBorder="1" applyAlignment="1">
      <alignment horizontal="center" vertical="center"/>
    </xf>
    <xf numFmtId="0" fontId="10" fillId="2" borderId="3" xfId="0" applyFont="1" applyFill="1" applyBorder="1" applyAlignment="1">
      <alignment horizontal="center" vertical="center" wrapText="1"/>
    </xf>
    <xf numFmtId="0" fontId="7" fillId="0" borderId="0" xfId="13"/>
    <xf numFmtId="0" fontId="10" fillId="0" borderId="0" xfId="13" applyFont="1"/>
    <xf numFmtId="0" fontId="9" fillId="0" borderId="0" xfId="13" applyFont="1"/>
    <xf numFmtId="0" fontId="10" fillId="0" borderId="1" xfId="13" applyFont="1" applyBorder="1"/>
    <xf numFmtId="0" fontId="9" fillId="0" borderId="1" xfId="13" applyFont="1" applyBorder="1"/>
    <xf numFmtId="0" fontId="9" fillId="0" borderId="1" xfId="13" applyFont="1" applyBorder="1" applyAlignment="1">
      <alignment horizontal="center" vertical="center"/>
    </xf>
    <xf numFmtId="3" fontId="9" fillId="0" borderId="1" xfId="13" applyNumberFormat="1" applyFont="1" applyBorder="1" applyAlignment="1">
      <alignment horizontal="center" vertical="center"/>
    </xf>
    <xf numFmtId="3" fontId="9" fillId="9" borderId="1" xfId="13" applyNumberFormat="1" applyFont="1" applyFill="1" applyBorder="1" applyAlignment="1">
      <alignment horizontal="center" vertical="center"/>
    </xf>
    <xf numFmtId="3" fontId="10" fillId="0" borderId="1" xfId="13" applyNumberFormat="1" applyFont="1" applyBorder="1" applyAlignment="1">
      <alignment horizontal="center" vertical="center"/>
    </xf>
    <xf numFmtId="168" fontId="9" fillId="10" borderId="1" xfId="11" applyNumberFormat="1" applyFont="1" applyFill="1" applyBorder="1" applyAlignment="1">
      <alignment horizontal="center" vertical="center" wrapText="1"/>
    </xf>
    <xf numFmtId="0" fontId="3" fillId="0" borderId="1" xfId="8" applyFont="1" applyFill="1" applyBorder="1" applyAlignment="1">
      <alignment horizontal="center"/>
    </xf>
    <xf numFmtId="0" fontId="3" fillId="0" borderId="1" xfId="7" applyFont="1" applyFill="1" applyBorder="1" applyAlignment="1">
      <alignment horizontal="center"/>
    </xf>
    <xf numFmtId="3" fontId="1" fillId="0" borderId="1" xfId="8" applyNumberFormat="1" applyFont="1" applyFill="1" applyBorder="1" applyAlignment="1">
      <alignment horizontal="center" vertical="center"/>
    </xf>
    <xf numFmtId="4" fontId="1" fillId="0" borderId="1" xfId="8" applyNumberFormat="1" applyFont="1" applyFill="1" applyBorder="1" applyAlignment="1">
      <alignment horizontal="right" vertical="center"/>
    </xf>
    <xf numFmtId="4" fontId="9" fillId="0" borderId="1" xfId="0" applyNumberFormat="1" applyFont="1" applyFill="1" applyBorder="1" applyAlignment="1">
      <alignment horizontal="right" vertical="center"/>
    </xf>
    <xf numFmtId="3" fontId="1" fillId="0" borderId="1" xfId="7" applyNumberFormat="1" applyFont="1" applyFill="1" applyBorder="1" applyAlignment="1">
      <alignment horizontal="center" vertical="center"/>
    </xf>
    <xf numFmtId="4" fontId="1" fillId="0" borderId="1" xfId="7" applyNumberFormat="1" applyFont="1" applyFill="1" applyBorder="1" applyAlignment="1">
      <alignment horizontal="right" vertical="center"/>
    </xf>
    <xf numFmtId="3" fontId="9" fillId="0" borderId="1" xfId="7" applyNumberFormat="1" applyFont="1" applyFill="1" applyBorder="1" applyAlignment="1">
      <alignment horizontal="center" vertical="center"/>
    </xf>
    <xf numFmtId="4" fontId="9" fillId="0" borderId="1" xfId="7" applyNumberFormat="1" applyFont="1" applyFill="1" applyBorder="1" applyAlignment="1">
      <alignment horizontal="right" vertical="center"/>
    </xf>
    <xf numFmtId="3" fontId="9" fillId="0" borderId="1" xfId="8" applyNumberFormat="1" applyFont="1" applyFill="1" applyBorder="1" applyAlignment="1">
      <alignment horizontal="center" vertical="center"/>
    </xf>
    <xf numFmtId="4" fontId="9" fillId="0" borderId="1" xfId="8" applyNumberFormat="1" applyFont="1" applyFill="1" applyBorder="1" applyAlignment="1">
      <alignment horizontal="right" vertical="center"/>
    </xf>
    <xf numFmtId="164" fontId="0" fillId="0" borderId="6" xfId="0" applyNumberFormat="1" applyBorder="1" applyAlignment="1">
      <alignment horizontal="center"/>
    </xf>
    <xf numFmtId="0" fontId="12" fillId="0" borderId="0" xfId="0" applyFont="1"/>
    <xf numFmtId="3" fontId="0" fillId="0" borderId="0" xfId="0" applyNumberFormat="1"/>
    <xf numFmtId="167" fontId="0" fillId="0" borderId="1" xfId="6" applyNumberFormat="1" applyFont="1" applyBorder="1" applyAlignment="1">
      <alignment horizontal="center" vertical="center"/>
    </xf>
    <xf numFmtId="167" fontId="24" fillId="0" borderId="1" xfId="6" applyNumberFormat="1" applyFont="1" applyFill="1" applyBorder="1" applyAlignment="1">
      <alignment horizontal="center" vertical="center"/>
    </xf>
    <xf numFmtId="167" fontId="24" fillId="0" borderId="1" xfId="0" applyNumberFormat="1" applyFont="1" applyBorder="1" applyAlignment="1">
      <alignment horizontal="center" vertical="center"/>
    </xf>
    <xf numFmtId="0" fontId="1" fillId="0" borderId="0" xfId="0" applyFont="1" applyFill="1"/>
    <xf numFmtId="0" fontId="41" fillId="0" borderId="1" xfId="15" applyFont="1" applyFill="1" applyBorder="1" applyAlignment="1">
      <alignment horizontal="left"/>
    </xf>
    <xf numFmtId="0" fontId="41" fillId="0" borderId="1" xfId="16" applyFont="1" applyFill="1" applyBorder="1" applyAlignment="1">
      <alignment horizontal="left"/>
    </xf>
    <xf numFmtId="164" fontId="9" fillId="0" borderId="1" xfId="5" applyNumberFormat="1" applyFont="1" applyFill="1" applyBorder="1" applyAlignment="1">
      <alignment horizontal="center"/>
    </xf>
    <xf numFmtId="0" fontId="9" fillId="0" borderId="1" xfId="5" applyFont="1" applyFill="1" applyBorder="1" applyAlignment="1">
      <alignment horizontal="center"/>
    </xf>
    <xf numFmtId="2" fontId="9" fillId="0" borderId="1" xfId="5" applyNumberFormat="1" applyFont="1" applyFill="1" applyBorder="1" applyAlignment="1">
      <alignment horizontal="center"/>
    </xf>
    <xf numFmtId="3" fontId="9" fillId="0" borderId="1" xfId="5" applyNumberFormat="1" applyFont="1" applyFill="1" applyBorder="1" applyAlignment="1">
      <alignment horizontal="center"/>
    </xf>
    <xf numFmtId="1" fontId="9" fillId="0" borderId="1" xfId="5" applyNumberFormat="1" applyFont="1" applyFill="1" applyBorder="1" applyAlignment="1">
      <alignment horizontal="center"/>
    </xf>
    <xf numFmtId="2" fontId="9" fillId="0" borderId="1" xfId="16" applyNumberFormat="1" applyFont="1" applyFill="1" applyBorder="1" applyAlignment="1">
      <alignment horizontal="center" vertical="top"/>
    </xf>
    <xf numFmtId="2" fontId="9" fillId="0" borderId="1" xfId="16" applyNumberFormat="1" applyFont="1" applyFill="1" applyBorder="1" applyAlignment="1">
      <alignment horizontal="center"/>
    </xf>
    <xf numFmtId="0" fontId="10" fillId="0" borderId="1" xfId="16" applyFont="1" applyFill="1" applyBorder="1" applyAlignment="1">
      <alignment horizontal="left" vertical="top"/>
    </xf>
    <xf numFmtId="0" fontId="10" fillId="0" borderId="1" xfId="16" applyFont="1" applyFill="1" applyBorder="1" applyAlignment="1">
      <alignment horizontal="left" vertical="top" wrapText="1"/>
    </xf>
    <xf numFmtId="0" fontId="10" fillId="0" borderId="1" xfId="16" applyFont="1" applyFill="1" applyBorder="1" applyAlignment="1">
      <alignment horizontal="left"/>
    </xf>
    <xf numFmtId="0" fontId="8" fillId="0" borderId="0" xfId="17" applyFont="1" applyAlignment="1">
      <alignment vertical="center"/>
    </xf>
    <xf numFmtId="0" fontId="28" fillId="2" borderId="1" xfId="18" applyFont="1" applyFill="1" applyBorder="1" applyAlignment="1">
      <alignment horizontal="center" vertical="center" wrapText="1"/>
    </xf>
    <xf numFmtId="0" fontId="10" fillId="0" borderId="1" xfId="18" applyFont="1" applyFill="1" applyBorder="1" applyAlignment="1">
      <alignment horizontal="center" vertical="center"/>
    </xf>
    <xf numFmtId="0" fontId="10" fillId="2" borderId="1" xfId="18" applyFont="1" applyFill="1" applyBorder="1" applyAlignment="1">
      <alignment horizontal="center" vertical="center" wrapText="1"/>
    </xf>
    <xf numFmtId="0" fontId="10" fillId="0" borderId="1" xfId="18" applyFont="1" applyFill="1" applyBorder="1" applyAlignment="1">
      <alignment horizontal="center" vertical="center" wrapText="1"/>
    </xf>
    <xf numFmtId="0" fontId="0" fillId="0" borderId="1" xfId="0" applyFont="1" applyFill="1" applyBorder="1" applyAlignment="1">
      <alignment horizontal="center"/>
    </xf>
    <xf numFmtId="1" fontId="0" fillId="0" borderId="0" xfId="0" applyNumberFormat="1"/>
    <xf numFmtId="0" fontId="3" fillId="2" borderId="3" xfId="0" applyFont="1" applyFill="1" applyBorder="1" applyAlignment="1">
      <alignment horizontal="center" vertical="center" wrapText="1"/>
    </xf>
    <xf numFmtId="1" fontId="0" fillId="0" borderId="1" xfId="0" applyNumberFormat="1" applyBorder="1"/>
    <xf numFmtId="1" fontId="0" fillId="0" borderId="1" xfId="0" applyNumberFormat="1" applyBorder="1" applyAlignment="1">
      <alignment horizontal="center"/>
    </xf>
    <xf numFmtId="1" fontId="0" fillId="0" borderId="1" xfId="0" applyNumberFormat="1" applyBorder="1" applyAlignment="1">
      <alignment horizontal="center" vertical="center"/>
    </xf>
    <xf numFmtId="0" fontId="0" fillId="0" borderId="0" xfId="0" applyAlignment="1" applyProtection="1">
      <alignment horizontal="center"/>
    </xf>
    <xf numFmtId="0" fontId="3" fillId="2" borderId="3" xfId="0" applyFont="1" applyFill="1" applyBorder="1" applyAlignment="1">
      <alignment horizontal="center" vertical="center"/>
    </xf>
    <xf numFmtId="0" fontId="0" fillId="0" borderId="1" xfId="0" applyFill="1" applyBorder="1" applyAlignment="1" applyProtection="1">
      <alignment horizontal="center" vertical="center"/>
    </xf>
    <xf numFmtId="1" fontId="0" fillId="0" borderId="1" xfId="0" applyNumberFormat="1" applyFill="1" applyBorder="1" applyAlignment="1">
      <alignment horizontal="center" vertical="center"/>
    </xf>
    <xf numFmtId="0" fontId="0" fillId="0" borderId="1" xfId="0" applyBorder="1" applyAlignment="1" applyProtection="1">
      <alignment horizontal="center" vertical="center"/>
    </xf>
    <xf numFmtId="1" fontId="0" fillId="0" borderId="1" xfId="0" applyNumberFormat="1" applyBorder="1" applyAlignment="1" applyProtection="1">
      <alignment horizontal="center" vertical="center"/>
    </xf>
    <xf numFmtId="1" fontId="3" fillId="0" borderId="1" xfId="0" applyNumberFormat="1" applyFont="1" applyBorder="1" applyAlignment="1" applyProtection="1">
      <alignment horizontal="left"/>
    </xf>
    <xf numFmtId="1" fontId="3" fillId="0" borderId="1" xfId="0" applyNumberFormat="1" applyFont="1" applyBorder="1" applyAlignment="1" applyProtection="1">
      <alignment horizontal="center"/>
    </xf>
    <xf numFmtId="1" fontId="3" fillId="0" borderId="1" xfId="0" applyNumberFormat="1" applyFont="1" applyBorder="1"/>
    <xf numFmtId="164" fontId="3" fillId="0" borderId="1" xfId="0" applyNumberFormat="1" applyFont="1" applyBorder="1" applyAlignment="1" applyProtection="1">
      <alignment horizontal="left"/>
    </xf>
    <xf numFmtId="1" fontId="0" fillId="0" borderId="1" xfId="0" applyNumberFormat="1" applyBorder="1" applyAlignment="1" applyProtection="1">
      <alignment horizontal="right"/>
    </xf>
    <xf numFmtId="164" fontId="0" fillId="0" borderId="1" xfId="0" applyNumberFormat="1" applyBorder="1" applyProtection="1"/>
    <xf numFmtId="1" fontId="3" fillId="0" borderId="1" xfId="0" applyNumberFormat="1" applyFont="1" applyBorder="1" applyAlignment="1">
      <alignment horizontal="left"/>
    </xf>
    <xf numFmtId="1" fontId="0" fillId="0" borderId="1" xfId="0" applyNumberFormat="1" applyBorder="1" applyProtection="1"/>
    <xf numFmtId="1" fontId="0" fillId="0" borderId="1" xfId="0" applyNumberFormat="1" applyFont="1" applyBorder="1" applyAlignment="1">
      <alignment horizontal="center"/>
    </xf>
    <xf numFmtId="1" fontId="9" fillId="0" borderId="1" xfId="0" applyNumberFormat="1" applyFont="1" applyBorder="1" applyAlignment="1">
      <alignment horizontal="center"/>
    </xf>
    <xf numFmtId="0" fontId="9" fillId="0" borderId="1" xfId="0" applyFont="1" applyBorder="1" applyAlignment="1">
      <alignment horizontal="center"/>
    </xf>
    <xf numFmtId="0" fontId="10" fillId="2" borderId="1" xfId="18" applyFont="1" applyFill="1" applyBorder="1" applyAlignment="1">
      <alignment horizontal="left" vertical="center" wrapText="1"/>
    </xf>
    <xf numFmtId="164" fontId="1" fillId="0" borderId="1" xfId="0" applyNumberFormat="1" applyFont="1" applyBorder="1" applyAlignment="1">
      <alignment horizontal="center"/>
    </xf>
    <xf numFmtId="0" fontId="10" fillId="2" borderId="1" xfId="18" applyFont="1" applyFill="1" applyBorder="1" applyAlignment="1">
      <alignment horizontal="center" vertical="center"/>
    </xf>
    <xf numFmtId="0" fontId="10" fillId="9" borderId="1" xfId="18" applyFont="1" applyFill="1" applyBorder="1" applyAlignment="1">
      <alignment horizontal="left" vertical="center"/>
    </xf>
    <xf numFmtId="0" fontId="9" fillId="0" borderId="0" xfId="5" applyFont="1" applyFill="1" applyAlignment="1"/>
    <xf numFmtId="0" fontId="9" fillId="0" borderId="0" xfId="5" applyFont="1" applyFill="1" applyBorder="1" applyAlignment="1"/>
    <xf numFmtId="0" fontId="10" fillId="2" borderId="1" xfId="18" applyFont="1" applyFill="1" applyBorder="1" applyAlignment="1">
      <alignment horizontal="center" vertical="center"/>
    </xf>
    <xf numFmtId="3" fontId="18" fillId="0" borderId="1" xfId="16" applyNumberFormat="1" applyFont="1" applyFill="1" applyBorder="1" applyAlignment="1">
      <alignment horizontal="center" vertical="center" wrapText="1"/>
    </xf>
    <xf numFmtId="0" fontId="18" fillId="0" borderId="1" xfId="16" applyFont="1" applyFill="1" applyBorder="1" applyAlignment="1">
      <alignment horizontal="center" vertical="center" wrapText="1"/>
    </xf>
    <xf numFmtId="169" fontId="18" fillId="0" borderId="1" xfId="19" applyNumberFormat="1" applyFont="1" applyFill="1" applyBorder="1" applyAlignment="1">
      <alignment vertical="center" wrapText="1"/>
    </xf>
    <xf numFmtId="0" fontId="10" fillId="2" borderId="11" xfId="18" applyFont="1" applyFill="1" applyBorder="1" applyAlignment="1">
      <alignment horizontal="center" vertical="center"/>
    </xf>
    <xf numFmtId="0" fontId="10" fillId="2" borderId="3" xfId="18" applyFont="1" applyFill="1" applyBorder="1" applyAlignment="1">
      <alignment horizontal="center" vertical="center"/>
    </xf>
    <xf numFmtId="4" fontId="9" fillId="0" borderId="1" xfId="18" applyNumberFormat="1" applyFont="1" applyFill="1" applyBorder="1" applyAlignment="1">
      <alignment horizontal="center"/>
    </xf>
    <xf numFmtId="0" fontId="0" fillId="0" borderId="0" xfId="0" applyFill="1" applyBorder="1" applyAlignment="1">
      <alignment horizontal="left"/>
    </xf>
    <xf numFmtId="165" fontId="9" fillId="0" borderId="1" xfId="18" applyNumberFormat="1" applyFont="1" applyFill="1" applyBorder="1" applyAlignment="1">
      <alignment horizontal="center"/>
    </xf>
    <xf numFmtId="165" fontId="9" fillId="0" borderId="0" xfId="18" applyNumberFormat="1" applyFont="1" applyFill="1" applyBorder="1" applyAlignment="1">
      <alignment horizontal="center"/>
    </xf>
    <xf numFmtId="0" fontId="1" fillId="0" borderId="0" xfId="20"/>
    <xf numFmtId="0" fontId="10" fillId="2" borderId="3" xfId="18" applyFont="1" applyFill="1" applyBorder="1" applyAlignment="1">
      <alignment horizontal="center"/>
    </xf>
    <xf numFmtId="0" fontId="10" fillId="0" borderId="3" xfId="18" applyFont="1" applyFill="1" applyBorder="1" applyAlignment="1">
      <alignment horizontal="left"/>
    </xf>
    <xf numFmtId="0" fontId="1" fillId="0" borderId="1" xfId="20" applyFill="1" applyBorder="1" applyAlignment="1">
      <alignment horizontal="left"/>
    </xf>
    <xf numFmtId="0" fontId="10" fillId="0" borderId="1" xfId="18" applyFont="1" applyFill="1" applyBorder="1" applyAlignment="1">
      <alignment horizontal="left"/>
    </xf>
    <xf numFmtId="10" fontId="0" fillId="0" borderId="1" xfId="0" applyNumberFormat="1" applyBorder="1" applyAlignment="1">
      <alignment horizontal="center"/>
    </xf>
    <xf numFmtId="3" fontId="1" fillId="0" borderId="1" xfId="0" applyNumberFormat="1" applyFont="1" applyBorder="1" applyAlignment="1">
      <alignment horizontal="center" vertical="center"/>
    </xf>
    <xf numFmtId="10" fontId="1" fillId="0" borderId="1" xfId="0" applyNumberFormat="1" applyFont="1" applyBorder="1" applyAlignment="1">
      <alignment horizontal="center" vertical="center"/>
    </xf>
    <xf numFmtId="0" fontId="3" fillId="0" borderId="1" xfId="0" applyFont="1" applyFill="1" applyBorder="1" applyAlignment="1">
      <alignment horizontal="center"/>
    </xf>
    <xf numFmtId="3" fontId="0" fillId="0" borderId="1" xfId="0" applyNumberFormat="1" applyFont="1" applyFill="1" applyBorder="1" applyAlignment="1">
      <alignment horizontal="center"/>
    </xf>
    <xf numFmtId="10" fontId="0" fillId="0" borderId="1" xfId="0" applyNumberFormat="1" applyFont="1" applyFill="1" applyBorder="1" applyAlignment="1">
      <alignment horizontal="center" vertical="center"/>
    </xf>
    <xf numFmtId="3" fontId="0" fillId="0" borderId="1" xfId="0" applyNumberFormat="1" applyBorder="1" applyAlignment="1">
      <alignment horizontal="center" vertical="center"/>
    </xf>
    <xf numFmtId="10" fontId="0" fillId="0" borderId="1" xfId="0" applyNumberFormat="1" applyBorder="1" applyAlignment="1">
      <alignment horizontal="center" vertical="center"/>
    </xf>
    <xf numFmtId="0" fontId="3" fillId="0" borderId="1" xfId="0" applyFont="1" applyFill="1" applyBorder="1" applyAlignment="1">
      <alignment horizontal="center" vertical="center"/>
    </xf>
    <xf numFmtId="10" fontId="0" fillId="0" borderId="1" xfId="0" applyNumberFormat="1" applyFill="1" applyBorder="1" applyAlignment="1">
      <alignment horizontal="center" vertical="center"/>
    </xf>
    <xf numFmtId="3" fontId="0" fillId="0" borderId="1" xfId="0" applyNumberFormat="1" applyFont="1" applyFill="1" applyBorder="1" applyAlignment="1">
      <alignment horizontal="center" vertical="center"/>
    </xf>
    <xf numFmtId="0" fontId="3" fillId="0" borderId="1" xfId="0" applyNumberFormat="1" applyFont="1" applyFill="1" applyBorder="1" applyAlignment="1">
      <alignment horizontal="center" vertical="center"/>
    </xf>
    <xf numFmtId="3" fontId="0" fillId="0" borderId="1" xfId="0" applyNumberFormat="1" applyFill="1" applyBorder="1" applyAlignment="1">
      <alignment horizontal="center" vertical="center"/>
    </xf>
    <xf numFmtId="164" fontId="0" fillId="0" borderId="1" xfId="0" applyNumberFormat="1" applyFill="1" applyBorder="1" applyAlignment="1">
      <alignment horizontal="center"/>
    </xf>
    <xf numFmtId="0" fontId="7" fillId="0" borderId="0" xfId="16" applyFill="1"/>
    <xf numFmtId="164" fontId="7" fillId="0" borderId="0" xfId="16" applyNumberFormat="1" applyFill="1" applyBorder="1"/>
    <xf numFmtId="0" fontId="44" fillId="0" borderId="0" xfId="16" applyFont="1" applyFill="1" applyAlignment="1">
      <alignment horizontal="center"/>
    </xf>
    <xf numFmtId="1" fontId="9" fillId="0" borderId="1" xfId="16" applyNumberFormat="1" applyFont="1" applyFill="1" applyBorder="1" applyAlignment="1">
      <alignment horizontal="center"/>
    </xf>
    <xf numFmtId="0" fontId="9" fillId="0" borderId="0" xfId="0" applyFont="1"/>
    <xf numFmtId="0" fontId="10" fillId="0" borderId="1" xfId="16" applyFont="1" applyFill="1" applyBorder="1" applyAlignment="1">
      <alignment horizontal="center"/>
    </xf>
    <xf numFmtId="0" fontId="9" fillId="0" borderId="0" xfId="1" applyFont="1" applyAlignment="1" applyProtection="1">
      <alignment vertical="center"/>
    </xf>
    <xf numFmtId="17" fontId="3" fillId="2" borderId="1" xfId="21" applyNumberFormat="1" applyFont="1" applyFill="1" applyBorder="1"/>
    <xf numFmtId="0" fontId="3" fillId="0" borderId="1" xfId="21" applyFont="1" applyBorder="1"/>
    <xf numFmtId="0" fontId="1" fillId="0" borderId="1" xfId="21" applyBorder="1" applyAlignment="1">
      <alignment horizontal="center"/>
    </xf>
    <xf numFmtId="0" fontId="3" fillId="0" borderId="0" xfId="21" applyFont="1"/>
    <xf numFmtId="0" fontId="1" fillId="0" borderId="8" xfId="21" applyFill="1" applyBorder="1" applyAlignment="1">
      <alignment horizontal="center"/>
    </xf>
    <xf numFmtId="3" fontId="10" fillId="0" borderId="9" xfId="18" applyNumberFormat="1" applyFont="1" applyFill="1" applyBorder="1" applyAlignment="1">
      <alignment vertical="center"/>
    </xf>
    <xf numFmtId="0" fontId="7" fillId="0" borderId="0" xfId="18" applyFont="1"/>
    <xf numFmtId="0" fontId="9" fillId="0" borderId="0" xfId="18" applyFont="1"/>
    <xf numFmtId="2" fontId="0" fillId="0" borderId="1" xfId="0" applyNumberFormat="1" applyBorder="1" applyAlignment="1">
      <alignment horizontal="center"/>
    </xf>
    <xf numFmtId="3" fontId="9" fillId="0" borderId="1" xfId="18" applyNumberFormat="1" applyFont="1" applyBorder="1" applyAlignment="1">
      <alignment horizontal="center"/>
    </xf>
    <xf numFmtId="170" fontId="9" fillId="11" borderId="1" xfId="13" applyNumberFormat="1" applyFont="1" applyFill="1" applyBorder="1" applyAlignment="1" applyProtection="1">
      <alignment horizontal="center"/>
    </xf>
    <xf numFmtId="3" fontId="10" fillId="0" borderId="9" xfId="18" applyNumberFormat="1" applyFont="1" applyFill="1" applyBorder="1" applyAlignment="1">
      <alignment horizontal="left" vertical="center"/>
    </xf>
    <xf numFmtId="0" fontId="1" fillId="0" borderId="0" xfId="13" applyFont="1"/>
    <xf numFmtId="0" fontId="0" fillId="0" borderId="0" xfId="0" applyFont="1" applyFill="1" applyBorder="1"/>
    <xf numFmtId="0" fontId="10" fillId="0" borderId="1" xfId="0" applyFont="1" applyFill="1" applyBorder="1" applyAlignment="1">
      <alignment horizontal="left"/>
    </xf>
    <xf numFmtId="0" fontId="10" fillId="0" borderId="1" xfId="0" applyFont="1" applyFill="1" applyBorder="1" applyAlignment="1">
      <alignment horizontal="center"/>
    </xf>
    <xf numFmtId="2" fontId="3" fillId="3" borderId="1" xfId="0" applyNumberFormat="1" applyFont="1" applyFill="1" applyBorder="1" applyAlignment="1">
      <alignment horizontal="left" vertical="center"/>
    </xf>
    <xf numFmtId="2" fontId="1" fillId="3" borderId="1" xfId="0" applyNumberFormat="1" applyFont="1" applyFill="1" applyBorder="1" applyAlignment="1">
      <alignment horizontal="center" vertical="center"/>
    </xf>
    <xf numFmtId="4" fontId="9" fillId="0" borderId="1" xfId="0" applyNumberFormat="1" applyFont="1" applyFill="1" applyBorder="1" applyAlignment="1">
      <alignment horizontal="center"/>
    </xf>
    <xf numFmtId="0" fontId="8" fillId="0" borderId="0" xfId="23" applyFont="1" applyAlignment="1">
      <alignment vertical="center"/>
    </xf>
    <xf numFmtId="2" fontId="3" fillId="0" borderId="1" xfId="0" applyNumberFormat="1" applyFont="1" applyBorder="1" applyAlignment="1">
      <alignment horizontal="left"/>
    </xf>
    <xf numFmtId="171" fontId="9" fillId="0" borderId="1" xfId="18" applyNumberFormat="1" applyFont="1" applyFill="1" applyBorder="1" applyAlignment="1">
      <alignment horizontal="center" vertical="center"/>
    </xf>
    <xf numFmtId="2" fontId="3" fillId="0" borderId="3" xfId="0" applyNumberFormat="1" applyFont="1" applyBorder="1" applyAlignment="1">
      <alignment horizontal="left"/>
    </xf>
    <xf numFmtId="2" fontId="3" fillId="0" borderId="9" xfId="0" applyNumberFormat="1" applyFont="1" applyBorder="1" applyAlignment="1">
      <alignment horizontal="left"/>
    </xf>
    <xf numFmtId="1" fontId="0" fillId="0" borderId="1" xfId="0" applyNumberFormat="1" applyFill="1" applyBorder="1" applyAlignment="1">
      <alignment horizontal="center"/>
    </xf>
    <xf numFmtId="0" fontId="30" fillId="0" borderId="0" xfId="0" applyFont="1" applyAlignment="1">
      <alignment vertical="center" wrapText="1"/>
    </xf>
    <xf numFmtId="0" fontId="30" fillId="0" borderId="0" xfId="0" applyFont="1" applyAlignment="1">
      <alignment vertical="center"/>
    </xf>
    <xf numFmtId="0" fontId="3" fillId="2" borderId="1" xfId="0" applyFont="1" applyFill="1" applyBorder="1" applyAlignment="1">
      <alignment vertical="center" wrapText="1"/>
    </xf>
    <xf numFmtId="4" fontId="0" fillId="0" borderId="1" xfId="0" applyNumberFormat="1" applyFont="1" applyBorder="1" applyAlignment="1">
      <alignment horizontal="center" vertical="center"/>
    </xf>
    <xf numFmtId="3" fontId="9" fillId="0" borderId="1" xfId="0" applyNumberFormat="1" applyFont="1" applyFill="1" applyBorder="1" applyAlignment="1">
      <alignment horizontal="center" vertical="center"/>
    </xf>
    <xf numFmtId="0" fontId="3" fillId="0" borderId="1" xfId="0" applyFont="1" applyBorder="1" applyAlignment="1">
      <alignment vertical="center"/>
    </xf>
    <xf numFmtId="0" fontId="3" fillId="0" borderId="1" xfId="0" applyFont="1" applyBorder="1" applyAlignment="1">
      <alignment horizontal="left" vertical="center" wrapText="1"/>
    </xf>
    <xf numFmtId="0" fontId="10" fillId="2" borderId="1" xfId="0" applyFont="1" applyFill="1" applyBorder="1" applyAlignment="1">
      <alignment horizontal="center"/>
    </xf>
    <xf numFmtId="0" fontId="3" fillId="2" borderId="1" xfId="0" applyFont="1" applyFill="1" applyBorder="1" applyAlignment="1">
      <alignment horizontal="center"/>
    </xf>
    <xf numFmtId="164" fontId="0" fillId="0" borderId="1" xfId="0" applyNumberFormat="1" applyFont="1" applyBorder="1" applyAlignment="1">
      <alignment horizontal="center"/>
    </xf>
    <xf numFmtId="164" fontId="0" fillId="0" borderId="1" xfId="0" applyNumberFormat="1" applyFont="1" applyFill="1" applyBorder="1" applyAlignment="1">
      <alignment horizontal="center"/>
    </xf>
    <xf numFmtId="3" fontId="0" fillId="0" borderId="1" xfId="0" applyNumberFormat="1" applyFont="1" applyBorder="1" applyAlignment="1">
      <alignment horizontal="center"/>
    </xf>
    <xf numFmtId="165" fontId="0" fillId="0" borderId="1" xfId="0" applyNumberFormat="1" applyFont="1" applyFill="1" applyBorder="1" applyAlignment="1">
      <alignment horizontal="center"/>
    </xf>
    <xf numFmtId="165" fontId="0" fillId="0" borderId="1" xfId="0" applyNumberFormat="1" applyFont="1" applyBorder="1" applyAlignment="1">
      <alignment horizontal="center"/>
    </xf>
    <xf numFmtId="4" fontId="0" fillId="0" borderId="1" xfId="0" applyNumberFormat="1" applyFont="1" applyBorder="1" applyAlignment="1">
      <alignment horizontal="center"/>
    </xf>
    <xf numFmtId="0" fontId="30" fillId="0" borderId="0" xfId="0" applyFont="1" applyAlignment="1">
      <alignment horizontal="center" vertical="center"/>
    </xf>
    <xf numFmtId="164" fontId="9" fillId="0" borderId="1" xfId="24" applyNumberFormat="1" applyFont="1" applyBorder="1" applyAlignment="1">
      <alignment horizontal="center" vertical="center"/>
    </xf>
    <xf numFmtId="164" fontId="9" fillId="0" borderId="1" xfId="24" applyNumberFormat="1" applyFont="1" applyFill="1" applyBorder="1" applyAlignment="1">
      <alignment horizontal="center" vertical="center"/>
    </xf>
    <xf numFmtId="0" fontId="3" fillId="2" borderId="1" xfId="5" applyFont="1" applyFill="1" applyBorder="1" applyAlignment="1">
      <alignment horizontal="center" vertical="center"/>
    </xf>
    <xf numFmtId="165" fontId="9" fillId="0" borderId="1" xfId="5" applyNumberFormat="1" applyFont="1" applyBorder="1" applyAlignment="1">
      <alignment horizontal="center"/>
    </xf>
    <xf numFmtId="0" fontId="3" fillId="2" borderId="1" xfId="18" applyFont="1" applyFill="1" applyBorder="1" applyAlignment="1">
      <alignment horizontal="center" vertical="center"/>
    </xf>
    <xf numFmtId="0" fontId="3" fillId="2" borderId="1" xfId="18" applyFont="1" applyFill="1" applyBorder="1" applyAlignment="1">
      <alignment horizontal="left" vertical="center"/>
    </xf>
    <xf numFmtId="0" fontId="3" fillId="9" borderId="1" xfId="18" applyFont="1" applyFill="1" applyBorder="1" applyAlignment="1">
      <alignment horizontal="left" vertical="center"/>
    </xf>
    <xf numFmtId="0" fontId="10" fillId="0" borderId="1" xfId="25" applyFont="1" applyFill="1" applyBorder="1" applyAlignment="1">
      <alignment horizontal="center"/>
    </xf>
    <xf numFmtId="3" fontId="9" fillId="0" borderId="1" xfId="25" applyNumberFormat="1" applyFont="1" applyFill="1" applyBorder="1" applyAlignment="1">
      <alignment horizontal="center"/>
    </xf>
    <xf numFmtId="3" fontId="42" fillId="0" borderId="1" xfId="26" applyNumberFormat="1" applyFont="1" applyFill="1" applyBorder="1" applyAlignment="1">
      <alignment horizontal="center" wrapText="1"/>
    </xf>
    <xf numFmtId="0" fontId="42" fillId="0" borderId="1" xfId="26" applyFont="1" applyFill="1" applyBorder="1" applyAlignment="1">
      <alignment horizontal="center" wrapText="1"/>
    </xf>
    <xf numFmtId="3" fontId="9" fillId="0" borderId="1" xfId="15" applyNumberFormat="1" applyFont="1" applyFill="1" applyBorder="1" applyAlignment="1">
      <alignment horizontal="center"/>
    </xf>
    <xf numFmtId="3" fontId="9" fillId="0" borderId="1" xfId="26" applyNumberFormat="1" applyFont="1" applyFill="1" applyBorder="1" applyAlignment="1">
      <alignment horizontal="center"/>
    </xf>
    <xf numFmtId="3" fontId="9" fillId="0" borderId="1" xfId="26" applyNumberFormat="1" applyFont="1" applyFill="1" applyBorder="1" applyAlignment="1">
      <alignment horizontal="center" wrapText="1"/>
    </xf>
    <xf numFmtId="3" fontId="1" fillId="0" borderId="1" xfId="26" applyNumberFormat="1" applyFont="1" applyFill="1" applyBorder="1" applyAlignment="1">
      <alignment horizontal="center"/>
    </xf>
    <xf numFmtId="0" fontId="41" fillId="0" borderId="1" xfId="26" applyFont="1" applyFill="1" applyBorder="1" applyAlignment="1">
      <alignment horizontal="left"/>
    </xf>
    <xf numFmtId="0" fontId="41" fillId="0" borderId="1" xfId="26" applyFont="1" applyFill="1" applyBorder="1" applyAlignment="1">
      <alignment horizontal="left" wrapText="1"/>
    </xf>
    <xf numFmtId="0" fontId="3" fillId="0" borderId="0" xfId="0" applyFont="1"/>
    <xf numFmtId="0" fontId="9" fillId="0" borderId="1" xfId="0" applyFont="1" applyFill="1" applyBorder="1" applyAlignment="1">
      <alignment horizontal="center"/>
    </xf>
    <xf numFmtId="0" fontId="9" fillId="0" borderId="1" xfId="27" applyFont="1" applyFill="1" applyBorder="1" applyAlignment="1">
      <alignment horizontal="center"/>
    </xf>
    <xf numFmtId="1" fontId="9" fillId="0" borderId="1" xfId="27" applyNumberFormat="1" applyFont="1" applyFill="1" applyBorder="1" applyAlignment="1">
      <alignment horizontal="center"/>
    </xf>
    <xf numFmtId="1" fontId="9" fillId="0" borderId="1" xfId="0" applyNumberFormat="1" applyFont="1" applyFill="1" applyBorder="1" applyAlignment="1">
      <alignment horizontal="center"/>
    </xf>
    <xf numFmtId="10" fontId="0" fillId="0" borderId="1" xfId="0" applyNumberFormat="1" applyFont="1" applyFill="1" applyBorder="1" applyAlignment="1">
      <alignment horizontal="center"/>
    </xf>
    <xf numFmtId="3" fontId="42" fillId="0" borderId="1" xfId="28" applyNumberFormat="1" applyFont="1" applyFill="1" applyBorder="1" applyAlignment="1">
      <alignment horizontal="center" vertical="center"/>
    </xf>
    <xf numFmtId="3" fontId="41" fillId="0" borderId="1" xfId="28" applyNumberFormat="1" applyFont="1" applyFill="1" applyBorder="1" applyAlignment="1">
      <alignment horizontal="left" vertical="center"/>
    </xf>
    <xf numFmtId="0" fontId="41" fillId="0" borderId="1" xfId="28" applyFont="1" applyBorder="1" applyAlignment="1">
      <alignment horizontal="center" vertical="center"/>
    </xf>
    <xf numFmtId="167" fontId="42" fillId="0" borderId="1" xfId="6" applyNumberFormat="1" applyFont="1" applyBorder="1" applyAlignment="1">
      <alignment horizontal="center" vertical="center"/>
    </xf>
    <xf numFmtId="0" fontId="41" fillId="0" borderId="1" xfId="28" applyFont="1" applyFill="1" applyBorder="1" applyAlignment="1">
      <alignment horizontal="center" vertical="center"/>
    </xf>
    <xf numFmtId="167" fontId="9" fillId="0" borderId="1" xfId="6" applyNumberFormat="1" applyFont="1" applyBorder="1" applyAlignment="1">
      <alignment horizontal="center" vertical="center"/>
    </xf>
    <xf numFmtId="0" fontId="10" fillId="2" borderId="1" xfId="0" applyFont="1" applyFill="1" applyBorder="1" applyAlignment="1">
      <alignment horizontal="left" vertical="center"/>
    </xf>
    <xf numFmtId="165" fontId="42" fillId="0" borderId="1" xfId="28" applyNumberFormat="1" applyFont="1" applyFill="1" applyBorder="1" applyAlignment="1">
      <alignment horizontal="center"/>
    </xf>
    <xf numFmtId="0" fontId="9" fillId="0" borderId="0" xfId="0" applyNumberFormat="1" applyFont="1" applyFill="1" applyBorder="1" applyAlignment="1"/>
    <xf numFmtId="0" fontId="10" fillId="0" borderId="16" xfId="0" applyNumberFormat="1" applyFont="1" applyFill="1" applyBorder="1" applyAlignment="1"/>
    <xf numFmtId="3" fontId="9" fillId="0" borderId="16" xfId="0" applyNumberFormat="1" applyFont="1" applyFill="1" applyBorder="1" applyAlignment="1">
      <alignment horizontal="center"/>
    </xf>
    <xf numFmtId="0" fontId="9" fillId="0" borderId="16" xfId="0" applyNumberFormat="1" applyFont="1" applyFill="1" applyBorder="1" applyAlignment="1">
      <alignment horizontal="center"/>
    </xf>
    <xf numFmtId="0" fontId="51" fillId="0" borderId="0" xfId="0" applyFont="1" applyAlignment="1">
      <alignment horizontal="left" vertical="center"/>
    </xf>
    <xf numFmtId="0" fontId="49" fillId="0" borderId="0" xfId="0" applyFont="1" applyAlignment="1">
      <alignment horizontal="left" vertical="center"/>
    </xf>
    <xf numFmtId="0" fontId="0" fillId="0" borderId="0" xfId="0" applyFont="1" applyAlignment="1">
      <alignment horizontal="center"/>
    </xf>
    <xf numFmtId="0" fontId="9" fillId="0" borderId="0" xfId="0" applyFont="1" applyAlignment="1">
      <alignment vertical="center"/>
    </xf>
    <xf numFmtId="0" fontId="0" fillId="0" borderId="0" xfId="0" applyFont="1" applyAlignment="1">
      <alignment horizontal="left"/>
    </xf>
    <xf numFmtId="0" fontId="9" fillId="0" borderId="0" xfId="0" applyFont="1" applyAlignment="1">
      <alignment horizontal="center"/>
    </xf>
    <xf numFmtId="0" fontId="9" fillId="0" borderId="0" xfId="0" applyFont="1" applyAlignment="1">
      <alignment horizontal="left"/>
    </xf>
    <xf numFmtId="4" fontId="9" fillId="0" borderId="16" xfId="0" applyNumberFormat="1" applyFont="1" applyFill="1" applyBorder="1" applyAlignment="1">
      <alignment horizontal="center"/>
    </xf>
    <xf numFmtId="0" fontId="10" fillId="0" borderId="0" xfId="0" applyNumberFormat="1" applyFont="1" applyFill="1" applyBorder="1" applyAlignment="1"/>
    <xf numFmtId="4" fontId="9" fillId="0" borderId="0" xfId="0" applyNumberFormat="1" applyFont="1" applyFill="1" applyBorder="1" applyAlignment="1">
      <alignment horizontal="center"/>
    </xf>
    <xf numFmtId="0" fontId="7" fillId="0" borderId="0" xfId="0" applyFont="1" applyFill="1" applyBorder="1"/>
    <xf numFmtId="165" fontId="9" fillId="0" borderId="16" xfId="0" applyNumberFormat="1" applyFont="1" applyFill="1" applyBorder="1" applyAlignment="1">
      <alignment horizontal="center"/>
    </xf>
    <xf numFmtId="0" fontId="10" fillId="0" borderId="18" xfId="0" applyNumberFormat="1" applyFont="1" applyFill="1" applyBorder="1" applyAlignment="1"/>
    <xf numFmtId="0" fontId="41" fillId="0" borderId="1" xfId="13" applyFont="1" applyBorder="1" applyAlignment="1">
      <alignment horizontal="left"/>
    </xf>
    <xf numFmtId="0" fontId="10" fillId="0" borderId="19" xfId="0" applyNumberFormat="1" applyFont="1" applyFill="1" applyBorder="1" applyAlignment="1"/>
    <xf numFmtId="0" fontId="11" fillId="0" borderId="0" xfId="13" applyFont="1"/>
    <xf numFmtId="0" fontId="41" fillId="0" borderId="6" xfId="13" applyFont="1" applyBorder="1" applyAlignment="1">
      <alignment horizontal="left"/>
    </xf>
    <xf numFmtId="0" fontId="10" fillId="2" borderId="3" xfId="0" applyFont="1" applyFill="1" applyBorder="1" applyAlignment="1">
      <alignment horizontal="center" vertical="center"/>
    </xf>
    <xf numFmtId="10" fontId="9" fillId="0" borderId="1" xfId="0" applyNumberFormat="1" applyFont="1" applyBorder="1" applyAlignment="1">
      <alignment horizontal="center"/>
    </xf>
    <xf numFmtId="17" fontId="10" fillId="2" borderId="3" xfId="0" applyNumberFormat="1" applyFont="1" applyFill="1" applyBorder="1" applyAlignment="1">
      <alignment horizontal="center" vertical="center"/>
    </xf>
    <xf numFmtId="0" fontId="10" fillId="2" borderId="3" xfId="0" applyFont="1" applyFill="1" applyBorder="1" applyAlignment="1">
      <alignment horizontal="left" vertical="center"/>
    </xf>
    <xf numFmtId="0" fontId="10" fillId="2" borderId="11" xfId="0" applyFont="1" applyFill="1" applyBorder="1" applyAlignment="1">
      <alignment horizontal="center" vertical="center"/>
    </xf>
    <xf numFmtId="0" fontId="9" fillId="0" borderId="1" xfId="5" applyFont="1" applyFill="1" applyBorder="1" applyAlignment="1">
      <alignment horizontal="center" vertical="center"/>
    </xf>
    <xf numFmtId="0" fontId="41" fillId="0" borderId="6" xfId="13" applyFont="1" applyBorder="1" applyAlignment="1">
      <alignment horizontal="center"/>
    </xf>
    <xf numFmtId="1" fontId="9" fillId="0" borderId="1" xfId="0" applyNumberFormat="1" applyFont="1" applyFill="1" applyBorder="1" applyAlignment="1">
      <alignment horizontal="center" vertical="center"/>
    </xf>
    <xf numFmtId="1" fontId="9" fillId="0" borderId="1" xfId="29" applyNumberFormat="1" applyFont="1" applyFill="1" applyBorder="1" applyAlignment="1">
      <alignment horizontal="center" vertical="center"/>
    </xf>
    <xf numFmtId="1" fontId="10" fillId="0" borderId="1" xfId="29" applyNumberFormat="1" applyFont="1" applyFill="1" applyBorder="1" applyAlignment="1">
      <alignment horizontal="center" vertical="center"/>
    </xf>
    <xf numFmtId="2" fontId="9" fillId="0" borderId="1" xfId="0" applyNumberFormat="1" applyFont="1" applyFill="1" applyBorder="1" applyAlignment="1">
      <alignment horizontal="center" vertical="center"/>
    </xf>
    <xf numFmtId="0" fontId="9" fillId="0" borderId="1" xfId="0" applyFont="1" applyFill="1" applyBorder="1" applyAlignment="1">
      <alignment horizontal="center" vertical="center"/>
    </xf>
    <xf numFmtId="173" fontId="9" fillId="0" borderId="1" xfId="29" applyNumberFormat="1" applyFont="1" applyFill="1" applyBorder="1" applyAlignment="1">
      <alignment horizontal="center" vertical="center"/>
    </xf>
    <xf numFmtId="0" fontId="9" fillId="0" borderId="1" xfId="5" applyFont="1" applyFill="1" applyBorder="1" applyAlignment="1">
      <alignment horizontal="center" vertical="center" wrapText="1"/>
    </xf>
    <xf numFmtId="0" fontId="10" fillId="2" borderId="1" xfId="18" applyFont="1" applyFill="1" applyBorder="1" applyAlignment="1">
      <alignment horizontal="center" vertical="center"/>
    </xf>
    <xf numFmtId="0" fontId="0" fillId="0" borderId="0" xfId="10" applyFont="1"/>
    <xf numFmtId="0" fontId="3" fillId="2" borderId="1" xfId="0" applyFont="1" applyFill="1" applyBorder="1" applyAlignment="1">
      <alignment horizontal="center" vertical="center"/>
    </xf>
    <xf numFmtId="0" fontId="42" fillId="0" borderId="0" xfId="16" applyFont="1" applyAlignment="1">
      <alignment horizontal="left"/>
    </xf>
    <xf numFmtId="0" fontId="9" fillId="0" borderId="0" xfId="16" applyFont="1"/>
    <xf numFmtId="0" fontId="9" fillId="0" borderId="0" xfId="1" applyFont="1" applyFill="1" applyBorder="1" applyAlignment="1" applyProtection="1">
      <alignment vertical="center"/>
    </xf>
    <xf numFmtId="0" fontId="10" fillId="0" borderId="1" xfId="0" applyFont="1" applyBorder="1" applyAlignment="1">
      <alignment horizontal="center" vertical="center"/>
    </xf>
    <xf numFmtId="0" fontId="10" fillId="0" borderId="1" xfId="0" applyFont="1" applyBorder="1"/>
    <xf numFmtId="0" fontId="10" fillId="0" borderId="0" xfId="0" applyFont="1" applyBorder="1"/>
    <xf numFmtId="0" fontId="3" fillId="2" borderId="1" xfId="0" applyFont="1" applyFill="1" applyBorder="1" applyAlignment="1">
      <alignment horizontal="centerContinuous" vertical="center"/>
    </xf>
    <xf numFmtId="174" fontId="9" fillId="0" borderId="1" xfId="0" applyNumberFormat="1" applyFont="1" applyBorder="1" applyAlignment="1">
      <alignment horizontal="center" vertical="center"/>
    </xf>
    <xf numFmtId="168" fontId="9" fillId="0" borderId="1" xfId="5" applyNumberFormat="1" applyFont="1" applyBorder="1" applyAlignment="1">
      <alignment horizontal="center" vertical="center"/>
    </xf>
    <xf numFmtId="0" fontId="53" fillId="0" borderId="0" xfId="0" applyFont="1"/>
    <xf numFmtId="0" fontId="3" fillId="0" borderId="0" xfId="0" applyFont="1" applyFill="1" applyBorder="1" applyAlignment="1">
      <alignment wrapText="1"/>
    </xf>
    <xf numFmtId="168" fontId="9" fillId="9" borderId="0" xfId="0" applyNumberFormat="1" applyFont="1" applyFill="1" applyBorder="1" applyAlignment="1">
      <alignment horizontal="center"/>
    </xf>
    <xf numFmtId="0" fontId="43" fillId="0" borderId="0" xfId="16" applyFont="1" applyAlignment="1"/>
    <xf numFmtId="14" fontId="18" fillId="9" borderId="8" xfId="16" applyNumberFormat="1" applyFont="1" applyFill="1" applyBorder="1" applyAlignment="1">
      <alignment horizontal="center" vertical="center" wrapText="1"/>
    </xf>
    <xf numFmtId="14" fontId="18" fillId="9" borderId="9" xfId="16" applyNumberFormat="1" applyFont="1" applyFill="1" applyBorder="1" applyAlignment="1">
      <alignment horizontal="center" vertical="center" wrapText="1"/>
    </xf>
    <xf numFmtId="2" fontId="1" fillId="0" borderId="1" xfId="0" applyNumberFormat="1" applyFont="1" applyBorder="1" applyAlignment="1">
      <alignment horizontal="center"/>
    </xf>
    <xf numFmtId="0" fontId="3" fillId="0" borderId="0" xfId="0" applyFont="1" applyBorder="1"/>
    <xf numFmtId="0" fontId="0" fillId="0" borderId="0" xfId="13" applyFont="1"/>
    <xf numFmtId="14" fontId="18" fillId="9" borderId="3" xfId="16" applyNumberFormat="1" applyFont="1" applyFill="1" applyBorder="1" applyAlignment="1">
      <alignment horizontal="center" vertical="center" wrapText="1"/>
    </xf>
    <xf numFmtId="0" fontId="0" fillId="0" borderId="0" xfId="0"/>
    <xf numFmtId="0" fontId="0" fillId="0" borderId="0" xfId="0" applyAlignment="1"/>
    <xf numFmtId="164" fontId="0" fillId="0" borderId="1" xfId="0" applyNumberFormat="1" applyBorder="1" applyAlignment="1">
      <alignment horizontal="center"/>
    </xf>
    <xf numFmtId="0" fontId="10" fillId="2" borderId="38" xfId="18" applyFont="1" applyFill="1" applyBorder="1" applyAlignment="1">
      <alignment horizontal="center" vertical="center" wrapText="1"/>
    </xf>
    <xf numFmtId="0" fontId="10" fillId="2" borderId="1" xfId="18" applyFont="1" applyFill="1" applyBorder="1" applyAlignment="1">
      <alignment horizontal="center" vertical="center"/>
    </xf>
    <xf numFmtId="2" fontId="0" fillId="0" borderId="0" xfId="0" applyNumberFormat="1" applyBorder="1" applyAlignment="1">
      <alignment horizontal="center"/>
    </xf>
    <xf numFmtId="0" fontId="7" fillId="0" borderId="0" xfId="25"/>
    <xf numFmtId="0" fontId="107" fillId="0" borderId="5" xfId="18" applyFont="1" applyFill="1" applyBorder="1" applyAlignment="1">
      <alignment vertical="center"/>
    </xf>
    <xf numFmtId="179" fontId="108" fillId="0" borderId="5" xfId="217" applyNumberFormat="1" applyFont="1" applyFill="1" applyBorder="1" applyAlignment="1">
      <alignment horizontal="center" vertical="center"/>
    </xf>
    <xf numFmtId="179" fontId="109" fillId="0" borderId="5" xfId="217" applyNumberFormat="1" applyFont="1" applyFill="1" applyBorder="1" applyAlignment="1">
      <alignment horizontal="center" vertical="center"/>
    </xf>
    <xf numFmtId="179" fontId="109" fillId="0" borderId="5" xfId="217" applyNumberFormat="1" applyFont="1" applyFill="1" applyBorder="1" applyAlignment="1">
      <alignment horizontal="center" vertical="center" wrapText="1"/>
    </xf>
    <xf numFmtId="0" fontId="108" fillId="9" borderId="44" xfId="18" applyFont="1" applyFill="1" applyBorder="1" applyAlignment="1">
      <alignment horizontal="center" vertical="center"/>
    </xf>
    <xf numFmtId="165" fontId="110" fillId="9" borderId="45" xfId="217" applyNumberFormat="1" applyFont="1" applyFill="1" applyBorder="1" applyAlignment="1">
      <alignment horizontal="right" vertical="center"/>
    </xf>
    <xf numFmtId="165" fontId="110" fillId="9" borderId="44" xfId="217" applyNumberFormat="1" applyFont="1" applyFill="1" applyBorder="1" applyAlignment="1">
      <alignment horizontal="right" vertical="center"/>
    </xf>
    <xf numFmtId="165" fontId="110" fillId="9" borderId="46" xfId="217" applyNumberFormat="1" applyFont="1" applyFill="1" applyBorder="1" applyAlignment="1">
      <alignment horizontal="right" vertical="center"/>
    </xf>
    <xf numFmtId="165" fontId="110" fillId="9" borderId="47" xfId="217" applyNumberFormat="1" applyFont="1" applyFill="1" applyBorder="1" applyAlignment="1">
      <alignment horizontal="right" vertical="center"/>
    </xf>
    <xf numFmtId="165" fontId="110" fillId="73" borderId="45" xfId="217" applyNumberFormat="1" applyFont="1" applyFill="1" applyBorder="1" applyAlignment="1">
      <alignment horizontal="right" vertical="center"/>
    </xf>
    <xf numFmtId="165" fontId="110" fillId="73" borderId="46" xfId="217" applyNumberFormat="1" applyFont="1" applyFill="1" applyBorder="1" applyAlignment="1">
      <alignment horizontal="right" vertical="center"/>
    </xf>
    <xf numFmtId="179" fontId="110" fillId="2" borderId="38" xfId="217" applyNumberFormat="1" applyFont="1" applyFill="1" applyBorder="1" applyAlignment="1">
      <alignment horizontal="center" vertical="center" wrapText="1"/>
    </xf>
    <xf numFmtId="179" fontId="110" fillId="72" borderId="38" xfId="217" applyNumberFormat="1" applyFont="1" applyFill="1" applyBorder="1" applyAlignment="1">
      <alignment horizontal="center" vertical="center" wrapText="1"/>
    </xf>
    <xf numFmtId="179" fontId="112" fillId="2" borderId="38" xfId="217" applyNumberFormat="1" applyFont="1" applyFill="1" applyBorder="1" applyAlignment="1">
      <alignment horizontal="center" vertical="center" wrapText="1"/>
    </xf>
    <xf numFmtId="0" fontId="7" fillId="0" borderId="38" xfId="25" applyFill="1" applyBorder="1" applyAlignment="1">
      <alignment horizontal="center"/>
    </xf>
    <xf numFmtId="0" fontId="108" fillId="9" borderId="52" xfId="18" applyFont="1" applyFill="1" applyBorder="1" applyAlignment="1">
      <alignment horizontal="center" vertical="center"/>
    </xf>
    <xf numFmtId="165" fontId="110" fillId="9" borderId="53" xfId="217" applyNumberFormat="1" applyFont="1" applyFill="1" applyBorder="1" applyAlignment="1">
      <alignment horizontal="right" vertical="center"/>
    </xf>
    <xf numFmtId="165" fontId="110" fillId="9" borderId="52" xfId="217" applyNumberFormat="1" applyFont="1" applyFill="1" applyBorder="1" applyAlignment="1">
      <alignment horizontal="right" vertical="center"/>
    </xf>
    <xf numFmtId="165" fontId="110" fillId="9" borderId="54" xfId="217" applyNumberFormat="1" applyFont="1" applyFill="1" applyBorder="1" applyAlignment="1">
      <alignment horizontal="right" vertical="center"/>
    </xf>
    <xf numFmtId="165" fontId="110" fillId="9" borderId="55" xfId="217" applyNumberFormat="1" applyFont="1" applyFill="1" applyBorder="1" applyAlignment="1">
      <alignment horizontal="right" vertical="center"/>
    </xf>
    <xf numFmtId="165" fontId="110" fillId="9" borderId="57" xfId="217" applyNumberFormat="1" applyFont="1" applyFill="1" applyBorder="1" applyAlignment="1">
      <alignment horizontal="right" vertical="center"/>
    </xf>
    <xf numFmtId="0" fontId="108" fillId="9" borderId="59" xfId="18" applyFont="1" applyFill="1" applyBorder="1" applyAlignment="1">
      <alignment horizontal="center" vertical="center"/>
    </xf>
    <xf numFmtId="165" fontId="110" fillId="9" borderId="59" xfId="217" applyNumberFormat="1" applyFont="1" applyFill="1" applyBorder="1" applyAlignment="1">
      <alignment horizontal="right" vertical="center"/>
    </xf>
    <xf numFmtId="165" fontId="110" fillId="9" borderId="61" xfId="217" applyNumberFormat="1" applyFont="1" applyFill="1" applyBorder="1" applyAlignment="1">
      <alignment horizontal="right" vertical="center"/>
    </xf>
    <xf numFmtId="165" fontId="110" fillId="73" borderId="61" xfId="217" applyNumberFormat="1" applyFont="1" applyFill="1" applyBorder="1" applyAlignment="1">
      <alignment horizontal="right" vertical="center"/>
    </xf>
    <xf numFmtId="165" fontId="110" fillId="9" borderId="62" xfId="217" applyNumberFormat="1" applyFont="1" applyFill="1" applyBorder="1" applyAlignment="1">
      <alignment horizontal="right" vertical="center"/>
    </xf>
    <xf numFmtId="165" fontId="110" fillId="9" borderId="63" xfId="217" applyNumberFormat="1" applyFont="1" applyFill="1" applyBorder="1" applyAlignment="1">
      <alignment horizontal="right" vertical="center"/>
    </xf>
    <xf numFmtId="0" fontId="7" fillId="0" borderId="0" xfId="25" applyAlignment="1">
      <alignment horizontal="center"/>
    </xf>
    <xf numFmtId="0" fontId="3" fillId="74" borderId="38" xfId="25" applyFont="1" applyFill="1" applyBorder="1" applyAlignment="1">
      <alignment horizontal="center"/>
    </xf>
    <xf numFmtId="179" fontId="109" fillId="0" borderId="60" xfId="217" applyNumberFormat="1" applyFont="1" applyFill="1" applyBorder="1" applyAlignment="1">
      <alignment horizontal="center" vertical="center" wrapText="1"/>
    </xf>
    <xf numFmtId="179" fontId="108" fillId="0" borderId="60" xfId="217" applyNumberFormat="1" applyFont="1" applyFill="1" applyBorder="1" applyAlignment="1">
      <alignment horizontal="center" vertical="center"/>
    </xf>
    <xf numFmtId="179" fontId="108" fillId="0" borderId="64" xfId="217" applyNumberFormat="1" applyFont="1" applyFill="1" applyBorder="1" applyAlignment="1">
      <alignment horizontal="center" vertical="center"/>
    </xf>
    <xf numFmtId="179" fontId="108" fillId="0" borderId="65" xfId="217" applyNumberFormat="1" applyFont="1" applyFill="1" applyBorder="1" applyAlignment="1">
      <alignment horizontal="center" vertical="center"/>
    </xf>
    <xf numFmtId="0" fontId="7" fillId="0" borderId="38" xfId="25" applyBorder="1" applyAlignment="1">
      <alignment horizontal="center"/>
    </xf>
    <xf numFmtId="2" fontId="7" fillId="0" borderId="38" xfId="25" applyNumberFormat="1" applyBorder="1" applyAlignment="1">
      <alignment horizontal="center"/>
    </xf>
    <xf numFmtId="165" fontId="110" fillId="9" borderId="66" xfId="217" applyNumberFormat="1" applyFont="1" applyFill="1" applyBorder="1" applyAlignment="1">
      <alignment horizontal="right" vertical="center"/>
    </xf>
    <xf numFmtId="0" fontId="108" fillId="75" borderId="48" xfId="18" applyFont="1" applyFill="1" applyBorder="1" applyAlignment="1">
      <alignment horizontal="center" vertical="center"/>
    </xf>
    <xf numFmtId="165" fontId="110" fillId="75" borderId="42" xfId="217" applyNumberFormat="1" applyFont="1" applyFill="1" applyBorder="1" applyAlignment="1">
      <alignment horizontal="right" vertical="center"/>
    </xf>
    <xf numFmtId="165" fontId="110" fillId="75" borderId="48" xfId="217" applyNumberFormat="1" applyFont="1" applyFill="1" applyBorder="1" applyAlignment="1">
      <alignment horizontal="right" vertical="center"/>
    </xf>
    <xf numFmtId="165" fontId="110" fillId="75" borderId="43" xfId="217" applyNumberFormat="1" applyFont="1" applyFill="1" applyBorder="1" applyAlignment="1">
      <alignment horizontal="right" vertical="center"/>
    </xf>
    <xf numFmtId="165" fontId="110" fillId="75" borderId="67" xfId="217" applyNumberFormat="1" applyFont="1" applyFill="1" applyBorder="1" applyAlignment="1">
      <alignment horizontal="right" vertical="center"/>
    </xf>
    <xf numFmtId="2" fontId="0" fillId="0" borderId="0" xfId="0" applyNumberFormat="1" applyFont="1" applyFill="1" applyBorder="1" applyAlignment="1">
      <alignment horizontal="left"/>
    </xf>
    <xf numFmtId="3" fontId="41" fillId="0" borderId="0" xfId="28" applyNumberFormat="1" applyFont="1" applyFill="1" applyBorder="1" applyAlignment="1">
      <alignment horizontal="left" vertical="center"/>
    </xf>
    <xf numFmtId="3" fontId="42" fillId="0" borderId="0" xfId="28" applyNumberFormat="1" applyFont="1" applyFill="1" applyBorder="1" applyAlignment="1">
      <alignment horizontal="center" vertical="center"/>
    </xf>
    <xf numFmtId="2" fontId="9" fillId="0" borderId="1" xfId="6" applyNumberFormat="1" applyFont="1" applyBorder="1" applyAlignment="1">
      <alignment horizontal="center"/>
    </xf>
    <xf numFmtId="0" fontId="113" fillId="9" borderId="0" xfId="0" applyFont="1" applyFill="1"/>
    <xf numFmtId="0" fontId="0" fillId="9" borderId="0" xfId="0" applyFill="1"/>
    <xf numFmtId="0" fontId="4" fillId="9" borderId="0" xfId="1" applyFill="1"/>
    <xf numFmtId="0" fontId="17" fillId="0" borderId="0" xfId="0" applyFont="1" applyAlignment="1">
      <alignment horizontal="left" vertical="center"/>
    </xf>
    <xf numFmtId="0" fontId="114" fillId="0" borderId="0" xfId="0" applyFont="1" applyAlignment="1">
      <alignment vertical="center"/>
    </xf>
    <xf numFmtId="0" fontId="114" fillId="0" borderId="0" xfId="0" applyFont="1" applyAlignment="1">
      <alignment horizontal="center" vertical="center"/>
    </xf>
    <xf numFmtId="0" fontId="115" fillId="0" borderId="0" xfId="0" applyFont="1" applyAlignment="1">
      <alignment vertical="center" wrapText="1"/>
    </xf>
    <xf numFmtId="0" fontId="115" fillId="0" borderId="0" xfId="0" applyFont="1" applyAlignment="1">
      <alignment horizontal="left" vertical="center" wrapText="1"/>
    </xf>
    <xf numFmtId="0" fontId="114" fillId="0" borderId="0" xfId="0" applyFont="1" applyAlignment="1">
      <alignment horizontal="right" vertical="center" wrapText="1"/>
    </xf>
    <xf numFmtId="0" fontId="114" fillId="0" borderId="0" xfId="0" applyFont="1" applyAlignment="1">
      <alignment horizontal="center" vertical="center" wrapText="1"/>
    </xf>
    <xf numFmtId="0" fontId="32" fillId="0" borderId="1" xfId="0" applyFont="1" applyFill="1" applyBorder="1" applyAlignment="1">
      <alignment vertical="center" wrapText="1"/>
    </xf>
    <xf numFmtId="0" fontId="32" fillId="0" borderId="1" xfId="0" applyFont="1" applyFill="1" applyBorder="1" applyAlignment="1">
      <alignment horizontal="center" vertical="center" wrapText="1"/>
    </xf>
    <xf numFmtId="0" fontId="4" fillId="0" borderId="1" xfId="1" applyFill="1" applyBorder="1" applyAlignment="1">
      <alignment horizontal="left" vertical="center" wrapText="1"/>
    </xf>
    <xf numFmtId="2" fontId="4" fillId="0" borderId="1" xfId="1" applyNumberFormat="1" applyFill="1" applyBorder="1" applyAlignment="1">
      <alignment horizontal="left" vertical="center" wrapText="1"/>
    </xf>
    <xf numFmtId="0" fontId="115" fillId="0" borderId="1" xfId="0" applyFont="1" applyFill="1" applyBorder="1" applyAlignment="1">
      <alignment vertical="center" wrapText="1"/>
    </xf>
    <xf numFmtId="0" fontId="115" fillId="0" borderId="1" xfId="0" applyFont="1" applyFill="1" applyBorder="1" applyAlignment="1">
      <alignment horizontal="center" vertical="center" wrapText="1"/>
    </xf>
    <xf numFmtId="0" fontId="4" fillId="0" borderId="1" xfId="1" applyBorder="1" applyAlignment="1">
      <alignment horizontal="left" vertical="center" wrapText="1"/>
    </xf>
    <xf numFmtId="0" fontId="115" fillId="0" borderId="0" xfId="0" applyFont="1" applyFill="1" applyBorder="1" applyAlignment="1">
      <alignment vertical="center" wrapText="1"/>
    </xf>
    <xf numFmtId="0" fontId="115" fillId="0" borderId="0" xfId="0" applyFont="1" applyFill="1" applyBorder="1" applyAlignment="1">
      <alignment horizontal="center" vertical="center" wrapText="1"/>
    </xf>
    <xf numFmtId="2" fontId="115" fillId="0" borderId="0" xfId="0" applyNumberFormat="1" applyFont="1" applyFill="1" applyBorder="1" applyAlignment="1">
      <alignment horizontal="center" vertical="center" wrapText="1"/>
    </xf>
    <xf numFmtId="0" fontId="115" fillId="0" borderId="0" xfId="0" applyFont="1" applyFill="1" applyBorder="1" applyAlignment="1">
      <alignment horizontal="left" vertical="center"/>
    </xf>
    <xf numFmtId="0" fontId="115" fillId="0" borderId="0" xfId="0" applyFont="1" applyAlignment="1">
      <alignment horizontal="center" vertical="center" wrapText="1"/>
    </xf>
    <xf numFmtId="0" fontId="4" fillId="0" borderId="0" xfId="1" applyAlignment="1">
      <alignment vertical="center" wrapText="1"/>
    </xf>
    <xf numFmtId="0" fontId="115" fillId="0" borderId="0" xfId="0" applyFont="1" applyFill="1" applyBorder="1" applyAlignment="1">
      <alignment horizontal="left" vertical="center"/>
    </xf>
    <xf numFmtId="0" fontId="3" fillId="2" borderId="1" xfId="0" applyFont="1" applyFill="1" applyBorder="1" applyAlignment="1">
      <alignment horizontal="center" vertical="center"/>
    </xf>
    <xf numFmtId="0" fontId="3" fillId="2" borderId="6" xfId="0" applyFont="1" applyFill="1" applyBorder="1" applyAlignment="1">
      <alignment horizontal="left"/>
    </xf>
    <xf numFmtId="0" fontId="3" fillId="2" borderId="7" xfId="0" applyFont="1" applyFill="1" applyBorder="1" applyAlignment="1">
      <alignment horizontal="left"/>
    </xf>
    <xf numFmtId="0" fontId="3" fillId="2" borderId="2" xfId="0" applyFont="1" applyFill="1" applyBorder="1" applyAlignment="1">
      <alignment horizontal="left"/>
    </xf>
    <xf numFmtId="0" fontId="24" fillId="7" borderId="1" xfId="0" applyFont="1" applyFill="1" applyBorder="1" applyAlignment="1">
      <alignment horizontal="left" vertical="center"/>
    </xf>
    <xf numFmtId="0" fontId="3" fillId="2" borderId="6" xfId="0" applyFont="1" applyFill="1" applyBorder="1" applyAlignment="1">
      <alignment horizontal="left" vertical="center" wrapText="1"/>
    </xf>
    <xf numFmtId="0" fontId="3" fillId="2" borderId="7" xfId="0" applyFont="1" applyFill="1" applyBorder="1" applyAlignment="1">
      <alignment horizontal="left" vertical="center" wrapText="1"/>
    </xf>
    <xf numFmtId="0" fontId="3" fillId="2" borderId="2" xfId="0" applyFont="1" applyFill="1" applyBorder="1" applyAlignment="1">
      <alignment horizontal="left" vertical="center" wrapText="1"/>
    </xf>
    <xf numFmtId="0" fontId="3" fillId="2" borderId="6"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10" fillId="0" borderId="3" xfId="0" applyFont="1" applyFill="1" applyBorder="1" applyAlignment="1">
      <alignment horizontal="center" vertical="center"/>
    </xf>
    <xf numFmtId="0" fontId="10" fillId="0" borderId="8" xfId="0" applyFont="1" applyFill="1" applyBorder="1" applyAlignment="1">
      <alignment horizontal="center" vertical="center"/>
    </xf>
    <xf numFmtId="0" fontId="10" fillId="0" borderId="9" xfId="0" applyFont="1" applyFill="1" applyBorder="1" applyAlignment="1">
      <alignment horizontal="center" vertical="center"/>
    </xf>
    <xf numFmtId="0" fontId="10" fillId="0" borderId="0" xfId="12" applyFont="1" applyAlignment="1">
      <alignment horizontal="left" vertical="center" wrapText="1"/>
    </xf>
    <xf numFmtId="0" fontId="10" fillId="2" borderId="6" xfId="0" applyFont="1" applyFill="1" applyBorder="1" applyAlignment="1">
      <alignment horizontal="center" vertical="center" wrapText="1"/>
    </xf>
    <xf numFmtId="0" fontId="10" fillId="2" borderId="2" xfId="0" applyFont="1" applyFill="1" applyBorder="1" applyAlignment="1">
      <alignment horizontal="center" vertical="center" wrapText="1"/>
    </xf>
    <xf numFmtId="0" fontId="3" fillId="8" borderId="6" xfId="0" applyFont="1" applyFill="1" applyBorder="1" applyAlignment="1">
      <alignment horizontal="center"/>
    </xf>
    <xf numFmtId="0" fontId="3" fillId="8" borderId="7" xfId="0" applyFont="1" applyFill="1" applyBorder="1" applyAlignment="1">
      <alignment horizontal="center"/>
    </xf>
    <xf numFmtId="0" fontId="3" fillId="2" borderId="3" xfId="0" applyFont="1" applyFill="1" applyBorder="1" applyAlignment="1">
      <alignment horizontal="center" vertical="center" wrapText="1"/>
    </xf>
    <xf numFmtId="0" fontId="3" fillId="2" borderId="9" xfId="0" applyFont="1" applyFill="1" applyBorder="1" applyAlignment="1">
      <alignment horizontal="center" vertical="center" wrapText="1"/>
    </xf>
    <xf numFmtId="175" fontId="9" fillId="0" borderId="1" xfId="0" applyNumberFormat="1" applyFont="1" applyBorder="1" applyAlignment="1">
      <alignment horizontal="center"/>
    </xf>
    <xf numFmtId="0" fontId="3" fillId="0" borderId="1" xfId="0" applyFont="1" applyBorder="1" applyAlignment="1">
      <alignment horizontal="left"/>
    </xf>
    <xf numFmtId="0" fontId="3" fillId="0" borderId="1" xfId="0" applyFont="1" applyFill="1" applyBorder="1" applyAlignment="1">
      <alignment horizontal="left"/>
    </xf>
    <xf numFmtId="175" fontId="0" fillId="0" borderId="1" xfId="0" applyNumberFormat="1" applyBorder="1" applyAlignment="1">
      <alignment horizontal="center"/>
    </xf>
    <xf numFmtId="175" fontId="9" fillId="0" borderId="1" xfId="0" applyNumberFormat="1" applyFont="1" applyFill="1" applyBorder="1" applyAlignment="1">
      <alignment horizontal="center"/>
    </xf>
    <xf numFmtId="0" fontId="10" fillId="0" borderId="1" xfId="0" applyFont="1" applyBorder="1" applyAlignment="1">
      <alignment horizontal="left"/>
    </xf>
    <xf numFmtId="0" fontId="42" fillId="0" borderId="0" xfId="16" applyFont="1" applyAlignment="1">
      <alignment horizontal="left"/>
    </xf>
    <xf numFmtId="0" fontId="9" fillId="0" borderId="0" xfId="16" applyFont="1"/>
    <xf numFmtId="0" fontId="3" fillId="2" borderId="6" xfId="0" applyFont="1" applyFill="1" applyBorder="1" applyAlignment="1">
      <alignment horizontal="center" vertical="center"/>
    </xf>
    <xf numFmtId="0" fontId="3" fillId="2" borderId="7" xfId="0" applyFont="1" applyFill="1" applyBorder="1" applyAlignment="1">
      <alignment horizontal="center" vertical="center"/>
    </xf>
    <xf numFmtId="0" fontId="3" fillId="2" borderId="2" xfId="0" applyFont="1" applyFill="1" applyBorder="1" applyAlignment="1">
      <alignment horizontal="center" vertical="center"/>
    </xf>
    <xf numFmtId="0" fontId="28" fillId="2" borderId="6" xfId="18" applyFont="1" applyFill="1" applyBorder="1" applyAlignment="1">
      <alignment horizontal="left" vertical="center" wrapText="1"/>
    </xf>
    <xf numFmtId="0" fontId="28" fillId="2" borderId="2" xfId="18" applyFont="1" applyFill="1" applyBorder="1" applyAlignment="1">
      <alignment horizontal="left" vertical="center" wrapText="1"/>
    </xf>
    <xf numFmtId="0" fontId="28" fillId="2" borderId="6" xfId="18" applyFont="1" applyFill="1" applyBorder="1" applyAlignment="1">
      <alignment horizontal="left" vertical="center"/>
    </xf>
    <xf numFmtId="0" fontId="28" fillId="2" borderId="2" xfId="18" applyFont="1" applyFill="1" applyBorder="1" applyAlignment="1">
      <alignment horizontal="left" vertical="center"/>
    </xf>
    <xf numFmtId="14" fontId="18" fillId="0" borderId="1" xfId="16" applyNumberFormat="1" applyFont="1" applyFill="1" applyBorder="1" applyAlignment="1">
      <alignment horizontal="center" vertical="center" wrapText="1"/>
    </xf>
    <xf numFmtId="0" fontId="10" fillId="2" borderId="1" xfId="18" applyFont="1" applyFill="1" applyBorder="1" applyAlignment="1">
      <alignment horizontal="center" vertical="center"/>
    </xf>
    <xf numFmtId="0" fontId="9" fillId="0" borderId="0" xfId="1" applyFont="1" applyFill="1" applyBorder="1" applyAlignment="1" applyProtection="1">
      <alignment horizontal="left" vertical="center" wrapText="1"/>
    </xf>
    <xf numFmtId="0" fontId="9" fillId="0" borderId="14" xfId="16" applyFont="1" applyFill="1" applyBorder="1" applyAlignment="1">
      <alignment horizontal="center" vertical="center"/>
    </xf>
    <xf numFmtId="0" fontId="9" fillId="0" borderId="5" xfId="16" applyFont="1" applyFill="1" applyBorder="1" applyAlignment="1">
      <alignment horizontal="center" vertical="center"/>
    </xf>
    <xf numFmtId="0" fontId="9" fillId="0" borderId="10" xfId="16" applyFont="1" applyFill="1" applyBorder="1" applyAlignment="1">
      <alignment horizontal="center" vertical="center"/>
    </xf>
    <xf numFmtId="0" fontId="10" fillId="0" borderId="1" xfId="18" applyFont="1" applyFill="1" applyBorder="1" applyAlignment="1">
      <alignment horizontal="left" vertical="center"/>
    </xf>
    <xf numFmtId="0" fontId="10" fillId="2" borderId="6" xfId="0" applyFont="1" applyFill="1" applyBorder="1" applyAlignment="1">
      <alignment horizontal="center" vertical="center"/>
    </xf>
    <xf numFmtId="0" fontId="10" fillId="2" borderId="7" xfId="0" applyFont="1" applyFill="1" applyBorder="1" applyAlignment="1">
      <alignment horizontal="center" vertical="center"/>
    </xf>
    <xf numFmtId="0" fontId="10" fillId="2" borderId="2" xfId="0" applyFont="1" applyFill="1" applyBorder="1" applyAlignment="1">
      <alignment horizontal="center" vertical="center"/>
    </xf>
    <xf numFmtId="0" fontId="0" fillId="9" borderId="0" xfId="0" applyFill="1" applyBorder="1" applyAlignment="1">
      <alignment horizontal="center" vertical="center"/>
    </xf>
    <xf numFmtId="0" fontId="9" fillId="9" borderId="0" xfId="0" applyFont="1" applyFill="1" applyBorder="1" applyAlignment="1">
      <alignment horizontal="center"/>
    </xf>
    <xf numFmtId="0" fontId="9" fillId="0" borderId="0" xfId="0" applyFont="1" applyBorder="1" applyAlignment="1">
      <alignment horizontal="center"/>
    </xf>
    <xf numFmtId="0" fontId="10" fillId="2" borderId="1" xfId="0" applyFont="1" applyFill="1" applyBorder="1" applyAlignment="1">
      <alignment horizontal="center" vertical="center"/>
    </xf>
    <xf numFmtId="165" fontId="9" fillId="0" borderId="12" xfId="18" applyNumberFormat="1" applyFont="1" applyFill="1" applyBorder="1" applyAlignment="1">
      <alignment horizontal="left" wrapText="1"/>
    </xf>
    <xf numFmtId="0" fontId="9" fillId="0" borderId="12" xfId="0" applyFont="1" applyBorder="1" applyAlignment="1">
      <alignment horizontal="left"/>
    </xf>
    <xf numFmtId="0" fontId="3" fillId="0" borderId="1" xfId="0" applyFont="1" applyBorder="1" applyAlignment="1">
      <alignment horizontal="center" vertical="center"/>
    </xf>
    <xf numFmtId="0" fontId="10" fillId="2" borderId="9" xfId="18" applyFont="1" applyFill="1" applyBorder="1" applyAlignment="1">
      <alignment horizontal="center" vertical="center"/>
    </xf>
    <xf numFmtId="0" fontId="10" fillId="2" borderId="10" xfId="18" applyFont="1" applyFill="1" applyBorder="1" applyAlignment="1">
      <alignment horizontal="center" vertical="center"/>
    </xf>
    <xf numFmtId="2" fontId="3" fillId="3" borderId="6" xfId="0" applyNumberFormat="1" applyFont="1" applyFill="1" applyBorder="1" applyAlignment="1">
      <alignment horizontal="left" vertical="center"/>
    </xf>
    <xf numFmtId="2" fontId="3" fillId="3" borderId="7" xfId="0" applyNumberFormat="1" applyFont="1" applyFill="1" applyBorder="1" applyAlignment="1">
      <alignment horizontal="left" vertical="center"/>
    </xf>
    <xf numFmtId="2" fontId="3" fillId="3" borderId="2" xfId="0" applyNumberFormat="1" applyFont="1" applyFill="1" applyBorder="1" applyAlignment="1">
      <alignment horizontal="left" vertical="center"/>
    </xf>
    <xf numFmtId="0" fontId="0" fillId="0" borderId="6" xfId="0" applyBorder="1" applyAlignment="1">
      <alignment horizontal="center"/>
    </xf>
    <xf numFmtId="0" fontId="0" fillId="0" borderId="7" xfId="0" applyBorder="1" applyAlignment="1">
      <alignment horizontal="center"/>
    </xf>
    <xf numFmtId="0" fontId="0" fillId="0" borderId="2" xfId="0" applyBorder="1" applyAlignment="1">
      <alignment horizontal="center"/>
    </xf>
    <xf numFmtId="0" fontId="3" fillId="0" borderId="49" xfId="25" applyFont="1" applyBorder="1" applyAlignment="1">
      <alignment horizontal="center"/>
    </xf>
    <xf numFmtId="0" fontId="3" fillId="0" borderId="48" xfId="25" applyFont="1" applyBorder="1" applyAlignment="1">
      <alignment horizontal="center"/>
    </xf>
    <xf numFmtId="0" fontId="111" fillId="2" borderId="49" xfId="18" applyFont="1" applyFill="1" applyBorder="1" applyAlignment="1">
      <alignment horizontal="center" vertical="center"/>
    </xf>
    <xf numFmtId="0" fontId="111" fillId="2" borderId="48" xfId="18" applyFont="1" applyFill="1" applyBorder="1" applyAlignment="1">
      <alignment horizontal="center" vertical="center"/>
    </xf>
    <xf numFmtId="0" fontId="111" fillId="2" borderId="50" xfId="18" applyFont="1" applyFill="1" applyBorder="1" applyAlignment="1">
      <alignment horizontal="center" vertical="center"/>
    </xf>
    <xf numFmtId="0" fontId="110" fillId="0" borderId="56" xfId="18" applyFont="1" applyFill="1" applyBorder="1" applyAlignment="1">
      <alignment horizontal="center" vertical="center"/>
    </xf>
    <xf numFmtId="0" fontId="110" fillId="0" borderId="44" xfId="18" applyFont="1" applyFill="1" applyBorder="1" applyAlignment="1">
      <alignment horizontal="center" vertical="center"/>
    </xf>
    <xf numFmtId="0" fontId="110" fillId="0" borderId="58" xfId="18" applyFont="1" applyFill="1" applyBorder="1" applyAlignment="1">
      <alignment horizontal="center" vertical="center"/>
    </xf>
    <xf numFmtId="0" fontId="110" fillId="0" borderId="59" xfId="18" applyFont="1" applyFill="1" applyBorder="1" applyAlignment="1">
      <alignment horizontal="center" vertical="center"/>
    </xf>
    <xf numFmtId="0" fontId="110" fillId="0" borderId="51" xfId="18" applyFont="1" applyFill="1" applyBorder="1" applyAlignment="1">
      <alignment horizontal="center" vertical="center"/>
    </xf>
    <xf numFmtId="0" fontId="110" fillId="0" borderId="52" xfId="18" applyFont="1" applyFill="1" applyBorder="1" applyAlignment="1">
      <alignment horizontal="center" vertical="center"/>
    </xf>
    <xf numFmtId="0" fontId="52" fillId="12" borderId="17" xfId="0" applyFont="1" applyFill="1" applyBorder="1"/>
    <xf numFmtId="0" fontId="50" fillId="2" borderId="11" xfId="13" applyFont="1" applyFill="1" applyBorder="1" applyAlignment="1">
      <alignment horizontal="center" wrapText="1"/>
    </xf>
    <xf numFmtId="0" fontId="50" fillId="2" borderId="12" xfId="13" applyFont="1" applyFill="1" applyBorder="1" applyAlignment="1">
      <alignment horizontal="center" wrapText="1"/>
    </xf>
    <xf numFmtId="0" fontId="50" fillId="2" borderId="4" xfId="13" applyFont="1" applyFill="1" applyBorder="1" applyAlignment="1">
      <alignment horizontal="center" wrapText="1"/>
    </xf>
    <xf numFmtId="0" fontId="50" fillId="2" borderId="13" xfId="13" applyFont="1" applyFill="1" applyBorder="1" applyAlignment="1">
      <alignment horizontal="center" wrapText="1"/>
    </xf>
    <xf numFmtId="0" fontId="50" fillId="2" borderId="0" xfId="13" applyFont="1" applyFill="1" applyBorder="1" applyAlignment="1">
      <alignment horizontal="center" wrapText="1"/>
    </xf>
    <xf numFmtId="0" fontId="50" fillId="2" borderId="15" xfId="13" applyFont="1" applyFill="1" applyBorder="1" applyAlignment="1">
      <alignment horizontal="center" wrapText="1"/>
    </xf>
    <xf numFmtId="0" fontId="50" fillId="2" borderId="14" xfId="13" applyFont="1" applyFill="1" applyBorder="1" applyAlignment="1">
      <alignment horizontal="center" wrapText="1"/>
    </xf>
    <xf numFmtId="0" fontId="50" fillId="2" borderId="5" xfId="13" applyFont="1" applyFill="1" applyBorder="1" applyAlignment="1">
      <alignment horizontal="center" wrapText="1"/>
    </xf>
    <xf numFmtId="0" fontId="50" fillId="2" borderId="10" xfId="13" applyFont="1" applyFill="1" applyBorder="1" applyAlignment="1">
      <alignment horizontal="center" wrapText="1"/>
    </xf>
    <xf numFmtId="0" fontId="7" fillId="2" borderId="3" xfId="13" applyFill="1" applyBorder="1" applyAlignment="1">
      <alignment horizontal="center"/>
    </xf>
    <xf numFmtId="0" fontId="7" fillId="2" borderId="8" xfId="13" applyFill="1" applyBorder="1" applyAlignment="1">
      <alignment horizontal="center"/>
    </xf>
    <xf numFmtId="0" fontId="7" fillId="2" borderId="9" xfId="13" applyFill="1" applyBorder="1" applyAlignment="1">
      <alignment horizontal="center"/>
    </xf>
    <xf numFmtId="0" fontId="10" fillId="2" borderId="20" xfId="0" applyFont="1" applyFill="1" applyBorder="1" applyAlignment="1">
      <alignment horizontal="center" vertical="center"/>
    </xf>
    <xf numFmtId="0" fontId="10" fillId="2" borderId="21" xfId="0" applyFont="1" applyFill="1" applyBorder="1" applyAlignment="1">
      <alignment horizontal="center" vertical="center"/>
    </xf>
    <xf numFmtId="0" fontId="10" fillId="2" borderId="22" xfId="0" applyFont="1" applyFill="1" applyBorder="1" applyAlignment="1">
      <alignment horizontal="center" vertical="center"/>
    </xf>
    <xf numFmtId="0" fontId="10" fillId="2" borderId="3" xfId="0" applyFont="1" applyFill="1" applyBorder="1" applyAlignment="1">
      <alignment horizontal="center" vertical="center"/>
    </xf>
    <xf numFmtId="0" fontId="10" fillId="2" borderId="9" xfId="0" applyFont="1" applyFill="1" applyBorder="1" applyAlignment="1">
      <alignment horizontal="center" vertical="center"/>
    </xf>
    <xf numFmtId="0" fontId="10" fillId="2" borderId="11" xfId="0" applyFont="1" applyFill="1" applyBorder="1" applyAlignment="1">
      <alignment horizontal="center" vertical="center"/>
    </xf>
    <xf numFmtId="0" fontId="10" fillId="2" borderId="12" xfId="0" applyFont="1" applyFill="1" applyBorder="1" applyAlignment="1">
      <alignment horizontal="center" vertical="center"/>
    </xf>
    <xf numFmtId="0" fontId="10" fillId="2" borderId="4" xfId="0" applyFont="1" applyFill="1" applyBorder="1" applyAlignment="1">
      <alignment horizontal="center" vertical="center"/>
    </xf>
    <xf numFmtId="2" fontId="4" fillId="0" borderId="3" xfId="1" applyNumberFormat="1" applyFill="1" applyBorder="1" applyAlignment="1">
      <alignment horizontal="left" vertical="center" wrapText="1"/>
    </xf>
    <xf numFmtId="0" fontId="0" fillId="0" borderId="9" xfId="0" applyBorder="1" applyAlignment="1">
      <alignment horizontal="left" vertical="center" wrapText="1"/>
    </xf>
    <xf numFmtId="0" fontId="115" fillId="0" borderId="3" xfId="0" applyFont="1" applyFill="1" applyBorder="1" applyAlignment="1">
      <alignment horizontal="center" vertical="center" wrapText="1"/>
    </xf>
    <xf numFmtId="0" fontId="115" fillId="0" borderId="9" xfId="0" applyFont="1" applyFill="1" applyBorder="1" applyAlignment="1">
      <alignment horizontal="center" vertical="center" wrapText="1"/>
    </xf>
    <xf numFmtId="0" fontId="4" fillId="0" borderId="3" xfId="1" applyBorder="1" applyAlignment="1">
      <alignment horizontal="left" vertical="center" wrapText="1"/>
    </xf>
    <xf numFmtId="0" fontId="4" fillId="0" borderId="9" xfId="1" applyBorder="1" applyAlignment="1">
      <alignment horizontal="left" vertical="center" wrapText="1"/>
    </xf>
    <xf numFmtId="2" fontId="4" fillId="0" borderId="9" xfId="1" applyNumberFormat="1" applyFill="1" applyBorder="1" applyAlignment="1">
      <alignment horizontal="left" vertical="center" wrapText="1"/>
    </xf>
    <xf numFmtId="0" fontId="114" fillId="2" borderId="49" xfId="0" applyFont="1" applyFill="1" applyBorder="1" applyAlignment="1">
      <alignment horizontal="center" vertical="center" wrapText="1"/>
    </xf>
    <xf numFmtId="0" fontId="114" fillId="2" borderId="3" xfId="0" applyFont="1" applyFill="1" applyBorder="1" applyAlignment="1">
      <alignment horizontal="center" vertical="center" wrapText="1"/>
    </xf>
    <xf numFmtId="0" fontId="114" fillId="2" borderId="9" xfId="0" applyFont="1" applyFill="1" applyBorder="1" applyAlignment="1">
      <alignment horizontal="center" vertical="center" wrapText="1"/>
    </xf>
  </cellXfs>
  <cellStyles count="218">
    <cellStyle name="20% - Accent1" xfId="37"/>
    <cellStyle name="20% - Accent2" xfId="38"/>
    <cellStyle name="20% - Accent3" xfId="39"/>
    <cellStyle name="20% - Accent4" xfId="40"/>
    <cellStyle name="20% - Accent5" xfId="41"/>
    <cellStyle name="20% - Accent6" xfId="42"/>
    <cellStyle name="20% - Énfasis1 2" xfId="43"/>
    <cellStyle name="20% - Énfasis2 2" xfId="44"/>
    <cellStyle name="20% - Énfasis3 2" xfId="45"/>
    <cellStyle name="20% - Énfasis4" xfId="7" builtinId="42"/>
    <cellStyle name="20% - Énfasis4 2" xfId="46"/>
    <cellStyle name="20% - Énfasis5 2" xfId="47"/>
    <cellStyle name="20% - Énfasis6 2" xfId="48"/>
    <cellStyle name="2x indented GHG Textfiels" xfId="49"/>
    <cellStyle name="40% - Accent1" xfId="50"/>
    <cellStyle name="40% - Accent2" xfId="51"/>
    <cellStyle name="40% - Accent3" xfId="52"/>
    <cellStyle name="40% - Accent4" xfId="53"/>
    <cellStyle name="40% - Accent5" xfId="54"/>
    <cellStyle name="40% - Accent6" xfId="55"/>
    <cellStyle name="40% - Énfasis1 2" xfId="56"/>
    <cellStyle name="40% - Énfasis2 2" xfId="57"/>
    <cellStyle name="40% - Énfasis3 2" xfId="58"/>
    <cellStyle name="40% - Énfasis4" xfId="8" builtinId="43"/>
    <cellStyle name="40% - Énfasis4 2" xfId="59"/>
    <cellStyle name="40% - Énfasis5 2" xfId="60"/>
    <cellStyle name="40% - Énfasis6 2" xfId="61"/>
    <cellStyle name="5x indented GHG Textfiels" xfId="62"/>
    <cellStyle name="5x indented GHG Textfiels 2" xfId="63"/>
    <cellStyle name="60% - Accent1" xfId="64"/>
    <cellStyle name="60% - Accent2" xfId="65"/>
    <cellStyle name="60% - Accent3" xfId="66"/>
    <cellStyle name="60% - Accent4" xfId="67"/>
    <cellStyle name="60% - Accent5" xfId="68"/>
    <cellStyle name="60% - Accent6" xfId="69"/>
    <cellStyle name="60% - Énfasis1 2" xfId="70"/>
    <cellStyle name="60% - Énfasis2 2" xfId="71"/>
    <cellStyle name="60% - Énfasis3 2" xfId="72"/>
    <cellStyle name="60% - Énfasis3 3" xfId="188"/>
    <cellStyle name="60% - Énfasis4 2" xfId="14"/>
    <cellStyle name="60% - Énfasis4 3" xfId="189"/>
    <cellStyle name="60% - Énfasis5 2" xfId="73"/>
    <cellStyle name="60% - Énfasis6 2" xfId="74"/>
    <cellStyle name="60% - Énfasis6 3" xfId="190"/>
    <cellStyle name="Accent" xfId="145"/>
    <cellStyle name="Accent 1" xfId="146"/>
    <cellStyle name="Accent 2" xfId="147"/>
    <cellStyle name="Accent 3" xfId="148"/>
    <cellStyle name="Accent1" xfId="75"/>
    <cellStyle name="Accent2" xfId="76"/>
    <cellStyle name="Accent3" xfId="77"/>
    <cellStyle name="Accent4" xfId="78"/>
    <cellStyle name="Accent5" xfId="79"/>
    <cellStyle name="Accent6" xfId="80"/>
    <cellStyle name="AggblueCels_1x" xfId="81"/>
    <cellStyle name="año" xfId="149"/>
    <cellStyle name="Bad" xfId="82"/>
    <cellStyle name="Bold GHG Numbers (0.00)" xfId="83"/>
    <cellStyle name="Buena 2" xfId="84"/>
    <cellStyle name="Calculation" xfId="85"/>
    <cellStyle name="Cálculo 2" xfId="86"/>
    <cellStyle name="Celda de comprobación 2" xfId="87"/>
    <cellStyle name="Celda vinculada 2" xfId="88"/>
    <cellStyle name="consejo" xfId="89"/>
    <cellStyle name="Constants" xfId="90"/>
    <cellStyle name="Cover" xfId="191"/>
    <cellStyle name="Cover 2" xfId="192"/>
    <cellStyle name="Empty_B_border" xfId="91"/>
    <cellStyle name="Encabezado 4 2" xfId="92"/>
    <cellStyle name="Énfasis1 2" xfId="93"/>
    <cellStyle name="Énfasis2 2" xfId="94"/>
    <cellStyle name="Énfasis3 2" xfId="95"/>
    <cellStyle name="Énfasis4 2" xfId="96"/>
    <cellStyle name="Énfasis5 2" xfId="97"/>
    <cellStyle name="Énfasis6 2" xfId="98"/>
    <cellStyle name="Entrada 2" xfId="99"/>
    <cellStyle name="Error" xfId="150"/>
    <cellStyle name="Euro" xfId="29"/>
    <cellStyle name="Explanatory Text" xfId="100"/>
    <cellStyle name="Footnote" xfId="151"/>
    <cellStyle name="Good" xfId="152"/>
    <cellStyle name="Heading" xfId="153"/>
    <cellStyle name="Heading 1" xfId="101"/>
    <cellStyle name="Heading 2" xfId="102"/>
    <cellStyle name="Heading 3" xfId="103"/>
    <cellStyle name="Headline" xfId="104"/>
    <cellStyle name="Hipervínculo" xfId="1" builtinId="8"/>
    <cellStyle name="Hipervínculo 2" xfId="30"/>
    <cellStyle name="Hipervínculo 2 2" xfId="105"/>
    <cellStyle name="Hipervínculo 2 3" xfId="154"/>
    <cellStyle name="Hipervínculo 2 4" xfId="193"/>
    <cellStyle name="Hipervínculo 3" xfId="32"/>
    <cellStyle name="Hipervínculo 3 2" xfId="194"/>
    <cellStyle name="Hipervínculo 3 3" xfId="212"/>
    <cellStyle name="Hipervínculo 4" xfId="22"/>
    <cellStyle name="Hipervínculo 4 2" xfId="155"/>
    <cellStyle name="Hipervínculo 4 2 2" xfId="195"/>
    <cellStyle name="Hipervínculo 4 3" xfId="156"/>
    <cellStyle name="Hipervínculo 4 4" xfId="157"/>
    <cellStyle name="Hipervínculo 4 5" xfId="196"/>
    <cellStyle name="Hipervínculo 4 6" xfId="33"/>
    <cellStyle name="Hipervínculo 5" xfId="158"/>
    <cellStyle name="Hipervínculo 5 2" xfId="197"/>
    <cellStyle name="Hipervínculo 6" xfId="185"/>
    <cellStyle name="Hyperlink 2" xfId="106"/>
    <cellStyle name="Incorrecto 2" xfId="107"/>
    <cellStyle name="KP_thin_border_dark_grey" xfId="108"/>
    <cellStyle name="Millares 2" xfId="19"/>
    <cellStyle name="Millares 3" xfId="217"/>
    <cellStyle name="Neutral 2" xfId="109"/>
    <cellStyle name="Neutral 3" xfId="198"/>
    <cellStyle name="Normal" xfId="0" builtinId="0"/>
    <cellStyle name="Normal 10" xfId="110"/>
    <cellStyle name="Normal 11" xfId="4"/>
    <cellStyle name="Normal 12" xfId="3"/>
    <cellStyle name="Normal 13" xfId="159"/>
    <cellStyle name="Normal 14" xfId="31"/>
    <cellStyle name="Normal 16" xfId="16"/>
    <cellStyle name="Normal 18" xfId="216"/>
    <cellStyle name="Normal 19" xfId="20"/>
    <cellStyle name="Normal 2" xfId="5"/>
    <cellStyle name="Normal 2 2" xfId="10"/>
    <cellStyle name="Normal 2 2 2" xfId="18"/>
    <cellStyle name="Normal 2 2 2 2" xfId="160"/>
    <cellStyle name="Normal 2 2 2 3" xfId="161"/>
    <cellStyle name="Normal 2 2 3" xfId="162"/>
    <cellStyle name="Normal 2 2 3 2" xfId="27"/>
    <cellStyle name="Normal 2 2 4" xfId="163"/>
    <cellStyle name="Normal 2 2 5" xfId="164"/>
    <cellStyle name="Normal 2 2 6" xfId="111"/>
    <cellStyle name="Normal 2 3" xfId="9"/>
    <cellStyle name="Normal 2 3 2" xfId="165"/>
    <cellStyle name="Normal 2 3 3" xfId="166"/>
    <cellStyle name="Normal 2 4" xfId="167"/>
    <cellStyle name="Normal 2 4 2" xfId="168"/>
    <cellStyle name="Normal 2 5" xfId="28"/>
    <cellStyle name="Normal 2 5 2" xfId="199"/>
    <cellStyle name="Normal 2 6" xfId="213"/>
    <cellStyle name="Normal 2 7" xfId="214"/>
    <cellStyle name="Normal 20" xfId="21"/>
    <cellStyle name="Normal 3" xfId="2"/>
    <cellStyle name="Normal 3 2" xfId="23"/>
    <cellStyle name="Normal 3 2 2" xfId="200"/>
    <cellStyle name="Normal 3 2 3" xfId="201"/>
    <cellStyle name="Normal 3 2 4" xfId="112"/>
    <cellStyle name="Normal 3 3" xfId="143"/>
    <cellStyle name="Normal 3 3 2" xfId="202"/>
    <cellStyle name="Normal 3 4" xfId="169"/>
    <cellStyle name="Normal 3 5" xfId="17"/>
    <cellStyle name="Normal 3 6" xfId="186"/>
    <cellStyle name="Normal 3 7" xfId="215"/>
    <cellStyle name="Normal 4" xfId="13"/>
    <cellStyle name="Normal 4 2" xfId="114"/>
    <cellStyle name="Normal 4 2 2" xfId="115"/>
    <cellStyle name="Normal 4 2 3" xfId="203"/>
    <cellStyle name="Normal 4 3" xfId="24"/>
    <cellStyle name="Normal 4 4" xfId="187"/>
    <cellStyle name="Normal 4 5" xfId="12"/>
    <cellStyle name="Normal 4 6" xfId="113"/>
    <cellStyle name="Normal 5" xfId="25"/>
    <cellStyle name="Normal 5 2" xfId="170"/>
    <cellStyle name="Normal 5 3" xfId="204"/>
    <cellStyle name="Normal 5 4" xfId="144"/>
    <cellStyle name="Normal 5 4 2" xfId="171"/>
    <cellStyle name="Normal 5 5" xfId="209"/>
    <cellStyle name="Normal 5 6" xfId="116"/>
    <cellStyle name="Normal 6" xfId="35"/>
    <cellStyle name="Normal 6 2" xfId="172"/>
    <cellStyle name="Normal 6 2 2" xfId="210"/>
    <cellStyle name="Normal 6 3" xfId="173"/>
    <cellStyle name="Normal 7" xfId="117"/>
    <cellStyle name="Normal 7 2" xfId="118"/>
    <cellStyle name="Normal 8" xfId="15"/>
    <cellStyle name="Normal 8 2" xfId="119"/>
    <cellStyle name="Normal 9" xfId="36"/>
    <cellStyle name="Normal GHG Numbers (0.00)" xfId="120"/>
    <cellStyle name="Normal GHG Textfiels Bold" xfId="121"/>
    <cellStyle name="Normal GHG whole table" xfId="122"/>
    <cellStyle name="Normal GHG-Shade" xfId="123"/>
    <cellStyle name="Normal_Hoja1 2" xfId="11"/>
    <cellStyle name="Normál_Munka1" xfId="124"/>
    <cellStyle name="Normal_TURISMO_2006" xfId="26"/>
    <cellStyle name="Notas 14" xfId="174"/>
    <cellStyle name="Notas 2" xfId="125"/>
    <cellStyle name="Note" xfId="175"/>
    <cellStyle name="NumberCellStyle" xfId="126"/>
    <cellStyle name="Output" xfId="127"/>
    <cellStyle name="Pattern" xfId="128"/>
    <cellStyle name="Percent 2" xfId="129"/>
    <cellStyle name="Percent 3" xfId="130"/>
    <cellStyle name="Percent 4" xfId="131"/>
    <cellStyle name="Pivot Table Category" xfId="176"/>
    <cellStyle name="Pivot Table Corner" xfId="177"/>
    <cellStyle name="Pivot Table Field" xfId="178"/>
    <cellStyle name="Pivot Table Result" xfId="179"/>
    <cellStyle name="Pivot Table Title" xfId="180"/>
    <cellStyle name="Pivot Table Value" xfId="181"/>
    <cellStyle name="Porcentaje" xfId="6" builtinId="5"/>
    <cellStyle name="Porcentaje 2" xfId="34"/>
    <cellStyle name="Porcentaje 3" xfId="205"/>
    <cellStyle name="Porcentaje 4" xfId="206"/>
    <cellStyle name="Porcentual 2" xfId="132"/>
    <cellStyle name="Salida 2" xfId="133"/>
    <cellStyle name="Status" xfId="182"/>
    <cellStyle name="Text" xfId="183"/>
    <cellStyle name="Texto de advertencia 2" xfId="134"/>
    <cellStyle name="Texto explicativo 2" xfId="135"/>
    <cellStyle name="Texto explicativo 2 2" xfId="211"/>
    <cellStyle name="Title" xfId="136"/>
    <cellStyle name="Título 1 2" xfId="137"/>
    <cellStyle name="Título 2 2" xfId="138"/>
    <cellStyle name="Título 3 2" xfId="139"/>
    <cellStyle name="Título 4" xfId="140"/>
    <cellStyle name="Título 5" xfId="207"/>
    <cellStyle name="Total 2" xfId="141"/>
    <cellStyle name="Warning" xfId="184"/>
    <cellStyle name="Year" xfId="208"/>
    <cellStyle name="Обычный_2++" xfId="142"/>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externalLink" Target="externalLinks/externalLink11.xml"/><Relationship Id="rId89" Type="http://schemas.openxmlformats.org/officeDocument/2006/relationships/externalLink" Target="externalLinks/externalLink16.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externalLink" Target="externalLinks/externalLink1.xml"/><Relationship Id="rId79" Type="http://schemas.openxmlformats.org/officeDocument/2006/relationships/externalLink" Target="externalLinks/externalLink6.xml"/><Relationship Id="rId5" Type="http://schemas.openxmlformats.org/officeDocument/2006/relationships/worksheet" Target="worksheets/sheet5.xml"/><Relationship Id="rId90" Type="http://schemas.openxmlformats.org/officeDocument/2006/relationships/externalLink" Target="externalLinks/externalLink17.xml"/><Relationship Id="rId95" Type="http://schemas.openxmlformats.org/officeDocument/2006/relationships/theme" Target="theme/theme1.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0" Type="http://schemas.openxmlformats.org/officeDocument/2006/relationships/externalLink" Target="externalLinks/externalLink7.xml"/><Relationship Id="rId85" Type="http://schemas.openxmlformats.org/officeDocument/2006/relationships/externalLink" Target="externalLinks/externalLink1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externalLink" Target="externalLinks/externalLink2.xml"/><Relationship Id="rId83" Type="http://schemas.openxmlformats.org/officeDocument/2006/relationships/externalLink" Target="externalLinks/externalLink10.xml"/><Relationship Id="rId88" Type="http://schemas.openxmlformats.org/officeDocument/2006/relationships/externalLink" Target="externalLinks/externalLink15.xml"/><Relationship Id="rId91" Type="http://schemas.openxmlformats.org/officeDocument/2006/relationships/externalLink" Target="externalLinks/externalLink18.xml"/><Relationship Id="rId9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externalLink" Target="externalLinks/externalLink5.xml"/><Relationship Id="rId81" Type="http://schemas.openxmlformats.org/officeDocument/2006/relationships/externalLink" Target="externalLinks/externalLink8.xml"/><Relationship Id="rId86" Type="http://schemas.openxmlformats.org/officeDocument/2006/relationships/externalLink" Target="externalLinks/externalLink13.xml"/><Relationship Id="rId94"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externalLink" Target="externalLinks/externalLink3.xml"/><Relationship Id="rId97" Type="http://schemas.openxmlformats.org/officeDocument/2006/relationships/sharedStrings" Target="sharedString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externalLink" Target="externalLinks/externalLink1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externalLink" Target="externalLinks/externalLink14.xml"/><Relationship Id="rId61" Type="http://schemas.openxmlformats.org/officeDocument/2006/relationships/worksheet" Target="worksheets/sheet61.xml"/><Relationship Id="rId82" Type="http://schemas.openxmlformats.org/officeDocument/2006/relationships/externalLink" Target="externalLinks/externalLink9.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externalLink" Target="externalLinks/externalLink4.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externalLink" Target="externalLinks/externalLink20.xml"/><Relationship Id="rId98"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_tradnl"/>
              <a:t>Promedio</a:t>
            </a:r>
            <a:r>
              <a:rPr lang="es-ES_tradnl" baseline="0"/>
              <a:t> de objetos por campaña</a:t>
            </a:r>
          </a:p>
          <a:p>
            <a:pPr>
              <a:defRPr/>
            </a:pPr>
            <a:r>
              <a:rPr lang="es-ES_tradnl" baseline="0"/>
              <a:t>Demarcaciones 2013-2020</a:t>
            </a:r>
            <a:endParaRPr lang="es-ES_tradnl"/>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S"/>
        </a:p>
      </c:txPr>
    </c:title>
    <c:autoTitleDeleted val="0"/>
    <c:plotArea>
      <c:layout/>
      <c:barChart>
        <c:barDir val="col"/>
        <c:grouping val="clustered"/>
        <c:varyColors val="0"/>
        <c:ser>
          <c:idx val="2"/>
          <c:order val="2"/>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Promedios!#REF!</c:f>
              <c:numCache>
                <c:formatCode>0</c:formatCode>
                <c:ptCount val="5"/>
                <c:pt idx="0">
                  <c:v>505.3857142857143</c:v>
                </c:pt>
                <c:pt idx="1">
                  <c:v>132.41666666666666</c:v>
                </c:pt>
                <c:pt idx="2">
                  <c:v>327.29166666666669</c:v>
                </c:pt>
                <c:pt idx="3">
                  <c:v>372.89705882352939</c:v>
                </c:pt>
                <c:pt idx="4">
                  <c:v>214.76470588235293</c:v>
                </c:pt>
              </c:numCache>
            </c:numRef>
          </c:val>
          <c:extLst>
            <c:ext xmlns:c15="http://schemas.microsoft.com/office/drawing/2012/chart" uri="{02D57815-91ED-43cb-92C2-25804820EDAC}">
              <c15:filteredSeriesTitle>
                <c15:tx>
                  <c:strRef>
                    <c:extLst xmlns:c16="http://schemas.microsoft.com/office/drawing/2014/chart">
                      <c:ext uri="{02D57815-91ED-43cb-92C2-25804820EDAC}">
                        <c15:formulaRef>
                          <c15:sqref>Promedios!#REF!</c15:sqref>
                        </c15:formulaRef>
                      </c:ext>
                    </c:extLst>
                    <c:strCache>
                      <c:ptCount val="1"/>
                      <c:pt idx="0">
                        <c:v>Invierno</c:v>
                      </c:pt>
                    </c:strCache>
                  </c:strRef>
                </c15:tx>
              </c15:filteredSeriesTitle>
            </c:ext>
            <c:ext xmlns:c15="http://schemas.microsoft.com/office/drawing/2012/chart" uri="{02D57815-91ED-43cb-92C2-25804820EDAC}">
              <c15:filteredCategoryTitle>
                <c15:cat>
                  <c:strRef>
                    <c:extLst>
                      <c:ext uri="{02D57815-91ED-43cb-92C2-25804820EDAC}">
                        <c15:formulaRef>
                          <c15:sqref>Promedios!#REF!</c15:sqref>
                        </c15:formulaRef>
                      </c:ext>
                    </c:extLst>
                    <c:strCache>
                      <c:ptCount val="5"/>
                      <c:pt idx="0">
                        <c:v>noratlántica</c:v>
                      </c:pt>
                      <c:pt idx="1">
                        <c:v>sudatlántica</c:v>
                      </c:pt>
                      <c:pt idx="2">
                        <c:v>Estrecho y Alborán</c:v>
                      </c:pt>
                      <c:pt idx="3">
                        <c:v>levantino-balear</c:v>
                      </c:pt>
                      <c:pt idx="4">
                        <c:v>canaria</c:v>
                      </c:pt>
                    </c:strCache>
                  </c:strRef>
                </c15:cat>
              </c15:filteredCategoryTitle>
            </c:ext>
            <c:ext xmlns:c16="http://schemas.microsoft.com/office/drawing/2014/chart" uri="{C3380CC4-5D6E-409C-BE32-E72D297353CC}">
              <c16:uniqueId val="{00000000-7FDF-4BB6-8C71-CA477E833C81}"/>
            </c:ext>
          </c:extLst>
        </c:ser>
        <c:ser>
          <c:idx val="3"/>
          <c:order val="3"/>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Promedios!#REF!</c:f>
              <c:numCache>
                <c:formatCode>0</c:formatCode>
                <c:ptCount val="5"/>
                <c:pt idx="0">
                  <c:v>397.36065573770492</c:v>
                </c:pt>
                <c:pt idx="1">
                  <c:v>137.1904761904762</c:v>
                </c:pt>
                <c:pt idx="2">
                  <c:v>409.66666666666669</c:v>
                </c:pt>
                <c:pt idx="3">
                  <c:v>332.5</c:v>
                </c:pt>
                <c:pt idx="4">
                  <c:v>226.8</c:v>
                </c:pt>
              </c:numCache>
            </c:numRef>
          </c:val>
          <c:extLst>
            <c:ext xmlns:c15="http://schemas.microsoft.com/office/drawing/2012/chart" uri="{02D57815-91ED-43cb-92C2-25804820EDAC}">
              <c15:filteredSeriesTitle>
                <c15:tx>
                  <c:strRef>
                    <c:extLst xmlns:c16="http://schemas.microsoft.com/office/drawing/2014/chart">
                      <c:ext uri="{02D57815-91ED-43cb-92C2-25804820EDAC}">
                        <c15:formulaRef>
                          <c15:sqref>Promedios!#REF!</c15:sqref>
                        </c15:formulaRef>
                      </c:ext>
                    </c:extLst>
                    <c:strCache>
                      <c:ptCount val="1"/>
                      <c:pt idx="0">
                        <c:v>Primavera</c:v>
                      </c:pt>
                    </c:strCache>
                  </c:strRef>
                </c15:tx>
              </c15:filteredSeriesTitle>
            </c:ext>
            <c:ext xmlns:c15="http://schemas.microsoft.com/office/drawing/2012/chart" uri="{02D57815-91ED-43cb-92C2-25804820EDAC}">
              <c15:filteredCategoryTitle>
                <c15:cat>
                  <c:strRef>
                    <c:extLst>
                      <c:ext uri="{02D57815-91ED-43cb-92C2-25804820EDAC}">
                        <c15:formulaRef>
                          <c15:sqref>Promedios!#REF!</c15:sqref>
                        </c15:formulaRef>
                      </c:ext>
                    </c:extLst>
                    <c:strCache>
                      <c:ptCount val="5"/>
                      <c:pt idx="0">
                        <c:v>noratlántica</c:v>
                      </c:pt>
                      <c:pt idx="1">
                        <c:v>sudatlántica</c:v>
                      </c:pt>
                      <c:pt idx="2">
                        <c:v>Estrecho y Alborán</c:v>
                      </c:pt>
                      <c:pt idx="3">
                        <c:v>levantino-balear</c:v>
                      </c:pt>
                      <c:pt idx="4">
                        <c:v>canaria</c:v>
                      </c:pt>
                    </c:strCache>
                  </c:strRef>
                </c15:cat>
              </c15:filteredCategoryTitle>
            </c:ext>
            <c:ext xmlns:c16="http://schemas.microsoft.com/office/drawing/2014/chart" uri="{C3380CC4-5D6E-409C-BE32-E72D297353CC}">
              <c16:uniqueId val="{00000001-7FDF-4BB6-8C71-CA477E833C81}"/>
            </c:ext>
          </c:extLst>
        </c:ser>
        <c:ser>
          <c:idx val="4"/>
          <c:order val="4"/>
          <c:spPr>
            <a:solidFill>
              <a:schemeClr val="accent5"/>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Promedios!#REF!</c:f>
              <c:numCache>
                <c:formatCode>0</c:formatCode>
                <c:ptCount val="5"/>
                <c:pt idx="0">
                  <c:v>273.74626865671644</c:v>
                </c:pt>
                <c:pt idx="1">
                  <c:v>131.34782608695653</c:v>
                </c:pt>
                <c:pt idx="2">
                  <c:v>376.91666666666669</c:v>
                </c:pt>
                <c:pt idx="3">
                  <c:v>276.15714285714284</c:v>
                </c:pt>
                <c:pt idx="4">
                  <c:v>157.5</c:v>
                </c:pt>
              </c:numCache>
            </c:numRef>
          </c:val>
          <c:extLst>
            <c:ext xmlns:c15="http://schemas.microsoft.com/office/drawing/2012/chart" uri="{02D57815-91ED-43cb-92C2-25804820EDAC}">
              <c15:filteredSeriesTitle>
                <c15:tx>
                  <c:strRef>
                    <c:extLst xmlns:c16="http://schemas.microsoft.com/office/drawing/2014/chart">
                      <c:ext uri="{02D57815-91ED-43cb-92C2-25804820EDAC}">
                        <c15:formulaRef>
                          <c15:sqref>Promedios!#REF!</c15:sqref>
                        </c15:formulaRef>
                      </c:ext>
                    </c:extLst>
                    <c:strCache>
                      <c:ptCount val="1"/>
                      <c:pt idx="0">
                        <c:v>Verano</c:v>
                      </c:pt>
                    </c:strCache>
                  </c:strRef>
                </c15:tx>
              </c15:filteredSeriesTitle>
            </c:ext>
            <c:ext xmlns:c15="http://schemas.microsoft.com/office/drawing/2012/chart" uri="{02D57815-91ED-43cb-92C2-25804820EDAC}">
              <c15:filteredCategoryTitle>
                <c15:cat>
                  <c:strRef>
                    <c:extLst>
                      <c:ext uri="{02D57815-91ED-43cb-92C2-25804820EDAC}">
                        <c15:formulaRef>
                          <c15:sqref>Promedios!#REF!</c15:sqref>
                        </c15:formulaRef>
                      </c:ext>
                    </c:extLst>
                    <c:strCache>
                      <c:ptCount val="5"/>
                      <c:pt idx="0">
                        <c:v>noratlántica</c:v>
                      </c:pt>
                      <c:pt idx="1">
                        <c:v>sudatlántica</c:v>
                      </c:pt>
                      <c:pt idx="2">
                        <c:v>Estrecho y Alborán</c:v>
                      </c:pt>
                      <c:pt idx="3">
                        <c:v>levantino-balear</c:v>
                      </c:pt>
                      <c:pt idx="4">
                        <c:v>canaria</c:v>
                      </c:pt>
                    </c:strCache>
                  </c:strRef>
                </c15:cat>
              </c15:filteredCategoryTitle>
            </c:ext>
            <c:ext xmlns:c16="http://schemas.microsoft.com/office/drawing/2014/chart" uri="{C3380CC4-5D6E-409C-BE32-E72D297353CC}">
              <c16:uniqueId val="{00000002-7FDF-4BB6-8C71-CA477E833C81}"/>
            </c:ext>
          </c:extLst>
        </c:ser>
        <c:ser>
          <c:idx val="5"/>
          <c:order val="5"/>
          <c:spPr>
            <a:solidFill>
              <a:schemeClr val="accent6"/>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Promedios!#REF!</c:f>
              <c:numCache>
                <c:formatCode>0</c:formatCode>
                <c:ptCount val="5"/>
                <c:pt idx="0">
                  <c:v>311.84285714285716</c:v>
                </c:pt>
                <c:pt idx="1">
                  <c:v>176.7391304347826</c:v>
                </c:pt>
                <c:pt idx="2">
                  <c:v>493.04166666666669</c:v>
                </c:pt>
                <c:pt idx="3">
                  <c:v>496.91428571428571</c:v>
                </c:pt>
                <c:pt idx="4">
                  <c:v>182.8235294117647</c:v>
                </c:pt>
              </c:numCache>
            </c:numRef>
          </c:val>
          <c:extLst>
            <c:ext xmlns:c15="http://schemas.microsoft.com/office/drawing/2012/chart" uri="{02D57815-91ED-43cb-92C2-25804820EDAC}">
              <c15:filteredSeriesTitle>
                <c15:tx>
                  <c:strRef>
                    <c:extLst xmlns:c16="http://schemas.microsoft.com/office/drawing/2014/chart">
                      <c:ext uri="{02D57815-91ED-43cb-92C2-25804820EDAC}">
                        <c15:formulaRef>
                          <c15:sqref>Promedios!#REF!</c15:sqref>
                        </c15:formulaRef>
                      </c:ext>
                    </c:extLst>
                    <c:strCache>
                      <c:ptCount val="1"/>
                      <c:pt idx="0">
                        <c:v>Otoño</c:v>
                      </c:pt>
                    </c:strCache>
                  </c:strRef>
                </c15:tx>
              </c15:filteredSeriesTitle>
            </c:ext>
            <c:ext xmlns:c15="http://schemas.microsoft.com/office/drawing/2012/chart" uri="{02D57815-91ED-43cb-92C2-25804820EDAC}">
              <c15:filteredCategoryTitle>
                <c15:cat>
                  <c:strRef>
                    <c:extLst>
                      <c:ext uri="{02D57815-91ED-43cb-92C2-25804820EDAC}">
                        <c15:formulaRef>
                          <c15:sqref>Promedios!#REF!</c15:sqref>
                        </c15:formulaRef>
                      </c:ext>
                    </c:extLst>
                    <c:strCache>
                      <c:ptCount val="5"/>
                      <c:pt idx="0">
                        <c:v>noratlántica</c:v>
                      </c:pt>
                      <c:pt idx="1">
                        <c:v>sudatlántica</c:v>
                      </c:pt>
                      <c:pt idx="2">
                        <c:v>Estrecho y Alborán</c:v>
                      </c:pt>
                      <c:pt idx="3">
                        <c:v>levantino-balear</c:v>
                      </c:pt>
                      <c:pt idx="4">
                        <c:v>canaria</c:v>
                      </c:pt>
                    </c:strCache>
                  </c:strRef>
                </c15:cat>
              </c15:filteredCategoryTitle>
            </c:ext>
            <c:ext xmlns:c16="http://schemas.microsoft.com/office/drawing/2014/chart" uri="{C3380CC4-5D6E-409C-BE32-E72D297353CC}">
              <c16:uniqueId val="{00000003-7FDF-4BB6-8C71-CA477E833C81}"/>
            </c:ext>
          </c:extLst>
        </c:ser>
        <c:dLbls>
          <c:showLegendKey val="0"/>
          <c:showVal val="0"/>
          <c:showCatName val="0"/>
          <c:showSerName val="0"/>
          <c:showPercent val="0"/>
          <c:showBubbleSize val="0"/>
        </c:dLbls>
        <c:gapWidth val="219"/>
        <c:overlap val="-27"/>
        <c:axId val="1667919648"/>
        <c:axId val="1407147536"/>
        <c:extLst>
          <c:ext xmlns:c15="http://schemas.microsoft.com/office/drawing/2012/chart" uri="{02D57815-91ED-43cb-92C2-25804820EDAC}">
            <c15:filteredBarSeries>
              <c15:ser>
                <c:idx val="0"/>
                <c:order val="0"/>
                <c:spPr>
                  <a:solidFill>
                    <a:schemeClr val="accent1"/>
                  </a:solidFill>
                  <a:ln>
                    <a:noFill/>
                  </a:ln>
                  <a:effectLst/>
                </c:spPr>
                <c:invertIfNegative val="0"/>
                <c:val>
                  <c:numRef>
                    <c:extLst>
                      <c:ext uri="{02D57815-91ED-43cb-92C2-25804820EDAC}">
                        <c15:formulaRef>
                          <c15:sqref>Promedios!#REF!</c15:sqref>
                        </c15:formulaRef>
                      </c:ext>
                    </c:extLst>
                    <c:numCache>
                      <c:formatCode>General</c:formatCode>
                      <c:ptCount val="5"/>
                    </c:numCache>
                  </c:numRef>
                </c:val>
                <c:extLst>
                  <c:ext uri="{02D57815-91ED-43cb-92C2-25804820EDAC}">
                    <c15:filteredSeriesTitle>
                      <c15:tx>
                        <c:strRef>
                          <c:extLst xmlns:c16="http://schemas.microsoft.com/office/drawing/2014/chart">
                            <c:ext uri="{02D57815-91ED-43cb-92C2-25804820EDAC}">
                              <c15:formulaRef>
                                <c15:sqref>Promedios!#REF!</c15:sqref>
                              </c15:formulaRef>
                            </c:ext>
                          </c:extLst>
                          <c:strCache>
                            <c:ptCount val="1"/>
                          </c:strCache>
                        </c:strRef>
                      </c15:tx>
                    </c15:filteredSeriesTitle>
                  </c:ext>
                  <c:ext uri="{02D57815-91ED-43cb-92C2-25804820EDAC}">
                    <c15:filteredCategoryTitle>
                      <c15:cat>
                        <c:strRef>
                          <c:extLst>
                            <c:ext uri="{02D57815-91ED-43cb-92C2-25804820EDAC}">
                              <c15:formulaRef>
                                <c15:sqref>Promedios!#REF!</c15:sqref>
                              </c15:formulaRef>
                            </c:ext>
                          </c:extLst>
                          <c:strCache>
                            <c:ptCount val="5"/>
                            <c:pt idx="0">
                              <c:v>noratlántica</c:v>
                            </c:pt>
                            <c:pt idx="1">
                              <c:v>sudatlántica</c:v>
                            </c:pt>
                            <c:pt idx="2">
                              <c:v>Estrecho y Alborán</c:v>
                            </c:pt>
                            <c:pt idx="3">
                              <c:v>levantino-balear</c:v>
                            </c:pt>
                            <c:pt idx="4">
                              <c:v>canaria</c:v>
                            </c:pt>
                          </c:strCache>
                        </c:strRef>
                      </c15:cat>
                    </c15:filteredCategoryTitle>
                  </c:ext>
                  <c:ext xmlns:c16="http://schemas.microsoft.com/office/drawing/2014/chart" uri="{C3380CC4-5D6E-409C-BE32-E72D297353CC}">
                    <c16:uniqueId val="{00000004-7FDF-4BB6-8C71-CA477E833C81}"/>
                  </c:ext>
                </c:extLst>
              </c15:ser>
            </c15:filteredBarSeries>
            <c15:filteredBarSeries>
              <c15:ser>
                <c:idx val="1"/>
                <c:order val="1"/>
                <c:spPr>
                  <a:solidFill>
                    <a:schemeClr val="accent2"/>
                  </a:solidFill>
                  <a:ln>
                    <a:noFill/>
                  </a:ln>
                  <a:effectLst/>
                </c:spPr>
                <c:invertIfNegative val="0"/>
                <c:val>
                  <c:numRef>
                    <c:extLst xmlns:c15="http://schemas.microsoft.com/office/drawing/2012/chart">
                      <c:ext xmlns:c15="http://schemas.microsoft.com/office/drawing/2012/chart" uri="{02D57815-91ED-43cb-92C2-25804820EDAC}">
                        <c15:formulaRef>
                          <c15:sqref>Promedios!#REF!</c15:sqref>
                        </c15:formulaRef>
                      </c:ext>
                    </c:extLst>
                    <c:numCache>
                      <c:formatCode>General</c:formatCode>
                      <c:ptCount val="5"/>
                    </c:numCache>
                  </c:numRef>
                </c:val>
                <c:extLst xmlns:c15="http://schemas.microsoft.com/office/drawing/2012/chart">
                  <c:ext xmlns:c15="http://schemas.microsoft.com/office/drawing/2012/chart" uri="{02D57815-91ED-43cb-92C2-25804820EDAC}">
                    <c15:filteredSeriesTitle>
                      <c15:tx>
                        <c:strRef>
                          <c:extLst xmlns:c16="http://schemas.microsoft.com/office/drawing/2014/chart">
                            <c:ext uri="{02D57815-91ED-43cb-92C2-25804820EDAC}">
                              <c15:formulaRef>
                                <c15:sqref>Promedios!#REF!</c15:sqref>
                              </c15:formulaRef>
                            </c:ext>
                          </c:extLst>
                          <c:strCache>
                            <c:ptCount val="1"/>
                          </c:strCache>
                        </c:strRef>
                      </c15:tx>
                    </c15:filteredSeriesTitle>
                  </c:ext>
                  <c:ext xmlns:c15="http://schemas.microsoft.com/office/drawing/2012/chart" uri="{02D57815-91ED-43cb-92C2-25804820EDAC}">
                    <c15:filteredCategoryTitle>
                      <c15:cat>
                        <c:strRef>
                          <c:extLst>
                            <c:ext uri="{02D57815-91ED-43cb-92C2-25804820EDAC}">
                              <c15:formulaRef>
                                <c15:sqref>Promedios!#REF!</c15:sqref>
                              </c15:formulaRef>
                            </c:ext>
                          </c:extLst>
                          <c:strCache>
                            <c:ptCount val="5"/>
                            <c:pt idx="0">
                              <c:v>noratlántica</c:v>
                            </c:pt>
                            <c:pt idx="1">
                              <c:v>sudatlántica</c:v>
                            </c:pt>
                            <c:pt idx="2">
                              <c:v>Estrecho y Alborán</c:v>
                            </c:pt>
                            <c:pt idx="3">
                              <c:v>levantino-balear</c:v>
                            </c:pt>
                            <c:pt idx="4">
                              <c:v>canaria</c:v>
                            </c:pt>
                          </c:strCache>
                        </c:strRef>
                      </c15:cat>
                    </c15:filteredCategoryTitle>
                  </c:ext>
                  <c:ext xmlns:c16="http://schemas.microsoft.com/office/drawing/2014/chart" uri="{C3380CC4-5D6E-409C-BE32-E72D297353CC}">
                    <c16:uniqueId val="{00000005-7FDF-4BB6-8C71-CA477E833C81}"/>
                  </c:ext>
                </c:extLst>
              </c15:ser>
            </c15:filteredBarSeries>
          </c:ext>
        </c:extLst>
      </c:barChart>
      <c:catAx>
        <c:axId val="16679196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S"/>
          </a:p>
        </c:txPr>
        <c:crossAx val="1407147536"/>
        <c:crosses val="autoZero"/>
        <c:auto val="1"/>
        <c:lblAlgn val="ctr"/>
        <c:lblOffset val="100"/>
        <c:noMultiLvlLbl val="0"/>
      </c:catAx>
      <c:valAx>
        <c:axId val="140714753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S"/>
          </a:p>
        </c:txPr>
        <c:crossAx val="166791964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2</xdr:col>
      <xdr:colOff>605118</xdr:colOff>
      <xdr:row>3</xdr:row>
      <xdr:rowOff>44825</xdr:rowOff>
    </xdr:from>
    <xdr:to>
      <xdr:col>13</xdr:col>
      <xdr:colOff>134471</xdr:colOff>
      <xdr:row>32</xdr:row>
      <xdr:rowOff>101916</xdr:rowOff>
    </xdr:to>
    <xdr:pic>
      <xdr:nvPicPr>
        <xdr:cNvPr id="2" name="Imagen 1"/>
        <xdr:cNvPicPr>
          <a:picLocks noChangeAspect="1"/>
        </xdr:cNvPicPr>
      </xdr:nvPicPr>
      <xdr:blipFill>
        <a:blip xmlns:r="http://schemas.openxmlformats.org/officeDocument/2006/relationships" r:embed="rId1"/>
        <a:stretch>
          <a:fillRect/>
        </a:stretch>
      </xdr:blipFill>
      <xdr:spPr>
        <a:xfrm>
          <a:off x="10880912" y="694766"/>
          <a:ext cx="7911353" cy="5581591"/>
        </a:xfrm>
        <a:prstGeom prst="rect">
          <a:avLst/>
        </a:prstGeom>
        <a:ln w="635">
          <a:solidFill>
            <a:schemeClr val="tx1"/>
          </a:solid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298450</xdr:colOff>
      <xdr:row>9</xdr:row>
      <xdr:rowOff>0</xdr:rowOff>
    </xdr:from>
    <xdr:to>
      <xdr:col>11</xdr:col>
      <xdr:colOff>0</xdr:colOff>
      <xdr:row>9</xdr:row>
      <xdr:rowOff>0</xdr:rowOff>
    </xdr:to>
    <xdr:graphicFrame macro="">
      <xdr:nvGraphicFramePr>
        <xdr:cNvPr id="2" name="Gráfico 1">
          <a:extLst>
            <a:ext uri="{FF2B5EF4-FFF2-40B4-BE49-F238E27FC236}">
              <a16:creationId xmlns:a16="http://schemas.microsoft.com/office/drawing/2014/main" id="{DF99FCEB-6345-B048-AAE7-FF8DF793310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485775</xdr:colOff>
      <xdr:row>62</xdr:row>
      <xdr:rowOff>38100</xdr:rowOff>
    </xdr:from>
    <xdr:to>
      <xdr:col>4</xdr:col>
      <xdr:colOff>371475</xdr:colOff>
      <xdr:row>65</xdr:row>
      <xdr:rowOff>161925</xdr:rowOff>
    </xdr:to>
    <xdr:cxnSp macro="">
      <xdr:nvCxnSpPr>
        <xdr:cNvPr id="3" name="3 Conector recto de flecha"/>
        <xdr:cNvCxnSpPr/>
      </xdr:nvCxnSpPr>
      <xdr:spPr>
        <a:xfrm>
          <a:off x="2295525" y="12087225"/>
          <a:ext cx="1409700" cy="695325"/>
        </a:xfrm>
        <a:prstGeom prst="straightConnector1">
          <a:avLst/>
        </a:prstGeom>
        <a:ln>
          <a:solidFill>
            <a:schemeClr val="accent2"/>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409575</xdr:colOff>
      <xdr:row>62</xdr:row>
      <xdr:rowOff>47625</xdr:rowOff>
    </xdr:from>
    <xdr:to>
      <xdr:col>5</xdr:col>
      <xdr:colOff>295275</xdr:colOff>
      <xdr:row>65</xdr:row>
      <xdr:rowOff>171450</xdr:rowOff>
    </xdr:to>
    <xdr:cxnSp macro="">
      <xdr:nvCxnSpPr>
        <xdr:cNvPr id="7" name="3 Conector recto de flecha"/>
        <xdr:cNvCxnSpPr/>
      </xdr:nvCxnSpPr>
      <xdr:spPr>
        <a:xfrm>
          <a:off x="2981325" y="12096750"/>
          <a:ext cx="1409700" cy="695325"/>
        </a:xfrm>
        <a:prstGeom prst="straightConnector1">
          <a:avLst/>
        </a:prstGeom>
        <a:ln>
          <a:solidFill>
            <a:schemeClr val="accent2"/>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390525</xdr:colOff>
      <xdr:row>62</xdr:row>
      <xdr:rowOff>47625</xdr:rowOff>
    </xdr:from>
    <xdr:to>
      <xdr:col>6</xdr:col>
      <xdr:colOff>276225</xdr:colOff>
      <xdr:row>65</xdr:row>
      <xdr:rowOff>171450</xdr:rowOff>
    </xdr:to>
    <xdr:cxnSp macro="">
      <xdr:nvCxnSpPr>
        <xdr:cNvPr id="8" name="3 Conector recto de flecha"/>
        <xdr:cNvCxnSpPr/>
      </xdr:nvCxnSpPr>
      <xdr:spPr>
        <a:xfrm>
          <a:off x="3724275" y="12096750"/>
          <a:ext cx="1409700" cy="695325"/>
        </a:xfrm>
        <a:prstGeom prst="straightConnector1">
          <a:avLst/>
        </a:prstGeom>
        <a:ln>
          <a:solidFill>
            <a:schemeClr val="accent2"/>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495300</xdr:colOff>
      <xdr:row>62</xdr:row>
      <xdr:rowOff>47625</xdr:rowOff>
    </xdr:from>
    <xdr:to>
      <xdr:col>7</xdr:col>
      <xdr:colOff>381000</xdr:colOff>
      <xdr:row>65</xdr:row>
      <xdr:rowOff>171450</xdr:rowOff>
    </xdr:to>
    <xdr:cxnSp macro="">
      <xdr:nvCxnSpPr>
        <xdr:cNvPr id="9" name="3 Conector recto de flecha"/>
        <xdr:cNvCxnSpPr/>
      </xdr:nvCxnSpPr>
      <xdr:spPr>
        <a:xfrm>
          <a:off x="4591050" y="12096750"/>
          <a:ext cx="1409700" cy="695325"/>
        </a:xfrm>
        <a:prstGeom prst="straightConnector1">
          <a:avLst/>
        </a:prstGeom>
        <a:ln>
          <a:solidFill>
            <a:schemeClr val="accent2"/>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190501</xdr:colOff>
      <xdr:row>43</xdr:row>
      <xdr:rowOff>69734</xdr:rowOff>
    </xdr:from>
    <xdr:to>
      <xdr:col>11</xdr:col>
      <xdr:colOff>381000</xdr:colOff>
      <xdr:row>72</xdr:row>
      <xdr:rowOff>68484</xdr:rowOff>
    </xdr:to>
    <xdr:pic>
      <xdr:nvPicPr>
        <xdr:cNvPr id="4" name="Imagen 3"/>
        <xdr:cNvPicPr>
          <a:picLocks noChangeAspect="1"/>
        </xdr:cNvPicPr>
      </xdr:nvPicPr>
      <xdr:blipFill>
        <a:blip xmlns:r="http://schemas.openxmlformats.org/officeDocument/2006/relationships" r:embed="rId1"/>
        <a:stretch>
          <a:fillRect/>
        </a:stretch>
      </xdr:blipFill>
      <xdr:spPr>
        <a:xfrm>
          <a:off x="952501" y="8475547"/>
          <a:ext cx="7810499" cy="5523250"/>
        </a:xfrm>
        <a:prstGeom prst="rect">
          <a:avLst/>
        </a:prstGeom>
      </xdr:spPr>
    </xdr:pic>
    <xdr:clientData/>
  </xdr:twoCellAnchor>
  <xdr:twoCellAnchor editAs="oneCell">
    <xdr:from>
      <xdr:col>1</xdr:col>
      <xdr:colOff>119063</xdr:colOff>
      <xdr:row>8</xdr:row>
      <xdr:rowOff>140701</xdr:rowOff>
    </xdr:from>
    <xdr:to>
      <xdr:col>11</xdr:col>
      <xdr:colOff>333375</xdr:colOff>
      <xdr:row>37</xdr:row>
      <xdr:rowOff>156290</xdr:rowOff>
    </xdr:to>
    <xdr:pic>
      <xdr:nvPicPr>
        <xdr:cNvPr id="5" name="Imagen 4"/>
        <xdr:cNvPicPr>
          <a:picLocks noChangeAspect="1"/>
        </xdr:cNvPicPr>
      </xdr:nvPicPr>
      <xdr:blipFill>
        <a:blip xmlns:r="http://schemas.openxmlformats.org/officeDocument/2006/relationships" r:embed="rId2"/>
        <a:stretch>
          <a:fillRect/>
        </a:stretch>
      </xdr:blipFill>
      <xdr:spPr>
        <a:xfrm>
          <a:off x="881063" y="1879014"/>
          <a:ext cx="7834312" cy="554008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100013</xdr:colOff>
      <xdr:row>8</xdr:row>
      <xdr:rowOff>122944</xdr:rowOff>
    </xdr:from>
    <xdr:to>
      <xdr:col>11</xdr:col>
      <xdr:colOff>253116</xdr:colOff>
      <xdr:row>37</xdr:row>
      <xdr:rowOff>95249</xdr:rowOff>
    </xdr:to>
    <xdr:pic>
      <xdr:nvPicPr>
        <xdr:cNvPr id="3" name="Imagen 2"/>
        <xdr:cNvPicPr>
          <a:picLocks noChangeAspect="1"/>
        </xdr:cNvPicPr>
      </xdr:nvPicPr>
      <xdr:blipFill>
        <a:blip xmlns:r="http://schemas.openxmlformats.org/officeDocument/2006/relationships" r:embed="rId1"/>
        <a:stretch>
          <a:fillRect/>
        </a:stretch>
      </xdr:blipFill>
      <xdr:spPr>
        <a:xfrm>
          <a:off x="862013" y="1861257"/>
          <a:ext cx="7773103" cy="549680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114300</xdr:colOff>
      <xdr:row>9</xdr:row>
      <xdr:rowOff>152401</xdr:rowOff>
    </xdr:from>
    <xdr:to>
      <xdr:col>11</xdr:col>
      <xdr:colOff>198812</xdr:colOff>
      <xdr:row>38</xdr:row>
      <xdr:rowOff>76201</xdr:rowOff>
    </xdr:to>
    <xdr:pic>
      <xdr:nvPicPr>
        <xdr:cNvPr id="4" name="Imagen 3"/>
        <xdr:cNvPicPr>
          <a:picLocks noChangeAspect="1"/>
        </xdr:cNvPicPr>
      </xdr:nvPicPr>
      <xdr:blipFill>
        <a:blip xmlns:r="http://schemas.openxmlformats.org/officeDocument/2006/relationships" r:embed="rId1"/>
        <a:stretch>
          <a:fillRect/>
        </a:stretch>
      </xdr:blipFill>
      <xdr:spPr>
        <a:xfrm>
          <a:off x="876300" y="2095501"/>
          <a:ext cx="7704512" cy="5448300"/>
        </a:xfrm>
        <a:prstGeom prst="rect">
          <a:avLst/>
        </a:prstGeom>
      </xdr:spPr>
    </xdr:pic>
    <xdr:clientData/>
  </xdr:twoCellAnchor>
  <xdr:twoCellAnchor editAs="oneCell">
    <xdr:from>
      <xdr:col>1</xdr:col>
      <xdr:colOff>190500</xdr:colOff>
      <xdr:row>43</xdr:row>
      <xdr:rowOff>1024</xdr:rowOff>
    </xdr:from>
    <xdr:to>
      <xdr:col>11</xdr:col>
      <xdr:colOff>0</xdr:colOff>
      <xdr:row>70</xdr:row>
      <xdr:rowOff>111348</xdr:rowOff>
    </xdr:to>
    <xdr:pic>
      <xdr:nvPicPr>
        <xdr:cNvPr id="5" name="Imagen 4"/>
        <xdr:cNvPicPr>
          <a:picLocks noChangeAspect="1"/>
        </xdr:cNvPicPr>
      </xdr:nvPicPr>
      <xdr:blipFill>
        <a:blip xmlns:r="http://schemas.openxmlformats.org/officeDocument/2006/relationships" r:embed="rId2"/>
        <a:stretch>
          <a:fillRect/>
        </a:stretch>
      </xdr:blipFill>
      <xdr:spPr>
        <a:xfrm>
          <a:off x="952500" y="8421124"/>
          <a:ext cx="7429500" cy="525382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38100</xdr:colOff>
      <xdr:row>9</xdr:row>
      <xdr:rowOff>114300</xdr:rowOff>
    </xdr:from>
    <xdr:to>
      <xdr:col>11</xdr:col>
      <xdr:colOff>38100</xdr:colOff>
      <xdr:row>37</xdr:row>
      <xdr:rowOff>168837</xdr:rowOff>
    </xdr:to>
    <xdr:pic>
      <xdr:nvPicPr>
        <xdr:cNvPr id="3" name="Imagen 2"/>
        <xdr:cNvPicPr>
          <a:picLocks noChangeAspect="1"/>
        </xdr:cNvPicPr>
      </xdr:nvPicPr>
      <xdr:blipFill>
        <a:blip xmlns:r="http://schemas.openxmlformats.org/officeDocument/2006/relationships" r:embed="rId1"/>
        <a:stretch>
          <a:fillRect/>
        </a:stretch>
      </xdr:blipFill>
      <xdr:spPr>
        <a:xfrm>
          <a:off x="800100" y="2057400"/>
          <a:ext cx="7620000" cy="5388537"/>
        </a:xfrm>
        <a:prstGeom prst="rect">
          <a:avLst/>
        </a:prstGeom>
      </xdr:spPr>
    </xdr:pic>
    <xdr:clientData/>
  </xdr:twoCellAnchor>
  <xdr:twoCellAnchor editAs="oneCell">
    <xdr:from>
      <xdr:col>1</xdr:col>
      <xdr:colOff>76200</xdr:colOff>
      <xdr:row>42</xdr:row>
      <xdr:rowOff>38101</xdr:rowOff>
    </xdr:from>
    <xdr:to>
      <xdr:col>11</xdr:col>
      <xdr:colOff>160712</xdr:colOff>
      <xdr:row>70</xdr:row>
      <xdr:rowOff>152401</xdr:rowOff>
    </xdr:to>
    <xdr:pic>
      <xdr:nvPicPr>
        <xdr:cNvPr id="5" name="Imagen 4"/>
        <xdr:cNvPicPr>
          <a:picLocks noChangeAspect="1"/>
        </xdr:cNvPicPr>
      </xdr:nvPicPr>
      <xdr:blipFill>
        <a:blip xmlns:r="http://schemas.openxmlformats.org/officeDocument/2006/relationships" r:embed="rId2"/>
        <a:stretch>
          <a:fillRect/>
        </a:stretch>
      </xdr:blipFill>
      <xdr:spPr>
        <a:xfrm>
          <a:off x="838200" y="8267701"/>
          <a:ext cx="7704512" cy="5448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152401</xdr:colOff>
      <xdr:row>33</xdr:row>
      <xdr:rowOff>114300</xdr:rowOff>
    </xdr:from>
    <xdr:to>
      <xdr:col>11</xdr:col>
      <xdr:colOff>277735</xdr:colOff>
      <xdr:row>67</xdr:row>
      <xdr:rowOff>111347</xdr:rowOff>
    </xdr:to>
    <xdr:pic>
      <xdr:nvPicPr>
        <xdr:cNvPr id="3" name="Imagen 2"/>
        <xdr:cNvPicPr>
          <a:picLocks noChangeAspect="1"/>
        </xdr:cNvPicPr>
      </xdr:nvPicPr>
      <xdr:blipFill>
        <a:blip xmlns:r="http://schemas.openxmlformats.org/officeDocument/2006/relationships" r:embed="rId1"/>
        <a:stretch>
          <a:fillRect/>
        </a:stretch>
      </xdr:blipFill>
      <xdr:spPr>
        <a:xfrm>
          <a:off x="914401" y="6629400"/>
          <a:ext cx="9155034" cy="647404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649094</xdr:colOff>
      <xdr:row>35</xdr:row>
      <xdr:rowOff>70598</xdr:rowOff>
    </xdr:from>
    <xdr:to>
      <xdr:col>4</xdr:col>
      <xdr:colOff>2020957</xdr:colOff>
      <xdr:row>64</xdr:row>
      <xdr:rowOff>105592</xdr:rowOff>
    </xdr:to>
    <xdr:grpSp>
      <xdr:nvGrpSpPr>
        <xdr:cNvPr id="2" name="59 Grupo"/>
        <xdr:cNvGrpSpPr/>
      </xdr:nvGrpSpPr>
      <xdr:grpSpPr>
        <a:xfrm>
          <a:off x="1544444" y="14748623"/>
          <a:ext cx="7258313" cy="4454594"/>
          <a:chOff x="1544444" y="12805523"/>
          <a:chExt cx="6829688" cy="4473644"/>
        </a:xfrm>
      </xdr:grpSpPr>
      <xdr:sp macro="" textlink="">
        <xdr:nvSpPr>
          <xdr:cNvPr id="3" name="Text Box 123"/>
          <xdr:cNvSpPr txBox="1">
            <a:spLocks noChangeArrowheads="1"/>
          </xdr:cNvSpPr>
        </xdr:nvSpPr>
        <xdr:spPr bwMode="auto">
          <a:xfrm>
            <a:off x="2129328" y="12805523"/>
            <a:ext cx="5667994" cy="284919"/>
          </a:xfrm>
          <a:prstGeom prst="rect">
            <a:avLst/>
          </a:prstGeom>
          <a:noFill/>
          <a:ln>
            <a:noFill/>
          </a:ln>
          <a:effectLst/>
          <a:extLst>
            <a:ext uri="{909E8E84-426E-40DD-AFC4-6F175D3DCCD1}">
              <a14:hiddenFill xmlns:a14="http://schemas.microsoft.com/office/drawing/2010/main">
                <a:solidFill>
                  <a:srgbClr val="00CC99"/>
                </a:solidFill>
              </a14:hiddenFill>
            </a:ext>
            <a:ext uri="{91240B29-F687-4F45-9708-019B960494DF}">
              <a14:hiddenLine xmlns:a14="http://schemas.microsoft.com/office/drawing/2010/main" w="9525">
                <a:solidFill>
                  <a:srgbClr val="000000"/>
                </a:solidFill>
                <a:miter lim="800000"/>
                <a:headEnd type="none" w="sm" len="sm"/>
                <a:tailEnd type="none" w="sm" len="sm"/>
              </a14:hiddenLine>
            </a:ext>
            <a:ext uri="{AF507438-7753-43E0-B8FC-AC1667EBCBE1}">
              <a14:hiddenEffects xmlns:a14="http://schemas.microsoft.com/office/drawing/2010/main">
                <a:effectLst>
                  <a:outerShdw dist="35921" dir="2700000" algn="ctr" rotWithShape="0">
                    <a:srgbClr val="969696"/>
                  </a:outerShdw>
                </a:effectLst>
              </a14:hiddenEffects>
            </a:ext>
          </a:extLst>
        </xdr:spPr>
        <xdr:txBody>
          <a:bodyPr vertOverflow="clip" wrap="square" lIns="66751" tIns="33376" rIns="66751" bIns="33376" anchor="t" upright="1"/>
          <a:lstStyle/>
          <a:p>
            <a:pPr algn="r" rtl="0">
              <a:defRPr sz="1000"/>
            </a:pPr>
            <a:r>
              <a:rPr lang="es-ES" sz="1200" b="1" i="0" u="none" strike="noStrike" baseline="0">
                <a:solidFill>
                  <a:schemeClr val="accent1">
                    <a:lumMod val="75000"/>
                  </a:schemeClr>
                </a:solidFill>
                <a:latin typeface="+mn-lt"/>
                <a:cs typeface="Times New Roman"/>
              </a:rPr>
              <a:t>Informes ambientales y web sobre medio ambiente de las CC. AA.</a:t>
            </a:r>
          </a:p>
        </xdr:txBody>
      </xdr:sp>
      <xdr:grpSp>
        <xdr:nvGrpSpPr>
          <xdr:cNvPr id="4" name="58 Grupo"/>
          <xdr:cNvGrpSpPr/>
        </xdr:nvGrpSpPr>
        <xdr:grpSpPr>
          <a:xfrm>
            <a:off x="1544444" y="13265412"/>
            <a:ext cx="6829688" cy="4013755"/>
            <a:chOff x="1544444" y="13265412"/>
            <a:chExt cx="6829688" cy="4013755"/>
          </a:xfrm>
        </xdr:grpSpPr>
        <xdr:grpSp>
          <xdr:nvGrpSpPr>
            <xdr:cNvPr id="5" name="57 Grupo"/>
            <xdr:cNvGrpSpPr/>
          </xdr:nvGrpSpPr>
          <xdr:grpSpPr>
            <a:xfrm>
              <a:off x="1544444" y="13265412"/>
              <a:ext cx="5584277" cy="3383842"/>
              <a:chOff x="1544444" y="13265412"/>
              <a:chExt cx="5584277" cy="3383842"/>
            </a:xfrm>
          </xdr:grpSpPr>
          <xdr:grpSp>
            <xdr:nvGrpSpPr>
              <xdr:cNvPr id="24" name="14 Grupo"/>
              <xdr:cNvGrpSpPr/>
            </xdr:nvGrpSpPr>
            <xdr:grpSpPr>
              <a:xfrm>
                <a:off x="6254816" y="14518332"/>
                <a:ext cx="873905" cy="560373"/>
                <a:chOff x="5527279" y="20662945"/>
                <a:chExt cx="883801" cy="572262"/>
              </a:xfrm>
              <a:solidFill>
                <a:schemeClr val="accent2">
                  <a:lumMod val="75000"/>
                </a:schemeClr>
              </a:solidFill>
            </xdr:grpSpPr>
            <xdr:sp macro="" textlink="">
              <xdr:nvSpPr>
                <xdr:cNvPr id="53" name="Freeform 97"/>
                <xdr:cNvSpPr>
                  <a:spLocks/>
                </xdr:cNvSpPr>
              </xdr:nvSpPr>
              <xdr:spPr bwMode="auto">
                <a:xfrm>
                  <a:off x="5527279" y="21054695"/>
                  <a:ext cx="118296" cy="105619"/>
                </a:xfrm>
                <a:custGeom>
                  <a:avLst/>
                  <a:gdLst>
                    <a:gd name="T0" fmla="*/ 355 w 96"/>
                    <a:gd name="T1" fmla="*/ 48 h 88"/>
                    <a:gd name="T2" fmla="*/ 355 w 96"/>
                    <a:gd name="T3" fmla="*/ 36 h 88"/>
                    <a:gd name="T4" fmla="*/ 355 w 96"/>
                    <a:gd name="T5" fmla="*/ 36 h 88"/>
                    <a:gd name="T6" fmla="*/ 343 w 96"/>
                    <a:gd name="T7" fmla="*/ 29 h 88"/>
                    <a:gd name="T8" fmla="*/ 318 w 96"/>
                    <a:gd name="T9" fmla="*/ 29 h 88"/>
                    <a:gd name="T10" fmla="*/ 294 w 96"/>
                    <a:gd name="T11" fmla="*/ 10 h 88"/>
                    <a:gd name="T12" fmla="*/ 280 w 96"/>
                    <a:gd name="T13" fmla="*/ 0 h 88"/>
                    <a:gd name="T14" fmla="*/ 268 w 96"/>
                    <a:gd name="T15" fmla="*/ 10 h 88"/>
                    <a:gd name="T16" fmla="*/ 261 w 96"/>
                    <a:gd name="T17" fmla="*/ 29 h 88"/>
                    <a:gd name="T18" fmla="*/ 248 w 96"/>
                    <a:gd name="T19" fmla="*/ 29 h 88"/>
                    <a:gd name="T20" fmla="*/ 232 w 96"/>
                    <a:gd name="T21" fmla="*/ 29 h 88"/>
                    <a:gd name="T22" fmla="*/ 213 w 96"/>
                    <a:gd name="T23" fmla="*/ 36 h 88"/>
                    <a:gd name="T24" fmla="*/ 213 w 96"/>
                    <a:gd name="T25" fmla="*/ 36 h 88"/>
                    <a:gd name="T26" fmla="*/ 200 w 96"/>
                    <a:gd name="T27" fmla="*/ 36 h 88"/>
                    <a:gd name="T28" fmla="*/ 184 w 96"/>
                    <a:gd name="T29" fmla="*/ 56 h 88"/>
                    <a:gd name="T30" fmla="*/ 156 w 96"/>
                    <a:gd name="T31" fmla="*/ 56 h 88"/>
                    <a:gd name="T32" fmla="*/ 136 w 96"/>
                    <a:gd name="T33" fmla="*/ 75 h 88"/>
                    <a:gd name="T34" fmla="*/ 124 w 96"/>
                    <a:gd name="T35" fmla="*/ 75 h 88"/>
                    <a:gd name="T36" fmla="*/ 117 w 96"/>
                    <a:gd name="T37" fmla="*/ 64 h 88"/>
                    <a:gd name="T38" fmla="*/ 97 w 96"/>
                    <a:gd name="T39" fmla="*/ 80 h 88"/>
                    <a:gd name="T40" fmla="*/ 87 w 96"/>
                    <a:gd name="T41" fmla="*/ 94 h 88"/>
                    <a:gd name="T42" fmla="*/ 77 w 96"/>
                    <a:gd name="T43" fmla="*/ 125 h 88"/>
                    <a:gd name="T44" fmla="*/ 77 w 96"/>
                    <a:gd name="T45" fmla="*/ 138 h 88"/>
                    <a:gd name="T46" fmla="*/ 67 w 96"/>
                    <a:gd name="T47" fmla="*/ 155 h 88"/>
                    <a:gd name="T48" fmla="*/ 77 w 96"/>
                    <a:gd name="T49" fmla="*/ 173 h 88"/>
                    <a:gd name="T50" fmla="*/ 77 w 96"/>
                    <a:gd name="T51" fmla="*/ 185 h 88"/>
                    <a:gd name="T52" fmla="*/ 48 w 96"/>
                    <a:gd name="T53" fmla="*/ 185 h 88"/>
                    <a:gd name="T54" fmla="*/ 48 w 96"/>
                    <a:gd name="T55" fmla="*/ 185 h 88"/>
                    <a:gd name="T56" fmla="*/ 32 w 96"/>
                    <a:gd name="T57" fmla="*/ 185 h 88"/>
                    <a:gd name="T58" fmla="*/ 20 w 96"/>
                    <a:gd name="T59" fmla="*/ 194 h 88"/>
                    <a:gd name="T60" fmla="*/ 20 w 96"/>
                    <a:gd name="T61" fmla="*/ 185 h 88"/>
                    <a:gd name="T62" fmla="*/ 0 w 96"/>
                    <a:gd name="T63" fmla="*/ 198 h 88"/>
                    <a:gd name="T64" fmla="*/ 20 w 96"/>
                    <a:gd name="T65" fmla="*/ 241 h 88"/>
                    <a:gd name="T66" fmla="*/ 13 w 96"/>
                    <a:gd name="T67" fmla="*/ 244 h 88"/>
                    <a:gd name="T68" fmla="*/ 0 w 96"/>
                    <a:gd name="T69" fmla="*/ 264 h 88"/>
                    <a:gd name="T70" fmla="*/ 20 w 96"/>
                    <a:gd name="T71" fmla="*/ 283 h 88"/>
                    <a:gd name="T72" fmla="*/ 32 w 96"/>
                    <a:gd name="T73" fmla="*/ 304 h 88"/>
                    <a:gd name="T74" fmla="*/ 61 w 96"/>
                    <a:gd name="T75" fmla="*/ 291 h 88"/>
                    <a:gd name="T76" fmla="*/ 77 w 96"/>
                    <a:gd name="T77" fmla="*/ 291 h 88"/>
                    <a:gd name="T78" fmla="*/ 87 w 96"/>
                    <a:gd name="T79" fmla="*/ 310 h 88"/>
                    <a:gd name="T80" fmla="*/ 108 w 96"/>
                    <a:gd name="T81" fmla="*/ 310 h 88"/>
                    <a:gd name="T82" fmla="*/ 124 w 96"/>
                    <a:gd name="T83" fmla="*/ 291 h 88"/>
                    <a:gd name="T84" fmla="*/ 156 w 96"/>
                    <a:gd name="T85" fmla="*/ 338 h 88"/>
                    <a:gd name="T86" fmla="*/ 166 w 96"/>
                    <a:gd name="T87" fmla="*/ 330 h 88"/>
                    <a:gd name="T88" fmla="*/ 184 w 96"/>
                    <a:gd name="T89" fmla="*/ 319 h 88"/>
                    <a:gd name="T90" fmla="*/ 184 w 96"/>
                    <a:gd name="T91" fmla="*/ 283 h 88"/>
                    <a:gd name="T92" fmla="*/ 221 w 96"/>
                    <a:gd name="T93" fmla="*/ 256 h 88"/>
                    <a:gd name="T94" fmla="*/ 213 w 96"/>
                    <a:gd name="T95" fmla="*/ 244 h 88"/>
                    <a:gd name="T96" fmla="*/ 232 w 96"/>
                    <a:gd name="T97" fmla="*/ 256 h 88"/>
                    <a:gd name="T98" fmla="*/ 248 w 96"/>
                    <a:gd name="T99" fmla="*/ 241 h 88"/>
                    <a:gd name="T100" fmla="*/ 280 w 96"/>
                    <a:gd name="T101" fmla="*/ 218 h 88"/>
                    <a:gd name="T102" fmla="*/ 294 w 96"/>
                    <a:gd name="T103" fmla="*/ 198 h 88"/>
                    <a:gd name="T104" fmla="*/ 291 w 96"/>
                    <a:gd name="T105" fmla="*/ 194 h 88"/>
                    <a:gd name="T106" fmla="*/ 309 w 96"/>
                    <a:gd name="T107" fmla="*/ 155 h 88"/>
                    <a:gd name="T108" fmla="*/ 318 w 96"/>
                    <a:gd name="T109" fmla="*/ 148 h 88"/>
                    <a:gd name="T110" fmla="*/ 343 w 96"/>
                    <a:gd name="T111" fmla="*/ 138 h 88"/>
                    <a:gd name="T112" fmla="*/ 355 w 96"/>
                    <a:gd name="T113" fmla="*/ 119 h 88"/>
                    <a:gd name="T114" fmla="*/ 367 w 96"/>
                    <a:gd name="T115" fmla="*/ 108 h 88"/>
                    <a:gd name="T116" fmla="*/ 371 w 96"/>
                    <a:gd name="T117" fmla="*/ 108 h 88"/>
                    <a:gd name="T118" fmla="*/ 371 w 96"/>
                    <a:gd name="T119" fmla="*/ 100 h 88"/>
                    <a:gd name="T120" fmla="*/ 371 w 96"/>
                    <a:gd name="T121" fmla="*/ 94 h 88"/>
                    <a:gd name="T122" fmla="*/ 355 w 96"/>
                    <a:gd name="T123" fmla="*/ 75 h 88"/>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0" t="0" r="r" b="b"/>
                  <a:pathLst>
                    <a:path w="96" h="88">
                      <a:moveTo>
                        <a:pt x="86" y="14"/>
                      </a:moveTo>
                      <a:lnTo>
                        <a:pt x="89" y="12"/>
                      </a:lnTo>
                      <a:lnTo>
                        <a:pt x="91" y="12"/>
                      </a:lnTo>
                      <a:lnTo>
                        <a:pt x="89" y="9"/>
                      </a:lnTo>
                      <a:lnTo>
                        <a:pt x="91" y="7"/>
                      </a:lnTo>
                      <a:lnTo>
                        <a:pt x="89" y="9"/>
                      </a:lnTo>
                      <a:lnTo>
                        <a:pt x="86" y="5"/>
                      </a:lnTo>
                      <a:lnTo>
                        <a:pt x="86" y="7"/>
                      </a:lnTo>
                      <a:lnTo>
                        <a:pt x="81" y="5"/>
                      </a:lnTo>
                      <a:lnTo>
                        <a:pt x="79" y="7"/>
                      </a:lnTo>
                      <a:lnTo>
                        <a:pt x="77" y="5"/>
                      </a:lnTo>
                      <a:lnTo>
                        <a:pt x="74" y="2"/>
                      </a:lnTo>
                      <a:lnTo>
                        <a:pt x="74" y="0"/>
                      </a:lnTo>
                      <a:lnTo>
                        <a:pt x="70" y="0"/>
                      </a:lnTo>
                      <a:lnTo>
                        <a:pt x="70" y="2"/>
                      </a:lnTo>
                      <a:lnTo>
                        <a:pt x="67" y="2"/>
                      </a:lnTo>
                      <a:lnTo>
                        <a:pt x="67" y="5"/>
                      </a:lnTo>
                      <a:lnTo>
                        <a:pt x="65" y="7"/>
                      </a:lnTo>
                      <a:lnTo>
                        <a:pt x="62" y="2"/>
                      </a:lnTo>
                      <a:lnTo>
                        <a:pt x="62" y="7"/>
                      </a:lnTo>
                      <a:lnTo>
                        <a:pt x="60" y="5"/>
                      </a:lnTo>
                      <a:lnTo>
                        <a:pt x="58" y="7"/>
                      </a:lnTo>
                      <a:lnTo>
                        <a:pt x="55" y="7"/>
                      </a:lnTo>
                      <a:lnTo>
                        <a:pt x="53" y="9"/>
                      </a:lnTo>
                      <a:lnTo>
                        <a:pt x="55" y="9"/>
                      </a:lnTo>
                      <a:lnTo>
                        <a:pt x="53" y="9"/>
                      </a:lnTo>
                      <a:lnTo>
                        <a:pt x="53" y="12"/>
                      </a:lnTo>
                      <a:lnTo>
                        <a:pt x="50" y="9"/>
                      </a:lnTo>
                      <a:lnTo>
                        <a:pt x="48" y="9"/>
                      </a:lnTo>
                      <a:lnTo>
                        <a:pt x="46" y="14"/>
                      </a:lnTo>
                      <a:lnTo>
                        <a:pt x="41" y="14"/>
                      </a:lnTo>
                      <a:lnTo>
                        <a:pt x="39" y="14"/>
                      </a:lnTo>
                      <a:lnTo>
                        <a:pt x="36" y="19"/>
                      </a:lnTo>
                      <a:lnTo>
                        <a:pt x="34" y="19"/>
                      </a:lnTo>
                      <a:lnTo>
                        <a:pt x="34" y="17"/>
                      </a:lnTo>
                      <a:lnTo>
                        <a:pt x="31" y="19"/>
                      </a:lnTo>
                      <a:lnTo>
                        <a:pt x="29" y="19"/>
                      </a:lnTo>
                      <a:lnTo>
                        <a:pt x="29" y="17"/>
                      </a:lnTo>
                      <a:lnTo>
                        <a:pt x="29" y="21"/>
                      </a:lnTo>
                      <a:lnTo>
                        <a:pt x="24" y="21"/>
                      </a:lnTo>
                      <a:lnTo>
                        <a:pt x="24" y="24"/>
                      </a:lnTo>
                      <a:lnTo>
                        <a:pt x="22" y="24"/>
                      </a:lnTo>
                      <a:lnTo>
                        <a:pt x="17" y="31"/>
                      </a:lnTo>
                      <a:lnTo>
                        <a:pt x="19" y="33"/>
                      </a:lnTo>
                      <a:lnTo>
                        <a:pt x="17" y="33"/>
                      </a:lnTo>
                      <a:lnTo>
                        <a:pt x="19" y="36"/>
                      </a:lnTo>
                      <a:lnTo>
                        <a:pt x="17" y="38"/>
                      </a:lnTo>
                      <a:lnTo>
                        <a:pt x="17" y="40"/>
                      </a:lnTo>
                      <a:lnTo>
                        <a:pt x="19" y="43"/>
                      </a:lnTo>
                      <a:lnTo>
                        <a:pt x="19" y="45"/>
                      </a:lnTo>
                      <a:lnTo>
                        <a:pt x="22" y="45"/>
                      </a:lnTo>
                      <a:lnTo>
                        <a:pt x="19" y="48"/>
                      </a:lnTo>
                      <a:lnTo>
                        <a:pt x="17" y="45"/>
                      </a:lnTo>
                      <a:lnTo>
                        <a:pt x="12" y="48"/>
                      </a:lnTo>
                      <a:lnTo>
                        <a:pt x="12" y="50"/>
                      </a:lnTo>
                      <a:lnTo>
                        <a:pt x="12" y="48"/>
                      </a:lnTo>
                      <a:lnTo>
                        <a:pt x="10" y="48"/>
                      </a:lnTo>
                      <a:lnTo>
                        <a:pt x="8" y="48"/>
                      </a:lnTo>
                      <a:lnTo>
                        <a:pt x="8" y="50"/>
                      </a:lnTo>
                      <a:lnTo>
                        <a:pt x="5" y="50"/>
                      </a:lnTo>
                      <a:lnTo>
                        <a:pt x="8" y="48"/>
                      </a:lnTo>
                      <a:lnTo>
                        <a:pt x="5" y="48"/>
                      </a:lnTo>
                      <a:lnTo>
                        <a:pt x="3" y="50"/>
                      </a:lnTo>
                      <a:lnTo>
                        <a:pt x="0" y="52"/>
                      </a:lnTo>
                      <a:lnTo>
                        <a:pt x="5" y="57"/>
                      </a:lnTo>
                      <a:lnTo>
                        <a:pt x="5" y="62"/>
                      </a:lnTo>
                      <a:lnTo>
                        <a:pt x="3" y="62"/>
                      </a:lnTo>
                      <a:lnTo>
                        <a:pt x="3" y="64"/>
                      </a:lnTo>
                      <a:lnTo>
                        <a:pt x="3" y="67"/>
                      </a:lnTo>
                      <a:lnTo>
                        <a:pt x="0" y="69"/>
                      </a:lnTo>
                      <a:lnTo>
                        <a:pt x="3" y="71"/>
                      </a:lnTo>
                      <a:lnTo>
                        <a:pt x="5" y="74"/>
                      </a:lnTo>
                      <a:lnTo>
                        <a:pt x="5" y="79"/>
                      </a:lnTo>
                      <a:lnTo>
                        <a:pt x="8" y="79"/>
                      </a:lnTo>
                      <a:lnTo>
                        <a:pt x="10" y="83"/>
                      </a:lnTo>
                      <a:lnTo>
                        <a:pt x="15" y="76"/>
                      </a:lnTo>
                      <a:lnTo>
                        <a:pt x="17" y="76"/>
                      </a:lnTo>
                      <a:lnTo>
                        <a:pt x="19" y="76"/>
                      </a:lnTo>
                      <a:lnTo>
                        <a:pt x="24" y="79"/>
                      </a:lnTo>
                      <a:lnTo>
                        <a:pt x="22" y="81"/>
                      </a:lnTo>
                      <a:lnTo>
                        <a:pt x="27" y="79"/>
                      </a:lnTo>
                      <a:lnTo>
                        <a:pt x="27" y="81"/>
                      </a:lnTo>
                      <a:lnTo>
                        <a:pt x="29" y="79"/>
                      </a:lnTo>
                      <a:lnTo>
                        <a:pt x="31" y="76"/>
                      </a:lnTo>
                      <a:lnTo>
                        <a:pt x="39" y="81"/>
                      </a:lnTo>
                      <a:lnTo>
                        <a:pt x="39" y="88"/>
                      </a:lnTo>
                      <a:lnTo>
                        <a:pt x="41" y="88"/>
                      </a:lnTo>
                      <a:lnTo>
                        <a:pt x="41" y="86"/>
                      </a:lnTo>
                      <a:lnTo>
                        <a:pt x="48" y="88"/>
                      </a:lnTo>
                      <a:lnTo>
                        <a:pt x="46" y="83"/>
                      </a:lnTo>
                      <a:lnTo>
                        <a:pt x="48" y="81"/>
                      </a:lnTo>
                      <a:lnTo>
                        <a:pt x="46" y="74"/>
                      </a:lnTo>
                      <a:lnTo>
                        <a:pt x="50" y="67"/>
                      </a:lnTo>
                      <a:lnTo>
                        <a:pt x="55" y="67"/>
                      </a:lnTo>
                      <a:lnTo>
                        <a:pt x="55" y="64"/>
                      </a:lnTo>
                      <a:lnTo>
                        <a:pt x="53" y="64"/>
                      </a:lnTo>
                      <a:lnTo>
                        <a:pt x="55" y="62"/>
                      </a:lnTo>
                      <a:lnTo>
                        <a:pt x="58" y="67"/>
                      </a:lnTo>
                      <a:lnTo>
                        <a:pt x="58" y="62"/>
                      </a:lnTo>
                      <a:lnTo>
                        <a:pt x="62" y="62"/>
                      </a:lnTo>
                      <a:lnTo>
                        <a:pt x="65" y="57"/>
                      </a:lnTo>
                      <a:lnTo>
                        <a:pt x="70" y="57"/>
                      </a:lnTo>
                      <a:lnTo>
                        <a:pt x="70" y="52"/>
                      </a:lnTo>
                      <a:lnTo>
                        <a:pt x="74" y="52"/>
                      </a:lnTo>
                      <a:lnTo>
                        <a:pt x="74" y="50"/>
                      </a:lnTo>
                      <a:lnTo>
                        <a:pt x="72" y="50"/>
                      </a:lnTo>
                      <a:lnTo>
                        <a:pt x="74" y="50"/>
                      </a:lnTo>
                      <a:lnTo>
                        <a:pt x="77" y="40"/>
                      </a:lnTo>
                      <a:lnTo>
                        <a:pt x="79" y="40"/>
                      </a:lnTo>
                      <a:lnTo>
                        <a:pt x="79" y="38"/>
                      </a:lnTo>
                      <a:lnTo>
                        <a:pt x="86" y="38"/>
                      </a:lnTo>
                      <a:lnTo>
                        <a:pt x="86" y="36"/>
                      </a:lnTo>
                      <a:lnTo>
                        <a:pt x="86" y="31"/>
                      </a:lnTo>
                      <a:lnTo>
                        <a:pt x="89" y="31"/>
                      </a:lnTo>
                      <a:lnTo>
                        <a:pt x="89" y="28"/>
                      </a:lnTo>
                      <a:lnTo>
                        <a:pt x="91" y="28"/>
                      </a:lnTo>
                      <a:lnTo>
                        <a:pt x="91" y="26"/>
                      </a:lnTo>
                      <a:lnTo>
                        <a:pt x="93" y="28"/>
                      </a:lnTo>
                      <a:lnTo>
                        <a:pt x="96" y="26"/>
                      </a:lnTo>
                      <a:lnTo>
                        <a:pt x="93" y="26"/>
                      </a:lnTo>
                      <a:lnTo>
                        <a:pt x="96" y="24"/>
                      </a:lnTo>
                      <a:lnTo>
                        <a:pt x="93" y="24"/>
                      </a:lnTo>
                      <a:lnTo>
                        <a:pt x="93" y="21"/>
                      </a:lnTo>
                      <a:lnTo>
                        <a:pt x="89" y="19"/>
                      </a:lnTo>
                      <a:lnTo>
                        <a:pt x="86" y="14"/>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54" name="Freeform 98"/>
                <xdr:cNvSpPr>
                  <a:spLocks/>
                </xdr:cNvSpPr>
              </xdr:nvSpPr>
              <xdr:spPr bwMode="auto">
                <a:xfrm>
                  <a:off x="5536226" y="21181437"/>
                  <a:ext cx="64525" cy="53770"/>
                </a:xfrm>
                <a:custGeom>
                  <a:avLst/>
                  <a:gdLst>
                    <a:gd name="T0" fmla="*/ 127 w 50"/>
                    <a:gd name="T1" fmla="*/ 211 h 40"/>
                    <a:gd name="T2" fmla="*/ 164 w 50"/>
                    <a:gd name="T3" fmla="*/ 246 h 40"/>
                    <a:gd name="T4" fmla="*/ 180 w 50"/>
                    <a:gd name="T5" fmla="*/ 266 h 40"/>
                    <a:gd name="T6" fmla="*/ 246 w 50"/>
                    <a:gd name="T7" fmla="*/ 266 h 40"/>
                    <a:gd name="T8" fmla="*/ 265 w 50"/>
                    <a:gd name="T9" fmla="*/ 246 h 40"/>
                    <a:gd name="T10" fmla="*/ 252 w 50"/>
                    <a:gd name="T11" fmla="*/ 192 h 40"/>
                    <a:gd name="T12" fmla="*/ 246 w 50"/>
                    <a:gd name="T13" fmla="*/ 185 h 40"/>
                    <a:gd name="T14" fmla="*/ 228 w 50"/>
                    <a:gd name="T15" fmla="*/ 185 h 40"/>
                    <a:gd name="T16" fmla="*/ 191 w 50"/>
                    <a:gd name="T17" fmla="*/ 211 h 40"/>
                    <a:gd name="T18" fmla="*/ 152 w 50"/>
                    <a:gd name="T19" fmla="*/ 192 h 40"/>
                    <a:gd name="T20" fmla="*/ 127 w 50"/>
                    <a:gd name="T21" fmla="*/ 157 h 40"/>
                    <a:gd name="T22" fmla="*/ 115 w 50"/>
                    <a:gd name="T23" fmla="*/ 108 h 40"/>
                    <a:gd name="T24" fmla="*/ 102 w 50"/>
                    <a:gd name="T25" fmla="*/ 118 h 40"/>
                    <a:gd name="T26" fmla="*/ 102 w 50"/>
                    <a:gd name="T27" fmla="*/ 108 h 40"/>
                    <a:gd name="T28" fmla="*/ 78 w 50"/>
                    <a:gd name="T29" fmla="*/ 69 h 40"/>
                    <a:gd name="T30" fmla="*/ 65 w 50"/>
                    <a:gd name="T31" fmla="*/ 0 h 40"/>
                    <a:gd name="T32" fmla="*/ 65 w 50"/>
                    <a:gd name="T33" fmla="*/ 69 h 40"/>
                    <a:gd name="T34" fmla="*/ 50 w 50"/>
                    <a:gd name="T35" fmla="*/ 94 h 40"/>
                    <a:gd name="T36" fmla="*/ 37 w 50"/>
                    <a:gd name="T37" fmla="*/ 94 h 40"/>
                    <a:gd name="T38" fmla="*/ 37 w 50"/>
                    <a:gd name="T39" fmla="*/ 108 h 40"/>
                    <a:gd name="T40" fmla="*/ 50 w 50"/>
                    <a:gd name="T41" fmla="*/ 118 h 40"/>
                    <a:gd name="T42" fmla="*/ 28 w 50"/>
                    <a:gd name="T43" fmla="*/ 118 h 40"/>
                    <a:gd name="T44" fmla="*/ 28 w 50"/>
                    <a:gd name="T45" fmla="*/ 108 h 40"/>
                    <a:gd name="T46" fmla="*/ 37 w 50"/>
                    <a:gd name="T47" fmla="*/ 108 h 40"/>
                    <a:gd name="T48" fmla="*/ 28 w 50"/>
                    <a:gd name="T49" fmla="*/ 108 h 40"/>
                    <a:gd name="T50" fmla="*/ 16 w 50"/>
                    <a:gd name="T51" fmla="*/ 94 h 40"/>
                    <a:gd name="T52" fmla="*/ 0 w 50"/>
                    <a:gd name="T53" fmla="*/ 146 h 40"/>
                    <a:gd name="T54" fmla="*/ 16 w 50"/>
                    <a:gd name="T55" fmla="*/ 146 h 40"/>
                    <a:gd name="T56" fmla="*/ 16 w 50"/>
                    <a:gd name="T57" fmla="*/ 185 h 40"/>
                    <a:gd name="T58" fmla="*/ 16 w 50"/>
                    <a:gd name="T59" fmla="*/ 192 h 40"/>
                    <a:gd name="T60" fmla="*/ 0 w 50"/>
                    <a:gd name="T61" fmla="*/ 192 h 40"/>
                    <a:gd name="T62" fmla="*/ 16 w 50"/>
                    <a:gd name="T63" fmla="*/ 246 h 40"/>
                    <a:gd name="T64" fmla="*/ 16 w 50"/>
                    <a:gd name="T65" fmla="*/ 300 h 40"/>
                    <a:gd name="T66" fmla="*/ 28 w 50"/>
                    <a:gd name="T67" fmla="*/ 300 h 40"/>
                    <a:gd name="T68" fmla="*/ 50 w 50"/>
                    <a:gd name="T69" fmla="*/ 246 h 40"/>
                    <a:gd name="T70" fmla="*/ 65 w 50"/>
                    <a:gd name="T71" fmla="*/ 246 h 40"/>
                    <a:gd name="T72" fmla="*/ 78 w 50"/>
                    <a:gd name="T73" fmla="*/ 192 h 40"/>
                    <a:gd name="T74" fmla="*/ 102 w 50"/>
                    <a:gd name="T75" fmla="*/ 192 h 40"/>
                    <a:gd name="T76" fmla="*/ 127 w 50"/>
                    <a:gd name="T77" fmla="*/ 211 h 40"/>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Lst>
                  <a:ahLst/>
                  <a:cxnLst>
                    <a:cxn ang="T78">
                      <a:pos x="T0" y="T1"/>
                    </a:cxn>
                    <a:cxn ang="T79">
                      <a:pos x="T2" y="T3"/>
                    </a:cxn>
                    <a:cxn ang="T80">
                      <a:pos x="T4" y="T5"/>
                    </a:cxn>
                    <a:cxn ang="T81">
                      <a:pos x="T6" y="T7"/>
                    </a:cxn>
                    <a:cxn ang="T82">
                      <a:pos x="T8" y="T9"/>
                    </a:cxn>
                    <a:cxn ang="T83">
                      <a:pos x="T10" y="T11"/>
                    </a:cxn>
                    <a:cxn ang="T84">
                      <a:pos x="T12" y="T13"/>
                    </a:cxn>
                    <a:cxn ang="T85">
                      <a:pos x="T14" y="T15"/>
                    </a:cxn>
                    <a:cxn ang="T86">
                      <a:pos x="T16" y="T17"/>
                    </a:cxn>
                    <a:cxn ang="T87">
                      <a:pos x="T18" y="T19"/>
                    </a:cxn>
                    <a:cxn ang="T88">
                      <a:pos x="T20" y="T21"/>
                    </a:cxn>
                    <a:cxn ang="T89">
                      <a:pos x="T22" y="T23"/>
                    </a:cxn>
                    <a:cxn ang="T90">
                      <a:pos x="T24" y="T25"/>
                    </a:cxn>
                    <a:cxn ang="T91">
                      <a:pos x="T26" y="T27"/>
                    </a:cxn>
                    <a:cxn ang="T92">
                      <a:pos x="T28" y="T29"/>
                    </a:cxn>
                    <a:cxn ang="T93">
                      <a:pos x="T30" y="T31"/>
                    </a:cxn>
                    <a:cxn ang="T94">
                      <a:pos x="T32" y="T33"/>
                    </a:cxn>
                    <a:cxn ang="T95">
                      <a:pos x="T34" y="T35"/>
                    </a:cxn>
                    <a:cxn ang="T96">
                      <a:pos x="T36" y="T37"/>
                    </a:cxn>
                    <a:cxn ang="T97">
                      <a:pos x="T38" y="T39"/>
                    </a:cxn>
                    <a:cxn ang="T98">
                      <a:pos x="T40" y="T41"/>
                    </a:cxn>
                    <a:cxn ang="T99">
                      <a:pos x="T42" y="T43"/>
                    </a:cxn>
                    <a:cxn ang="T100">
                      <a:pos x="T44" y="T45"/>
                    </a:cxn>
                    <a:cxn ang="T101">
                      <a:pos x="T46" y="T47"/>
                    </a:cxn>
                    <a:cxn ang="T102">
                      <a:pos x="T48" y="T49"/>
                    </a:cxn>
                    <a:cxn ang="T103">
                      <a:pos x="T50" y="T51"/>
                    </a:cxn>
                    <a:cxn ang="T104">
                      <a:pos x="T52" y="T53"/>
                    </a:cxn>
                    <a:cxn ang="T105">
                      <a:pos x="T54" y="T55"/>
                    </a:cxn>
                    <a:cxn ang="T106">
                      <a:pos x="T56" y="T57"/>
                    </a:cxn>
                    <a:cxn ang="T107">
                      <a:pos x="T58" y="T59"/>
                    </a:cxn>
                    <a:cxn ang="T108">
                      <a:pos x="T60" y="T61"/>
                    </a:cxn>
                    <a:cxn ang="T109">
                      <a:pos x="T62" y="T63"/>
                    </a:cxn>
                    <a:cxn ang="T110">
                      <a:pos x="T64" y="T65"/>
                    </a:cxn>
                    <a:cxn ang="T111">
                      <a:pos x="T66" y="T67"/>
                    </a:cxn>
                    <a:cxn ang="T112">
                      <a:pos x="T68" y="T69"/>
                    </a:cxn>
                    <a:cxn ang="T113">
                      <a:pos x="T70" y="T71"/>
                    </a:cxn>
                    <a:cxn ang="T114">
                      <a:pos x="T72" y="T73"/>
                    </a:cxn>
                    <a:cxn ang="T115">
                      <a:pos x="T74" y="T75"/>
                    </a:cxn>
                    <a:cxn ang="T116">
                      <a:pos x="T76" y="T77"/>
                    </a:cxn>
                  </a:cxnLst>
                  <a:rect l="0" t="0" r="r" b="b"/>
                  <a:pathLst>
                    <a:path w="50" h="40">
                      <a:moveTo>
                        <a:pt x="24" y="28"/>
                      </a:moveTo>
                      <a:lnTo>
                        <a:pt x="31" y="33"/>
                      </a:lnTo>
                      <a:lnTo>
                        <a:pt x="34" y="35"/>
                      </a:lnTo>
                      <a:lnTo>
                        <a:pt x="46" y="35"/>
                      </a:lnTo>
                      <a:lnTo>
                        <a:pt x="50" y="33"/>
                      </a:lnTo>
                      <a:lnTo>
                        <a:pt x="48" y="26"/>
                      </a:lnTo>
                      <a:lnTo>
                        <a:pt x="46" y="24"/>
                      </a:lnTo>
                      <a:lnTo>
                        <a:pt x="43" y="24"/>
                      </a:lnTo>
                      <a:lnTo>
                        <a:pt x="36" y="28"/>
                      </a:lnTo>
                      <a:lnTo>
                        <a:pt x="29" y="26"/>
                      </a:lnTo>
                      <a:lnTo>
                        <a:pt x="24" y="21"/>
                      </a:lnTo>
                      <a:lnTo>
                        <a:pt x="22" y="14"/>
                      </a:lnTo>
                      <a:lnTo>
                        <a:pt x="19" y="16"/>
                      </a:lnTo>
                      <a:lnTo>
                        <a:pt x="19" y="14"/>
                      </a:lnTo>
                      <a:lnTo>
                        <a:pt x="15" y="9"/>
                      </a:lnTo>
                      <a:lnTo>
                        <a:pt x="12" y="0"/>
                      </a:lnTo>
                      <a:lnTo>
                        <a:pt x="12" y="9"/>
                      </a:lnTo>
                      <a:lnTo>
                        <a:pt x="10" y="12"/>
                      </a:lnTo>
                      <a:lnTo>
                        <a:pt x="7" y="12"/>
                      </a:lnTo>
                      <a:lnTo>
                        <a:pt x="7" y="14"/>
                      </a:lnTo>
                      <a:lnTo>
                        <a:pt x="10" y="16"/>
                      </a:lnTo>
                      <a:lnTo>
                        <a:pt x="5" y="16"/>
                      </a:lnTo>
                      <a:lnTo>
                        <a:pt x="5" y="14"/>
                      </a:lnTo>
                      <a:lnTo>
                        <a:pt x="7" y="14"/>
                      </a:lnTo>
                      <a:lnTo>
                        <a:pt x="5" y="14"/>
                      </a:lnTo>
                      <a:lnTo>
                        <a:pt x="3" y="12"/>
                      </a:lnTo>
                      <a:lnTo>
                        <a:pt x="0" y="19"/>
                      </a:lnTo>
                      <a:lnTo>
                        <a:pt x="3" y="19"/>
                      </a:lnTo>
                      <a:lnTo>
                        <a:pt x="3" y="24"/>
                      </a:lnTo>
                      <a:lnTo>
                        <a:pt x="3" y="26"/>
                      </a:lnTo>
                      <a:lnTo>
                        <a:pt x="0" y="26"/>
                      </a:lnTo>
                      <a:lnTo>
                        <a:pt x="3" y="33"/>
                      </a:lnTo>
                      <a:lnTo>
                        <a:pt x="3" y="40"/>
                      </a:lnTo>
                      <a:lnTo>
                        <a:pt x="5" y="40"/>
                      </a:lnTo>
                      <a:lnTo>
                        <a:pt x="10" y="33"/>
                      </a:lnTo>
                      <a:lnTo>
                        <a:pt x="12" y="33"/>
                      </a:lnTo>
                      <a:lnTo>
                        <a:pt x="15" y="26"/>
                      </a:lnTo>
                      <a:lnTo>
                        <a:pt x="19" y="26"/>
                      </a:lnTo>
                      <a:lnTo>
                        <a:pt x="24" y="28"/>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55" name="Freeform 99"/>
                <xdr:cNvSpPr>
                  <a:spLocks/>
                </xdr:cNvSpPr>
              </xdr:nvSpPr>
              <xdr:spPr bwMode="auto">
                <a:xfrm>
                  <a:off x="6239264" y="20662945"/>
                  <a:ext cx="171816" cy="96017"/>
                </a:xfrm>
                <a:custGeom>
                  <a:avLst/>
                  <a:gdLst>
                    <a:gd name="T0" fmla="*/ 163 w 126"/>
                    <a:gd name="T1" fmla="*/ 178 h 81"/>
                    <a:gd name="T2" fmla="*/ 200 w 126"/>
                    <a:gd name="T3" fmla="*/ 178 h 81"/>
                    <a:gd name="T4" fmla="*/ 246 w 126"/>
                    <a:gd name="T5" fmla="*/ 178 h 81"/>
                    <a:gd name="T6" fmla="*/ 387 w 126"/>
                    <a:gd name="T7" fmla="*/ 220 h 81"/>
                    <a:gd name="T8" fmla="*/ 433 w 126"/>
                    <a:gd name="T9" fmla="*/ 232 h 81"/>
                    <a:gd name="T10" fmla="*/ 474 w 126"/>
                    <a:gd name="T11" fmla="*/ 244 h 81"/>
                    <a:gd name="T12" fmla="*/ 524 w 126"/>
                    <a:gd name="T13" fmla="*/ 270 h 81"/>
                    <a:gd name="T14" fmla="*/ 548 w 126"/>
                    <a:gd name="T15" fmla="*/ 270 h 81"/>
                    <a:gd name="T16" fmla="*/ 597 w 126"/>
                    <a:gd name="T17" fmla="*/ 286 h 81"/>
                    <a:gd name="T18" fmla="*/ 624 w 126"/>
                    <a:gd name="T19" fmla="*/ 258 h 81"/>
                    <a:gd name="T20" fmla="*/ 647 w 126"/>
                    <a:gd name="T21" fmla="*/ 232 h 81"/>
                    <a:gd name="T22" fmla="*/ 628 w 126"/>
                    <a:gd name="T23" fmla="*/ 209 h 81"/>
                    <a:gd name="T24" fmla="*/ 597 w 126"/>
                    <a:gd name="T25" fmla="*/ 193 h 81"/>
                    <a:gd name="T26" fmla="*/ 589 w 126"/>
                    <a:gd name="T27" fmla="*/ 193 h 81"/>
                    <a:gd name="T28" fmla="*/ 624 w 126"/>
                    <a:gd name="T29" fmla="*/ 193 h 81"/>
                    <a:gd name="T30" fmla="*/ 647 w 126"/>
                    <a:gd name="T31" fmla="*/ 220 h 81"/>
                    <a:gd name="T32" fmla="*/ 628 w 126"/>
                    <a:gd name="T33" fmla="*/ 184 h 81"/>
                    <a:gd name="T34" fmla="*/ 611 w 126"/>
                    <a:gd name="T35" fmla="*/ 178 h 81"/>
                    <a:gd name="T36" fmla="*/ 597 w 126"/>
                    <a:gd name="T37" fmla="*/ 149 h 81"/>
                    <a:gd name="T38" fmla="*/ 570 w 126"/>
                    <a:gd name="T39" fmla="*/ 138 h 81"/>
                    <a:gd name="T40" fmla="*/ 548 w 126"/>
                    <a:gd name="T41" fmla="*/ 136 h 81"/>
                    <a:gd name="T42" fmla="*/ 570 w 126"/>
                    <a:gd name="T43" fmla="*/ 136 h 81"/>
                    <a:gd name="T44" fmla="*/ 570 w 126"/>
                    <a:gd name="T45" fmla="*/ 122 h 81"/>
                    <a:gd name="T46" fmla="*/ 570 w 126"/>
                    <a:gd name="T47" fmla="*/ 110 h 81"/>
                    <a:gd name="T48" fmla="*/ 589 w 126"/>
                    <a:gd name="T49" fmla="*/ 80 h 81"/>
                    <a:gd name="T50" fmla="*/ 510 w 126"/>
                    <a:gd name="T51" fmla="*/ 80 h 81"/>
                    <a:gd name="T52" fmla="*/ 497 w 126"/>
                    <a:gd name="T53" fmla="*/ 80 h 81"/>
                    <a:gd name="T54" fmla="*/ 487 w 126"/>
                    <a:gd name="T55" fmla="*/ 74 h 81"/>
                    <a:gd name="T56" fmla="*/ 497 w 126"/>
                    <a:gd name="T57" fmla="*/ 58 h 81"/>
                    <a:gd name="T58" fmla="*/ 474 w 126"/>
                    <a:gd name="T59" fmla="*/ 49 h 81"/>
                    <a:gd name="T60" fmla="*/ 461 w 126"/>
                    <a:gd name="T61" fmla="*/ 49 h 81"/>
                    <a:gd name="T62" fmla="*/ 433 w 126"/>
                    <a:gd name="T63" fmla="*/ 40 h 81"/>
                    <a:gd name="T64" fmla="*/ 448 w 126"/>
                    <a:gd name="T65" fmla="*/ 26 h 81"/>
                    <a:gd name="T66" fmla="*/ 410 w 126"/>
                    <a:gd name="T67" fmla="*/ 32 h 81"/>
                    <a:gd name="T68" fmla="*/ 410 w 126"/>
                    <a:gd name="T69" fmla="*/ 58 h 81"/>
                    <a:gd name="T70" fmla="*/ 398 w 126"/>
                    <a:gd name="T71" fmla="*/ 26 h 81"/>
                    <a:gd name="T72" fmla="*/ 373 w 126"/>
                    <a:gd name="T73" fmla="*/ 49 h 81"/>
                    <a:gd name="T74" fmla="*/ 361 w 126"/>
                    <a:gd name="T75" fmla="*/ 0 h 81"/>
                    <a:gd name="T76" fmla="*/ 333 w 126"/>
                    <a:gd name="T77" fmla="*/ 0 h 81"/>
                    <a:gd name="T78" fmla="*/ 333 w 126"/>
                    <a:gd name="T79" fmla="*/ 26 h 81"/>
                    <a:gd name="T80" fmla="*/ 333 w 126"/>
                    <a:gd name="T81" fmla="*/ 32 h 81"/>
                    <a:gd name="T82" fmla="*/ 296 w 126"/>
                    <a:gd name="T83" fmla="*/ 32 h 81"/>
                    <a:gd name="T84" fmla="*/ 236 w 126"/>
                    <a:gd name="T85" fmla="*/ 32 h 81"/>
                    <a:gd name="T86" fmla="*/ 171 w 126"/>
                    <a:gd name="T87" fmla="*/ 40 h 81"/>
                    <a:gd name="T88" fmla="*/ 149 w 126"/>
                    <a:gd name="T89" fmla="*/ 58 h 81"/>
                    <a:gd name="T90" fmla="*/ 125 w 126"/>
                    <a:gd name="T91" fmla="*/ 40 h 81"/>
                    <a:gd name="T92" fmla="*/ 86 w 126"/>
                    <a:gd name="T93" fmla="*/ 40 h 81"/>
                    <a:gd name="T94" fmla="*/ 49 w 126"/>
                    <a:gd name="T95" fmla="*/ 58 h 81"/>
                    <a:gd name="T96" fmla="*/ 12 w 126"/>
                    <a:gd name="T97" fmla="*/ 74 h 81"/>
                    <a:gd name="T98" fmla="*/ 0 w 126"/>
                    <a:gd name="T99" fmla="*/ 110 h 81"/>
                    <a:gd name="T100" fmla="*/ 37 w 126"/>
                    <a:gd name="T101" fmla="*/ 119 h 81"/>
                    <a:gd name="T102" fmla="*/ 49 w 126"/>
                    <a:gd name="T103" fmla="*/ 136 h 81"/>
                    <a:gd name="T104" fmla="*/ 65 w 126"/>
                    <a:gd name="T105" fmla="*/ 138 h 81"/>
                    <a:gd name="T106" fmla="*/ 49 w 126"/>
                    <a:gd name="T107" fmla="*/ 193 h 81"/>
                    <a:gd name="T108" fmla="*/ 72 w 126"/>
                    <a:gd name="T109" fmla="*/ 184 h 81"/>
                    <a:gd name="T110" fmla="*/ 136 w 126"/>
                    <a:gd name="T111" fmla="*/ 184 h 81"/>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Lst>
                  <a:ahLst/>
                  <a:cxnLst>
                    <a:cxn ang="T112">
                      <a:pos x="T0" y="T1"/>
                    </a:cxn>
                    <a:cxn ang="T113">
                      <a:pos x="T2" y="T3"/>
                    </a:cxn>
                    <a:cxn ang="T114">
                      <a:pos x="T4" y="T5"/>
                    </a:cxn>
                    <a:cxn ang="T115">
                      <a:pos x="T6" y="T7"/>
                    </a:cxn>
                    <a:cxn ang="T116">
                      <a:pos x="T8" y="T9"/>
                    </a:cxn>
                    <a:cxn ang="T117">
                      <a:pos x="T10" y="T11"/>
                    </a:cxn>
                    <a:cxn ang="T118">
                      <a:pos x="T12" y="T13"/>
                    </a:cxn>
                    <a:cxn ang="T119">
                      <a:pos x="T14" y="T15"/>
                    </a:cxn>
                    <a:cxn ang="T120">
                      <a:pos x="T16" y="T17"/>
                    </a:cxn>
                    <a:cxn ang="T121">
                      <a:pos x="T18" y="T19"/>
                    </a:cxn>
                    <a:cxn ang="T122">
                      <a:pos x="T20" y="T21"/>
                    </a:cxn>
                    <a:cxn ang="T123">
                      <a:pos x="T22" y="T23"/>
                    </a:cxn>
                    <a:cxn ang="T124">
                      <a:pos x="T24" y="T25"/>
                    </a:cxn>
                    <a:cxn ang="T125">
                      <a:pos x="T26" y="T27"/>
                    </a:cxn>
                    <a:cxn ang="T126">
                      <a:pos x="T28" y="T29"/>
                    </a:cxn>
                    <a:cxn ang="T127">
                      <a:pos x="T30" y="T31"/>
                    </a:cxn>
                    <a:cxn ang="T128">
                      <a:pos x="T32" y="T33"/>
                    </a:cxn>
                    <a:cxn ang="T129">
                      <a:pos x="T34" y="T35"/>
                    </a:cxn>
                    <a:cxn ang="T130">
                      <a:pos x="T36" y="T37"/>
                    </a:cxn>
                    <a:cxn ang="T131">
                      <a:pos x="T38" y="T39"/>
                    </a:cxn>
                    <a:cxn ang="T132">
                      <a:pos x="T40" y="T41"/>
                    </a:cxn>
                    <a:cxn ang="T133">
                      <a:pos x="T42" y="T43"/>
                    </a:cxn>
                    <a:cxn ang="T134">
                      <a:pos x="T44" y="T45"/>
                    </a:cxn>
                    <a:cxn ang="T135">
                      <a:pos x="T46" y="T47"/>
                    </a:cxn>
                    <a:cxn ang="T136">
                      <a:pos x="T48" y="T49"/>
                    </a:cxn>
                    <a:cxn ang="T137">
                      <a:pos x="T50" y="T51"/>
                    </a:cxn>
                    <a:cxn ang="T138">
                      <a:pos x="T52" y="T53"/>
                    </a:cxn>
                    <a:cxn ang="T139">
                      <a:pos x="T54" y="T55"/>
                    </a:cxn>
                    <a:cxn ang="T140">
                      <a:pos x="T56" y="T57"/>
                    </a:cxn>
                    <a:cxn ang="T141">
                      <a:pos x="T58" y="T59"/>
                    </a:cxn>
                    <a:cxn ang="T142">
                      <a:pos x="T60" y="T61"/>
                    </a:cxn>
                    <a:cxn ang="T143">
                      <a:pos x="T62" y="T63"/>
                    </a:cxn>
                    <a:cxn ang="T144">
                      <a:pos x="T64" y="T65"/>
                    </a:cxn>
                    <a:cxn ang="T145">
                      <a:pos x="T66" y="T67"/>
                    </a:cxn>
                    <a:cxn ang="T146">
                      <a:pos x="T68" y="T69"/>
                    </a:cxn>
                    <a:cxn ang="T147">
                      <a:pos x="T70" y="T71"/>
                    </a:cxn>
                    <a:cxn ang="T148">
                      <a:pos x="T72" y="T73"/>
                    </a:cxn>
                    <a:cxn ang="T149">
                      <a:pos x="T74" y="T75"/>
                    </a:cxn>
                    <a:cxn ang="T150">
                      <a:pos x="T76" y="T77"/>
                    </a:cxn>
                    <a:cxn ang="T151">
                      <a:pos x="T78" y="T79"/>
                    </a:cxn>
                    <a:cxn ang="T152">
                      <a:pos x="T80" y="T81"/>
                    </a:cxn>
                    <a:cxn ang="T153">
                      <a:pos x="T82" y="T83"/>
                    </a:cxn>
                    <a:cxn ang="T154">
                      <a:pos x="T84" y="T85"/>
                    </a:cxn>
                    <a:cxn ang="T155">
                      <a:pos x="T86" y="T87"/>
                    </a:cxn>
                    <a:cxn ang="T156">
                      <a:pos x="T88" y="T89"/>
                    </a:cxn>
                    <a:cxn ang="T157">
                      <a:pos x="T90" y="T91"/>
                    </a:cxn>
                    <a:cxn ang="T158">
                      <a:pos x="T92" y="T93"/>
                    </a:cxn>
                    <a:cxn ang="T159">
                      <a:pos x="T94" y="T95"/>
                    </a:cxn>
                    <a:cxn ang="T160">
                      <a:pos x="T96" y="T97"/>
                    </a:cxn>
                    <a:cxn ang="T161">
                      <a:pos x="T98" y="T99"/>
                    </a:cxn>
                    <a:cxn ang="T162">
                      <a:pos x="T100" y="T101"/>
                    </a:cxn>
                    <a:cxn ang="T163">
                      <a:pos x="T102" y="T103"/>
                    </a:cxn>
                    <a:cxn ang="T164">
                      <a:pos x="T104" y="T105"/>
                    </a:cxn>
                    <a:cxn ang="T165">
                      <a:pos x="T106" y="T107"/>
                    </a:cxn>
                    <a:cxn ang="T166">
                      <a:pos x="T108" y="T109"/>
                    </a:cxn>
                    <a:cxn ang="T167">
                      <a:pos x="T110" y="T111"/>
                    </a:cxn>
                  </a:cxnLst>
                  <a:rect l="0" t="0" r="r" b="b"/>
                  <a:pathLst>
                    <a:path w="126" h="81">
                      <a:moveTo>
                        <a:pt x="26" y="52"/>
                      </a:moveTo>
                      <a:lnTo>
                        <a:pt x="28" y="52"/>
                      </a:lnTo>
                      <a:lnTo>
                        <a:pt x="31" y="50"/>
                      </a:lnTo>
                      <a:lnTo>
                        <a:pt x="33" y="50"/>
                      </a:lnTo>
                      <a:lnTo>
                        <a:pt x="35" y="47"/>
                      </a:lnTo>
                      <a:lnTo>
                        <a:pt x="38" y="50"/>
                      </a:lnTo>
                      <a:lnTo>
                        <a:pt x="40" y="47"/>
                      </a:lnTo>
                      <a:lnTo>
                        <a:pt x="40" y="50"/>
                      </a:lnTo>
                      <a:lnTo>
                        <a:pt x="47" y="50"/>
                      </a:lnTo>
                      <a:lnTo>
                        <a:pt x="55" y="52"/>
                      </a:lnTo>
                      <a:lnTo>
                        <a:pt x="64" y="54"/>
                      </a:lnTo>
                      <a:lnTo>
                        <a:pt x="74" y="62"/>
                      </a:lnTo>
                      <a:lnTo>
                        <a:pt x="81" y="66"/>
                      </a:lnTo>
                      <a:lnTo>
                        <a:pt x="81" y="64"/>
                      </a:lnTo>
                      <a:lnTo>
                        <a:pt x="83" y="66"/>
                      </a:lnTo>
                      <a:lnTo>
                        <a:pt x="86" y="66"/>
                      </a:lnTo>
                      <a:lnTo>
                        <a:pt x="90" y="71"/>
                      </a:lnTo>
                      <a:lnTo>
                        <a:pt x="90" y="69"/>
                      </a:lnTo>
                      <a:lnTo>
                        <a:pt x="95" y="73"/>
                      </a:lnTo>
                      <a:lnTo>
                        <a:pt x="100" y="73"/>
                      </a:lnTo>
                      <a:lnTo>
                        <a:pt x="100" y="76"/>
                      </a:lnTo>
                      <a:lnTo>
                        <a:pt x="102" y="76"/>
                      </a:lnTo>
                      <a:lnTo>
                        <a:pt x="105" y="78"/>
                      </a:lnTo>
                      <a:lnTo>
                        <a:pt x="105" y="76"/>
                      </a:lnTo>
                      <a:lnTo>
                        <a:pt x="107" y="81"/>
                      </a:lnTo>
                      <a:lnTo>
                        <a:pt x="109" y="78"/>
                      </a:lnTo>
                      <a:lnTo>
                        <a:pt x="114" y="81"/>
                      </a:lnTo>
                      <a:lnTo>
                        <a:pt x="117" y="81"/>
                      </a:lnTo>
                      <a:lnTo>
                        <a:pt x="121" y="76"/>
                      </a:lnTo>
                      <a:lnTo>
                        <a:pt x="119" y="73"/>
                      </a:lnTo>
                      <a:lnTo>
                        <a:pt x="124" y="73"/>
                      </a:lnTo>
                      <a:lnTo>
                        <a:pt x="121" y="71"/>
                      </a:lnTo>
                      <a:lnTo>
                        <a:pt x="124" y="66"/>
                      </a:lnTo>
                      <a:lnTo>
                        <a:pt x="121" y="64"/>
                      </a:lnTo>
                      <a:lnTo>
                        <a:pt x="121" y="62"/>
                      </a:lnTo>
                      <a:lnTo>
                        <a:pt x="121" y="59"/>
                      </a:lnTo>
                      <a:lnTo>
                        <a:pt x="119" y="57"/>
                      </a:lnTo>
                      <a:lnTo>
                        <a:pt x="114" y="57"/>
                      </a:lnTo>
                      <a:lnTo>
                        <a:pt x="114" y="54"/>
                      </a:lnTo>
                      <a:lnTo>
                        <a:pt x="112" y="57"/>
                      </a:lnTo>
                      <a:lnTo>
                        <a:pt x="109" y="54"/>
                      </a:lnTo>
                      <a:lnTo>
                        <a:pt x="112" y="54"/>
                      </a:lnTo>
                      <a:lnTo>
                        <a:pt x="114" y="54"/>
                      </a:lnTo>
                      <a:lnTo>
                        <a:pt x="119" y="57"/>
                      </a:lnTo>
                      <a:lnTo>
                        <a:pt x="119" y="54"/>
                      </a:lnTo>
                      <a:lnTo>
                        <a:pt x="119" y="57"/>
                      </a:lnTo>
                      <a:lnTo>
                        <a:pt x="121" y="59"/>
                      </a:lnTo>
                      <a:lnTo>
                        <a:pt x="124" y="62"/>
                      </a:lnTo>
                      <a:lnTo>
                        <a:pt x="126" y="59"/>
                      </a:lnTo>
                      <a:lnTo>
                        <a:pt x="124" y="59"/>
                      </a:lnTo>
                      <a:lnTo>
                        <a:pt x="121" y="52"/>
                      </a:lnTo>
                      <a:lnTo>
                        <a:pt x="119" y="52"/>
                      </a:lnTo>
                      <a:lnTo>
                        <a:pt x="119" y="50"/>
                      </a:lnTo>
                      <a:lnTo>
                        <a:pt x="117" y="50"/>
                      </a:lnTo>
                      <a:lnTo>
                        <a:pt x="117" y="47"/>
                      </a:lnTo>
                      <a:lnTo>
                        <a:pt x="117" y="45"/>
                      </a:lnTo>
                      <a:lnTo>
                        <a:pt x="114" y="42"/>
                      </a:lnTo>
                      <a:lnTo>
                        <a:pt x="114" y="38"/>
                      </a:lnTo>
                      <a:lnTo>
                        <a:pt x="112" y="38"/>
                      </a:lnTo>
                      <a:lnTo>
                        <a:pt x="109" y="40"/>
                      </a:lnTo>
                      <a:lnTo>
                        <a:pt x="109" y="38"/>
                      </a:lnTo>
                      <a:lnTo>
                        <a:pt x="107" y="40"/>
                      </a:lnTo>
                      <a:lnTo>
                        <a:pt x="105" y="38"/>
                      </a:lnTo>
                      <a:lnTo>
                        <a:pt x="109" y="38"/>
                      </a:lnTo>
                      <a:lnTo>
                        <a:pt x="112" y="40"/>
                      </a:lnTo>
                      <a:lnTo>
                        <a:pt x="109" y="38"/>
                      </a:lnTo>
                      <a:lnTo>
                        <a:pt x="112" y="38"/>
                      </a:lnTo>
                      <a:lnTo>
                        <a:pt x="112" y="35"/>
                      </a:lnTo>
                      <a:lnTo>
                        <a:pt x="109" y="35"/>
                      </a:lnTo>
                      <a:lnTo>
                        <a:pt x="112" y="33"/>
                      </a:lnTo>
                      <a:lnTo>
                        <a:pt x="107" y="33"/>
                      </a:lnTo>
                      <a:lnTo>
                        <a:pt x="109" y="31"/>
                      </a:lnTo>
                      <a:lnTo>
                        <a:pt x="109" y="28"/>
                      </a:lnTo>
                      <a:lnTo>
                        <a:pt x="107" y="26"/>
                      </a:lnTo>
                      <a:lnTo>
                        <a:pt x="112" y="23"/>
                      </a:lnTo>
                      <a:lnTo>
                        <a:pt x="107" y="23"/>
                      </a:lnTo>
                      <a:lnTo>
                        <a:pt x="100" y="23"/>
                      </a:lnTo>
                      <a:lnTo>
                        <a:pt x="97" y="23"/>
                      </a:lnTo>
                      <a:lnTo>
                        <a:pt x="97" y="21"/>
                      </a:lnTo>
                      <a:lnTo>
                        <a:pt x="95" y="21"/>
                      </a:lnTo>
                      <a:lnTo>
                        <a:pt x="95" y="23"/>
                      </a:lnTo>
                      <a:lnTo>
                        <a:pt x="95" y="21"/>
                      </a:lnTo>
                      <a:lnTo>
                        <a:pt x="95" y="23"/>
                      </a:lnTo>
                      <a:lnTo>
                        <a:pt x="93" y="21"/>
                      </a:lnTo>
                      <a:lnTo>
                        <a:pt x="95" y="19"/>
                      </a:lnTo>
                      <a:lnTo>
                        <a:pt x="93" y="21"/>
                      </a:lnTo>
                      <a:lnTo>
                        <a:pt x="95" y="16"/>
                      </a:lnTo>
                      <a:lnTo>
                        <a:pt x="93" y="16"/>
                      </a:lnTo>
                      <a:lnTo>
                        <a:pt x="93" y="14"/>
                      </a:lnTo>
                      <a:lnTo>
                        <a:pt x="90" y="14"/>
                      </a:lnTo>
                      <a:lnTo>
                        <a:pt x="90" y="16"/>
                      </a:lnTo>
                      <a:lnTo>
                        <a:pt x="86" y="16"/>
                      </a:lnTo>
                      <a:lnTo>
                        <a:pt x="88" y="14"/>
                      </a:lnTo>
                      <a:lnTo>
                        <a:pt x="86" y="14"/>
                      </a:lnTo>
                      <a:lnTo>
                        <a:pt x="83" y="14"/>
                      </a:lnTo>
                      <a:lnTo>
                        <a:pt x="83" y="11"/>
                      </a:lnTo>
                      <a:lnTo>
                        <a:pt x="86" y="11"/>
                      </a:lnTo>
                      <a:lnTo>
                        <a:pt x="83" y="7"/>
                      </a:lnTo>
                      <a:lnTo>
                        <a:pt x="86" y="7"/>
                      </a:lnTo>
                      <a:lnTo>
                        <a:pt x="83" y="4"/>
                      </a:lnTo>
                      <a:lnTo>
                        <a:pt x="78" y="4"/>
                      </a:lnTo>
                      <a:lnTo>
                        <a:pt x="78" y="9"/>
                      </a:lnTo>
                      <a:lnTo>
                        <a:pt x="78" y="14"/>
                      </a:lnTo>
                      <a:lnTo>
                        <a:pt x="76" y="16"/>
                      </a:lnTo>
                      <a:lnTo>
                        <a:pt x="78" y="16"/>
                      </a:lnTo>
                      <a:lnTo>
                        <a:pt x="76" y="16"/>
                      </a:lnTo>
                      <a:lnTo>
                        <a:pt x="76" y="14"/>
                      </a:lnTo>
                      <a:lnTo>
                        <a:pt x="76" y="7"/>
                      </a:lnTo>
                      <a:lnTo>
                        <a:pt x="76" y="9"/>
                      </a:lnTo>
                      <a:lnTo>
                        <a:pt x="71" y="9"/>
                      </a:lnTo>
                      <a:lnTo>
                        <a:pt x="71" y="14"/>
                      </a:lnTo>
                      <a:lnTo>
                        <a:pt x="69" y="9"/>
                      </a:lnTo>
                      <a:lnTo>
                        <a:pt x="69" y="7"/>
                      </a:lnTo>
                      <a:lnTo>
                        <a:pt x="69" y="0"/>
                      </a:lnTo>
                      <a:lnTo>
                        <a:pt x="69" y="2"/>
                      </a:lnTo>
                      <a:lnTo>
                        <a:pt x="66" y="0"/>
                      </a:lnTo>
                      <a:lnTo>
                        <a:pt x="64" y="0"/>
                      </a:lnTo>
                      <a:lnTo>
                        <a:pt x="66" y="2"/>
                      </a:lnTo>
                      <a:lnTo>
                        <a:pt x="66" y="4"/>
                      </a:lnTo>
                      <a:lnTo>
                        <a:pt x="64" y="7"/>
                      </a:lnTo>
                      <a:lnTo>
                        <a:pt x="64" y="4"/>
                      </a:lnTo>
                      <a:lnTo>
                        <a:pt x="64" y="7"/>
                      </a:lnTo>
                      <a:lnTo>
                        <a:pt x="64" y="9"/>
                      </a:lnTo>
                      <a:lnTo>
                        <a:pt x="59" y="9"/>
                      </a:lnTo>
                      <a:lnTo>
                        <a:pt x="59" y="11"/>
                      </a:lnTo>
                      <a:lnTo>
                        <a:pt x="57" y="9"/>
                      </a:lnTo>
                      <a:lnTo>
                        <a:pt x="55" y="7"/>
                      </a:lnTo>
                      <a:lnTo>
                        <a:pt x="50" y="11"/>
                      </a:lnTo>
                      <a:lnTo>
                        <a:pt x="45" y="9"/>
                      </a:lnTo>
                      <a:lnTo>
                        <a:pt x="40" y="11"/>
                      </a:lnTo>
                      <a:lnTo>
                        <a:pt x="38" y="9"/>
                      </a:lnTo>
                      <a:lnTo>
                        <a:pt x="33" y="11"/>
                      </a:lnTo>
                      <a:lnTo>
                        <a:pt x="31" y="9"/>
                      </a:lnTo>
                      <a:lnTo>
                        <a:pt x="28" y="11"/>
                      </a:lnTo>
                      <a:lnTo>
                        <a:pt x="28" y="16"/>
                      </a:lnTo>
                      <a:lnTo>
                        <a:pt x="26" y="16"/>
                      </a:lnTo>
                      <a:lnTo>
                        <a:pt x="26" y="14"/>
                      </a:lnTo>
                      <a:lnTo>
                        <a:pt x="24" y="11"/>
                      </a:lnTo>
                      <a:lnTo>
                        <a:pt x="19" y="11"/>
                      </a:lnTo>
                      <a:lnTo>
                        <a:pt x="19" y="14"/>
                      </a:lnTo>
                      <a:lnTo>
                        <a:pt x="16" y="11"/>
                      </a:lnTo>
                      <a:lnTo>
                        <a:pt x="14" y="14"/>
                      </a:lnTo>
                      <a:lnTo>
                        <a:pt x="9" y="14"/>
                      </a:lnTo>
                      <a:lnTo>
                        <a:pt x="9" y="16"/>
                      </a:lnTo>
                      <a:lnTo>
                        <a:pt x="7" y="16"/>
                      </a:lnTo>
                      <a:lnTo>
                        <a:pt x="4" y="19"/>
                      </a:lnTo>
                      <a:lnTo>
                        <a:pt x="2" y="21"/>
                      </a:lnTo>
                      <a:lnTo>
                        <a:pt x="2" y="23"/>
                      </a:lnTo>
                      <a:lnTo>
                        <a:pt x="0" y="26"/>
                      </a:lnTo>
                      <a:lnTo>
                        <a:pt x="0" y="31"/>
                      </a:lnTo>
                      <a:lnTo>
                        <a:pt x="4" y="33"/>
                      </a:lnTo>
                      <a:lnTo>
                        <a:pt x="9" y="31"/>
                      </a:lnTo>
                      <a:lnTo>
                        <a:pt x="7" y="33"/>
                      </a:lnTo>
                      <a:lnTo>
                        <a:pt x="9" y="33"/>
                      </a:lnTo>
                      <a:lnTo>
                        <a:pt x="7" y="33"/>
                      </a:lnTo>
                      <a:lnTo>
                        <a:pt x="9" y="38"/>
                      </a:lnTo>
                      <a:lnTo>
                        <a:pt x="12" y="38"/>
                      </a:lnTo>
                      <a:lnTo>
                        <a:pt x="9" y="38"/>
                      </a:lnTo>
                      <a:lnTo>
                        <a:pt x="12" y="40"/>
                      </a:lnTo>
                      <a:lnTo>
                        <a:pt x="9" y="45"/>
                      </a:lnTo>
                      <a:lnTo>
                        <a:pt x="7" y="52"/>
                      </a:lnTo>
                      <a:lnTo>
                        <a:pt x="9" y="54"/>
                      </a:lnTo>
                      <a:lnTo>
                        <a:pt x="12" y="52"/>
                      </a:lnTo>
                      <a:lnTo>
                        <a:pt x="12" y="54"/>
                      </a:lnTo>
                      <a:lnTo>
                        <a:pt x="14" y="52"/>
                      </a:lnTo>
                      <a:lnTo>
                        <a:pt x="16" y="54"/>
                      </a:lnTo>
                      <a:lnTo>
                        <a:pt x="24" y="52"/>
                      </a:lnTo>
                      <a:lnTo>
                        <a:pt x="26" y="52"/>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56" name="Freeform 100"/>
                <xdr:cNvSpPr>
                  <a:spLocks/>
                </xdr:cNvSpPr>
              </xdr:nvSpPr>
              <xdr:spPr bwMode="auto">
                <a:xfrm>
                  <a:off x="5756050" y="20843457"/>
                  <a:ext cx="323604" cy="253485"/>
                </a:xfrm>
                <a:custGeom>
                  <a:avLst/>
                  <a:gdLst>
                    <a:gd name="T0" fmla="*/ 707 w 262"/>
                    <a:gd name="T1" fmla="*/ 72 h 215"/>
                    <a:gd name="T2" fmla="*/ 766 w 262"/>
                    <a:gd name="T3" fmla="*/ 33 h 215"/>
                    <a:gd name="T4" fmla="*/ 766 w 262"/>
                    <a:gd name="T5" fmla="*/ 2 h 215"/>
                    <a:gd name="T6" fmla="*/ 689 w 262"/>
                    <a:gd name="T7" fmla="*/ 33 h 215"/>
                    <a:gd name="T8" fmla="*/ 637 w 262"/>
                    <a:gd name="T9" fmla="*/ 48 h 215"/>
                    <a:gd name="T10" fmla="*/ 589 w 262"/>
                    <a:gd name="T11" fmla="*/ 48 h 215"/>
                    <a:gd name="T12" fmla="*/ 513 w 262"/>
                    <a:gd name="T13" fmla="*/ 81 h 215"/>
                    <a:gd name="T14" fmla="*/ 443 w 262"/>
                    <a:gd name="T15" fmla="*/ 131 h 215"/>
                    <a:gd name="T16" fmla="*/ 406 w 262"/>
                    <a:gd name="T17" fmla="*/ 139 h 215"/>
                    <a:gd name="T18" fmla="*/ 376 w 262"/>
                    <a:gd name="T19" fmla="*/ 153 h 215"/>
                    <a:gd name="T20" fmla="*/ 320 w 262"/>
                    <a:gd name="T21" fmla="*/ 188 h 215"/>
                    <a:gd name="T22" fmla="*/ 291 w 262"/>
                    <a:gd name="T23" fmla="*/ 230 h 215"/>
                    <a:gd name="T24" fmla="*/ 253 w 262"/>
                    <a:gd name="T25" fmla="*/ 246 h 215"/>
                    <a:gd name="T26" fmla="*/ 163 w 262"/>
                    <a:gd name="T27" fmla="*/ 313 h 215"/>
                    <a:gd name="T28" fmla="*/ 64 w 262"/>
                    <a:gd name="T29" fmla="*/ 377 h 215"/>
                    <a:gd name="T30" fmla="*/ 10 w 262"/>
                    <a:gd name="T31" fmla="*/ 425 h 215"/>
                    <a:gd name="T32" fmla="*/ 10 w 262"/>
                    <a:gd name="T33" fmla="*/ 456 h 215"/>
                    <a:gd name="T34" fmla="*/ 29 w 262"/>
                    <a:gd name="T35" fmla="*/ 490 h 215"/>
                    <a:gd name="T36" fmla="*/ 47 w 262"/>
                    <a:gd name="T37" fmla="*/ 507 h 215"/>
                    <a:gd name="T38" fmla="*/ 107 w 262"/>
                    <a:gd name="T39" fmla="*/ 481 h 215"/>
                    <a:gd name="T40" fmla="*/ 114 w 262"/>
                    <a:gd name="T41" fmla="*/ 507 h 215"/>
                    <a:gd name="T42" fmla="*/ 135 w 262"/>
                    <a:gd name="T43" fmla="*/ 548 h 215"/>
                    <a:gd name="T44" fmla="*/ 183 w 262"/>
                    <a:gd name="T45" fmla="*/ 561 h 215"/>
                    <a:gd name="T46" fmla="*/ 205 w 262"/>
                    <a:gd name="T47" fmla="*/ 507 h 215"/>
                    <a:gd name="T48" fmla="*/ 243 w 262"/>
                    <a:gd name="T49" fmla="*/ 481 h 215"/>
                    <a:gd name="T50" fmla="*/ 280 w 262"/>
                    <a:gd name="T51" fmla="*/ 456 h 215"/>
                    <a:gd name="T52" fmla="*/ 280 w 262"/>
                    <a:gd name="T53" fmla="*/ 441 h 215"/>
                    <a:gd name="T54" fmla="*/ 345 w 262"/>
                    <a:gd name="T55" fmla="*/ 472 h 215"/>
                    <a:gd name="T56" fmla="*/ 388 w 262"/>
                    <a:gd name="T57" fmla="*/ 598 h 215"/>
                    <a:gd name="T58" fmla="*/ 484 w 262"/>
                    <a:gd name="T59" fmla="*/ 647 h 215"/>
                    <a:gd name="T60" fmla="*/ 560 w 262"/>
                    <a:gd name="T61" fmla="*/ 647 h 215"/>
                    <a:gd name="T62" fmla="*/ 630 w 262"/>
                    <a:gd name="T63" fmla="*/ 667 h 215"/>
                    <a:gd name="T64" fmla="*/ 659 w 262"/>
                    <a:gd name="T65" fmla="*/ 688 h 215"/>
                    <a:gd name="T66" fmla="*/ 680 w 262"/>
                    <a:gd name="T67" fmla="*/ 721 h 215"/>
                    <a:gd name="T68" fmla="*/ 757 w 262"/>
                    <a:gd name="T69" fmla="*/ 677 h 215"/>
                    <a:gd name="T70" fmla="*/ 814 w 262"/>
                    <a:gd name="T71" fmla="*/ 661 h 215"/>
                    <a:gd name="T72" fmla="*/ 843 w 262"/>
                    <a:gd name="T73" fmla="*/ 620 h 215"/>
                    <a:gd name="T74" fmla="*/ 863 w 262"/>
                    <a:gd name="T75" fmla="*/ 602 h 215"/>
                    <a:gd name="T76" fmla="*/ 870 w 262"/>
                    <a:gd name="T77" fmla="*/ 588 h 215"/>
                    <a:gd name="T78" fmla="*/ 881 w 262"/>
                    <a:gd name="T79" fmla="*/ 555 h 215"/>
                    <a:gd name="T80" fmla="*/ 911 w 262"/>
                    <a:gd name="T81" fmla="*/ 497 h 215"/>
                    <a:gd name="T82" fmla="*/ 920 w 262"/>
                    <a:gd name="T83" fmla="*/ 472 h 215"/>
                    <a:gd name="T84" fmla="*/ 946 w 262"/>
                    <a:gd name="T85" fmla="*/ 431 h 215"/>
                    <a:gd name="T86" fmla="*/ 1006 w 262"/>
                    <a:gd name="T87" fmla="*/ 384 h 215"/>
                    <a:gd name="T88" fmla="*/ 1036 w 262"/>
                    <a:gd name="T89" fmla="*/ 327 h 215"/>
                    <a:gd name="T90" fmla="*/ 1047 w 262"/>
                    <a:gd name="T91" fmla="*/ 278 h 215"/>
                    <a:gd name="T92" fmla="*/ 1065 w 262"/>
                    <a:gd name="T93" fmla="*/ 246 h 215"/>
                    <a:gd name="T94" fmla="*/ 1017 w 262"/>
                    <a:gd name="T95" fmla="*/ 211 h 215"/>
                    <a:gd name="T96" fmla="*/ 958 w 262"/>
                    <a:gd name="T97" fmla="*/ 196 h 215"/>
                    <a:gd name="T98" fmla="*/ 920 w 262"/>
                    <a:gd name="T99" fmla="*/ 208 h 215"/>
                    <a:gd name="T100" fmla="*/ 833 w 262"/>
                    <a:gd name="T101" fmla="*/ 237 h 215"/>
                    <a:gd name="T102" fmla="*/ 725 w 262"/>
                    <a:gd name="T103" fmla="*/ 188 h 215"/>
                    <a:gd name="T104" fmla="*/ 772 w 262"/>
                    <a:gd name="T105" fmla="*/ 131 h 215"/>
                    <a:gd name="T106" fmla="*/ 772 w 262"/>
                    <a:gd name="T107" fmla="*/ 72 h 215"/>
                    <a:gd name="T108" fmla="*/ 696 w 262"/>
                    <a:gd name="T109" fmla="*/ 113 h 215"/>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Lst>
                  <a:ahLst/>
                  <a:cxnLst>
                    <a:cxn ang="T110">
                      <a:pos x="T0" y="T1"/>
                    </a:cxn>
                    <a:cxn ang="T111">
                      <a:pos x="T2" y="T3"/>
                    </a:cxn>
                    <a:cxn ang="T112">
                      <a:pos x="T4" y="T5"/>
                    </a:cxn>
                    <a:cxn ang="T113">
                      <a:pos x="T6" y="T7"/>
                    </a:cxn>
                    <a:cxn ang="T114">
                      <a:pos x="T8" y="T9"/>
                    </a:cxn>
                    <a:cxn ang="T115">
                      <a:pos x="T10" y="T11"/>
                    </a:cxn>
                    <a:cxn ang="T116">
                      <a:pos x="T12" y="T13"/>
                    </a:cxn>
                    <a:cxn ang="T117">
                      <a:pos x="T14" y="T15"/>
                    </a:cxn>
                    <a:cxn ang="T118">
                      <a:pos x="T16" y="T17"/>
                    </a:cxn>
                    <a:cxn ang="T119">
                      <a:pos x="T18" y="T19"/>
                    </a:cxn>
                    <a:cxn ang="T120">
                      <a:pos x="T20" y="T21"/>
                    </a:cxn>
                    <a:cxn ang="T121">
                      <a:pos x="T22" y="T23"/>
                    </a:cxn>
                    <a:cxn ang="T122">
                      <a:pos x="T24" y="T25"/>
                    </a:cxn>
                    <a:cxn ang="T123">
                      <a:pos x="T26" y="T27"/>
                    </a:cxn>
                    <a:cxn ang="T124">
                      <a:pos x="T28" y="T29"/>
                    </a:cxn>
                    <a:cxn ang="T125">
                      <a:pos x="T30" y="T31"/>
                    </a:cxn>
                    <a:cxn ang="T126">
                      <a:pos x="T32" y="T33"/>
                    </a:cxn>
                    <a:cxn ang="T127">
                      <a:pos x="T34" y="T35"/>
                    </a:cxn>
                    <a:cxn ang="T128">
                      <a:pos x="T36" y="T37"/>
                    </a:cxn>
                    <a:cxn ang="T129">
                      <a:pos x="T38" y="T39"/>
                    </a:cxn>
                    <a:cxn ang="T130">
                      <a:pos x="T40" y="T41"/>
                    </a:cxn>
                    <a:cxn ang="T131">
                      <a:pos x="T42" y="T43"/>
                    </a:cxn>
                    <a:cxn ang="T132">
                      <a:pos x="T44" y="T45"/>
                    </a:cxn>
                    <a:cxn ang="T133">
                      <a:pos x="T46" y="T47"/>
                    </a:cxn>
                    <a:cxn ang="T134">
                      <a:pos x="T48" y="T49"/>
                    </a:cxn>
                    <a:cxn ang="T135">
                      <a:pos x="T50" y="T51"/>
                    </a:cxn>
                    <a:cxn ang="T136">
                      <a:pos x="T52" y="T53"/>
                    </a:cxn>
                    <a:cxn ang="T137">
                      <a:pos x="T54" y="T55"/>
                    </a:cxn>
                    <a:cxn ang="T138">
                      <a:pos x="T56" y="T57"/>
                    </a:cxn>
                    <a:cxn ang="T139">
                      <a:pos x="T58" y="T59"/>
                    </a:cxn>
                    <a:cxn ang="T140">
                      <a:pos x="T60" y="T61"/>
                    </a:cxn>
                    <a:cxn ang="T141">
                      <a:pos x="T62" y="T63"/>
                    </a:cxn>
                    <a:cxn ang="T142">
                      <a:pos x="T64" y="T65"/>
                    </a:cxn>
                    <a:cxn ang="T143">
                      <a:pos x="T66" y="T67"/>
                    </a:cxn>
                    <a:cxn ang="T144">
                      <a:pos x="T68" y="T69"/>
                    </a:cxn>
                    <a:cxn ang="T145">
                      <a:pos x="T70" y="T71"/>
                    </a:cxn>
                    <a:cxn ang="T146">
                      <a:pos x="T72" y="T73"/>
                    </a:cxn>
                    <a:cxn ang="T147">
                      <a:pos x="T74" y="T75"/>
                    </a:cxn>
                    <a:cxn ang="T148">
                      <a:pos x="T76" y="T77"/>
                    </a:cxn>
                    <a:cxn ang="T149">
                      <a:pos x="T78" y="T79"/>
                    </a:cxn>
                    <a:cxn ang="T150">
                      <a:pos x="T80" y="T81"/>
                    </a:cxn>
                    <a:cxn ang="T151">
                      <a:pos x="T82" y="T83"/>
                    </a:cxn>
                    <a:cxn ang="T152">
                      <a:pos x="T84" y="T85"/>
                    </a:cxn>
                    <a:cxn ang="T153">
                      <a:pos x="T86" y="T87"/>
                    </a:cxn>
                    <a:cxn ang="T154">
                      <a:pos x="T88" y="T89"/>
                    </a:cxn>
                    <a:cxn ang="T155">
                      <a:pos x="T90" y="T91"/>
                    </a:cxn>
                    <a:cxn ang="T156">
                      <a:pos x="T92" y="T93"/>
                    </a:cxn>
                    <a:cxn ang="T157">
                      <a:pos x="T94" y="T95"/>
                    </a:cxn>
                    <a:cxn ang="T158">
                      <a:pos x="T96" y="T97"/>
                    </a:cxn>
                    <a:cxn ang="T159">
                      <a:pos x="T98" y="T99"/>
                    </a:cxn>
                    <a:cxn ang="T160">
                      <a:pos x="T100" y="T101"/>
                    </a:cxn>
                    <a:cxn ang="T161">
                      <a:pos x="T102" y="T103"/>
                    </a:cxn>
                    <a:cxn ang="T162">
                      <a:pos x="T104" y="T105"/>
                    </a:cxn>
                    <a:cxn ang="T163">
                      <a:pos x="T106" y="T107"/>
                    </a:cxn>
                    <a:cxn ang="T164">
                      <a:pos x="T108" y="T109"/>
                    </a:cxn>
                  </a:cxnLst>
                  <a:rect l="0" t="0" r="r" b="b"/>
                  <a:pathLst>
                    <a:path w="262" h="215">
                      <a:moveTo>
                        <a:pt x="169" y="29"/>
                      </a:moveTo>
                      <a:lnTo>
                        <a:pt x="167" y="24"/>
                      </a:lnTo>
                      <a:lnTo>
                        <a:pt x="167" y="19"/>
                      </a:lnTo>
                      <a:lnTo>
                        <a:pt x="169" y="19"/>
                      </a:lnTo>
                      <a:lnTo>
                        <a:pt x="174" y="21"/>
                      </a:lnTo>
                      <a:lnTo>
                        <a:pt x="171" y="17"/>
                      </a:lnTo>
                      <a:lnTo>
                        <a:pt x="176" y="14"/>
                      </a:lnTo>
                      <a:lnTo>
                        <a:pt x="176" y="12"/>
                      </a:lnTo>
                      <a:lnTo>
                        <a:pt x="181" y="14"/>
                      </a:lnTo>
                      <a:lnTo>
                        <a:pt x="188" y="10"/>
                      </a:lnTo>
                      <a:lnTo>
                        <a:pt x="188" y="7"/>
                      </a:lnTo>
                      <a:lnTo>
                        <a:pt x="193" y="7"/>
                      </a:lnTo>
                      <a:lnTo>
                        <a:pt x="195" y="0"/>
                      </a:lnTo>
                      <a:lnTo>
                        <a:pt x="186" y="5"/>
                      </a:lnTo>
                      <a:lnTo>
                        <a:pt x="188" y="2"/>
                      </a:lnTo>
                      <a:lnTo>
                        <a:pt x="178" y="5"/>
                      </a:lnTo>
                      <a:lnTo>
                        <a:pt x="174" y="12"/>
                      </a:lnTo>
                      <a:lnTo>
                        <a:pt x="174" y="10"/>
                      </a:lnTo>
                      <a:lnTo>
                        <a:pt x="169" y="12"/>
                      </a:lnTo>
                      <a:lnTo>
                        <a:pt x="169" y="10"/>
                      </a:lnTo>
                      <a:lnTo>
                        <a:pt x="167" y="14"/>
                      </a:lnTo>
                      <a:lnTo>
                        <a:pt x="162" y="17"/>
                      </a:lnTo>
                      <a:lnTo>
                        <a:pt x="159" y="14"/>
                      </a:lnTo>
                      <a:lnTo>
                        <a:pt x="162" y="12"/>
                      </a:lnTo>
                      <a:lnTo>
                        <a:pt x="157" y="14"/>
                      </a:lnTo>
                      <a:lnTo>
                        <a:pt x="157" y="10"/>
                      </a:lnTo>
                      <a:lnTo>
                        <a:pt x="155" y="14"/>
                      </a:lnTo>
                      <a:lnTo>
                        <a:pt x="155" y="12"/>
                      </a:lnTo>
                      <a:lnTo>
                        <a:pt x="152" y="12"/>
                      </a:lnTo>
                      <a:lnTo>
                        <a:pt x="145" y="14"/>
                      </a:lnTo>
                      <a:lnTo>
                        <a:pt x="143" y="21"/>
                      </a:lnTo>
                      <a:lnTo>
                        <a:pt x="138" y="21"/>
                      </a:lnTo>
                      <a:lnTo>
                        <a:pt x="133" y="17"/>
                      </a:lnTo>
                      <a:lnTo>
                        <a:pt x="131" y="21"/>
                      </a:lnTo>
                      <a:lnTo>
                        <a:pt x="126" y="24"/>
                      </a:lnTo>
                      <a:lnTo>
                        <a:pt x="126" y="26"/>
                      </a:lnTo>
                      <a:lnTo>
                        <a:pt x="121" y="26"/>
                      </a:lnTo>
                      <a:lnTo>
                        <a:pt x="116" y="31"/>
                      </a:lnTo>
                      <a:lnTo>
                        <a:pt x="112" y="33"/>
                      </a:lnTo>
                      <a:lnTo>
                        <a:pt x="109" y="38"/>
                      </a:lnTo>
                      <a:lnTo>
                        <a:pt x="107" y="36"/>
                      </a:lnTo>
                      <a:lnTo>
                        <a:pt x="104" y="38"/>
                      </a:lnTo>
                      <a:lnTo>
                        <a:pt x="102" y="38"/>
                      </a:lnTo>
                      <a:lnTo>
                        <a:pt x="100" y="38"/>
                      </a:lnTo>
                      <a:lnTo>
                        <a:pt x="100" y="41"/>
                      </a:lnTo>
                      <a:lnTo>
                        <a:pt x="97" y="38"/>
                      </a:lnTo>
                      <a:lnTo>
                        <a:pt x="97" y="41"/>
                      </a:lnTo>
                      <a:lnTo>
                        <a:pt x="95" y="41"/>
                      </a:lnTo>
                      <a:lnTo>
                        <a:pt x="95" y="45"/>
                      </a:lnTo>
                      <a:lnTo>
                        <a:pt x="93" y="45"/>
                      </a:lnTo>
                      <a:lnTo>
                        <a:pt x="93" y="48"/>
                      </a:lnTo>
                      <a:lnTo>
                        <a:pt x="90" y="48"/>
                      </a:lnTo>
                      <a:lnTo>
                        <a:pt x="88" y="48"/>
                      </a:lnTo>
                      <a:lnTo>
                        <a:pt x="81" y="55"/>
                      </a:lnTo>
                      <a:lnTo>
                        <a:pt x="78" y="55"/>
                      </a:lnTo>
                      <a:lnTo>
                        <a:pt x="76" y="60"/>
                      </a:lnTo>
                      <a:lnTo>
                        <a:pt x="78" y="60"/>
                      </a:lnTo>
                      <a:lnTo>
                        <a:pt x="73" y="60"/>
                      </a:lnTo>
                      <a:lnTo>
                        <a:pt x="71" y="60"/>
                      </a:lnTo>
                      <a:lnTo>
                        <a:pt x="71" y="67"/>
                      </a:lnTo>
                      <a:lnTo>
                        <a:pt x="69" y="67"/>
                      </a:lnTo>
                      <a:lnTo>
                        <a:pt x="66" y="72"/>
                      </a:lnTo>
                      <a:lnTo>
                        <a:pt x="64" y="69"/>
                      </a:lnTo>
                      <a:lnTo>
                        <a:pt x="62" y="74"/>
                      </a:lnTo>
                      <a:lnTo>
                        <a:pt x="62" y="72"/>
                      </a:lnTo>
                      <a:lnTo>
                        <a:pt x="62" y="74"/>
                      </a:lnTo>
                      <a:lnTo>
                        <a:pt x="57" y="79"/>
                      </a:lnTo>
                      <a:lnTo>
                        <a:pt x="54" y="83"/>
                      </a:lnTo>
                      <a:lnTo>
                        <a:pt x="47" y="91"/>
                      </a:lnTo>
                      <a:lnTo>
                        <a:pt x="40" y="91"/>
                      </a:lnTo>
                      <a:lnTo>
                        <a:pt x="38" y="93"/>
                      </a:lnTo>
                      <a:lnTo>
                        <a:pt x="33" y="95"/>
                      </a:lnTo>
                      <a:lnTo>
                        <a:pt x="31" y="100"/>
                      </a:lnTo>
                      <a:lnTo>
                        <a:pt x="26" y="105"/>
                      </a:lnTo>
                      <a:lnTo>
                        <a:pt x="16" y="110"/>
                      </a:lnTo>
                      <a:lnTo>
                        <a:pt x="16" y="114"/>
                      </a:lnTo>
                      <a:lnTo>
                        <a:pt x="9" y="119"/>
                      </a:lnTo>
                      <a:lnTo>
                        <a:pt x="4" y="119"/>
                      </a:lnTo>
                      <a:lnTo>
                        <a:pt x="2" y="122"/>
                      </a:lnTo>
                      <a:lnTo>
                        <a:pt x="2" y="124"/>
                      </a:lnTo>
                      <a:lnTo>
                        <a:pt x="0" y="124"/>
                      </a:lnTo>
                      <a:lnTo>
                        <a:pt x="0" y="126"/>
                      </a:lnTo>
                      <a:lnTo>
                        <a:pt x="2" y="131"/>
                      </a:lnTo>
                      <a:lnTo>
                        <a:pt x="0" y="133"/>
                      </a:lnTo>
                      <a:lnTo>
                        <a:pt x="2" y="133"/>
                      </a:lnTo>
                      <a:lnTo>
                        <a:pt x="2" y="136"/>
                      </a:lnTo>
                      <a:lnTo>
                        <a:pt x="4" y="138"/>
                      </a:lnTo>
                      <a:lnTo>
                        <a:pt x="7" y="141"/>
                      </a:lnTo>
                      <a:lnTo>
                        <a:pt x="11" y="138"/>
                      </a:lnTo>
                      <a:lnTo>
                        <a:pt x="7" y="143"/>
                      </a:lnTo>
                      <a:lnTo>
                        <a:pt x="4" y="143"/>
                      </a:lnTo>
                      <a:lnTo>
                        <a:pt x="7" y="143"/>
                      </a:lnTo>
                      <a:lnTo>
                        <a:pt x="9" y="143"/>
                      </a:lnTo>
                      <a:lnTo>
                        <a:pt x="11" y="143"/>
                      </a:lnTo>
                      <a:lnTo>
                        <a:pt x="11" y="148"/>
                      </a:lnTo>
                      <a:lnTo>
                        <a:pt x="14" y="145"/>
                      </a:lnTo>
                      <a:lnTo>
                        <a:pt x="16" y="141"/>
                      </a:lnTo>
                      <a:lnTo>
                        <a:pt x="19" y="141"/>
                      </a:lnTo>
                      <a:lnTo>
                        <a:pt x="19" y="145"/>
                      </a:lnTo>
                      <a:lnTo>
                        <a:pt x="26" y="141"/>
                      </a:lnTo>
                      <a:lnTo>
                        <a:pt x="31" y="145"/>
                      </a:lnTo>
                      <a:lnTo>
                        <a:pt x="33" y="145"/>
                      </a:lnTo>
                      <a:lnTo>
                        <a:pt x="33" y="148"/>
                      </a:lnTo>
                      <a:lnTo>
                        <a:pt x="31" y="148"/>
                      </a:lnTo>
                      <a:lnTo>
                        <a:pt x="28" y="148"/>
                      </a:lnTo>
                      <a:lnTo>
                        <a:pt x="28" y="150"/>
                      </a:lnTo>
                      <a:lnTo>
                        <a:pt x="31" y="155"/>
                      </a:lnTo>
                      <a:lnTo>
                        <a:pt x="33" y="155"/>
                      </a:lnTo>
                      <a:lnTo>
                        <a:pt x="33" y="157"/>
                      </a:lnTo>
                      <a:lnTo>
                        <a:pt x="33" y="160"/>
                      </a:lnTo>
                      <a:lnTo>
                        <a:pt x="33" y="162"/>
                      </a:lnTo>
                      <a:lnTo>
                        <a:pt x="35" y="160"/>
                      </a:lnTo>
                      <a:lnTo>
                        <a:pt x="38" y="160"/>
                      </a:lnTo>
                      <a:lnTo>
                        <a:pt x="38" y="162"/>
                      </a:lnTo>
                      <a:lnTo>
                        <a:pt x="45" y="164"/>
                      </a:lnTo>
                      <a:lnTo>
                        <a:pt x="42" y="160"/>
                      </a:lnTo>
                      <a:lnTo>
                        <a:pt x="45" y="160"/>
                      </a:lnTo>
                      <a:lnTo>
                        <a:pt x="47" y="155"/>
                      </a:lnTo>
                      <a:lnTo>
                        <a:pt x="45" y="150"/>
                      </a:lnTo>
                      <a:lnTo>
                        <a:pt x="50" y="148"/>
                      </a:lnTo>
                      <a:lnTo>
                        <a:pt x="45" y="145"/>
                      </a:lnTo>
                      <a:lnTo>
                        <a:pt x="45" y="143"/>
                      </a:lnTo>
                      <a:lnTo>
                        <a:pt x="50" y="143"/>
                      </a:lnTo>
                      <a:lnTo>
                        <a:pt x="52" y="141"/>
                      </a:lnTo>
                      <a:lnTo>
                        <a:pt x="59" y="141"/>
                      </a:lnTo>
                      <a:lnTo>
                        <a:pt x="59" y="136"/>
                      </a:lnTo>
                      <a:lnTo>
                        <a:pt x="62" y="133"/>
                      </a:lnTo>
                      <a:lnTo>
                        <a:pt x="64" y="136"/>
                      </a:lnTo>
                      <a:lnTo>
                        <a:pt x="69" y="136"/>
                      </a:lnTo>
                      <a:lnTo>
                        <a:pt x="69" y="133"/>
                      </a:lnTo>
                      <a:lnTo>
                        <a:pt x="66" y="136"/>
                      </a:lnTo>
                      <a:lnTo>
                        <a:pt x="64" y="133"/>
                      </a:lnTo>
                      <a:lnTo>
                        <a:pt x="66" y="133"/>
                      </a:lnTo>
                      <a:lnTo>
                        <a:pt x="66" y="129"/>
                      </a:lnTo>
                      <a:lnTo>
                        <a:pt x="69" y="129"/>
                      </a:lnTo>
                      <a:lnTo>
                        <a:pt x="69" y="131"/>
                      </a:lnTo>
                      <a:lnTo>
                        <a:pt x="71" y="129"/>
                      </a:lnTo>
                      <a:lnTo>
                        <a:pt x="76" y="131"/>
                      </a:lnTo>
                      <a:lnTo>
                        <a:pt x="83" y="133"/>
                      </a:lnTo>
                      <a:lnTo>
                        <a:pt x="85" y="138"/>
                      </a:lnTo>
                      <a:lnTo>
                        <a:pt x="90" y="138"/>
                      </a:lnTo>
                      <a:lnTo>
                        <a:pt x="95" y="145"/>
                      </a:lnTo>
                      <a:lnTo>
                        <a:pt x="90" y="155"/>
                      </a:lnTo>
                      <a:lnTo>
                        <a:pt x="97" y="167"/>
                      </a:lnTo>
                      <a:lnTo>
                        <a:pt x="95" y="174"/>
                      </a:lnTo>
                      <a:lnTo>
                        <a:pt x="107" y="188"/>
                      </a:lnTo>
                      <a:lnTo>
                        <a:pt x="112" y="188"/>
                      </a:lnTo>
                      <a:lnTo>
                        <a:pt x="116" y="191"/>
                      </a:lnTo>
                      <a:lnTo>
                        <a:pt x="119" y="186"/>
                      </a:lnTo>
                      <a:lnTo>
                        <a:pt x="119" y="188"/>
                      </a:lnTo>
                      <a:lnTo>
                        <a:pt x="121" y="186"/>
                      </a:lnTo>
                      <a:lnTo>
                        <a:pt x="126" y="188"/>
                      </a:lnTo>
                      <a:lnTo>
                        <a:pt x="131" y="186"/>
                      </a:lnTo>
                      <a:lnTo>
                        <a:pt x="138" y="191"/>
                      </a:lnTo>
                      <a:lnTo>
                        <a:pt x="138" y="188"/>
                      </a:lnTo>
                      <a:lnTo>
                        <a:pt x="140" y="186"/>
                      </a:lnTo>
                      <a:lnTo>
                        <a:pt x="145" y="188"/>
                      </a:lnTo>
                      <a:lnTo>
                        <a:pt x="147" y="186"/>
                      </a:lnTo>
                      <a:lnTo>
                        <a:pt x="155" y="191"/>
                      </a:lnTo>
                      <a:lnTo>
                        <a:pt x="155" y="195"/>
                      </a:lnTo>
                      <a:lnTo>
                        <a:pt x="155" y="198"/>
                      </a:lnTo>
                      <a:lnTo>
                        <a:pt x="155" y="200"/>
                      </a:lnTo>
                      <a:lnTo>
                        <a:pt x="157" y="200"/>
                      </a:lnTo>
                      <a:lnTo>
                        <a:pt x="159" y="200"/>
                      </a:lnTo>
                      <a:lnTo>
                        <a:pt x="162" y="200"/>
                      </a:lnTo>
                      <a:lnTo>
                        <a:pt x="164" y="203"/>
                      </a:lnTo>
                      <a:lnTo>
                        <a:pt x="162" y="205"/>
                      </a:lnTo>
                      <a:lnTo>
                        <a:pt x="164" y="207"/>
                      </a:lnTo>
                      <a:lnTo>
                        <a:pt x="167" y="207"/>
                      </a:lnTo>
                      <a:lnTo>
                        <a:pt x="167" y="210"/>
                      </a:lnTo>
                      <a:lnTo>
                        <a:pt x="169" y="210"/>
                      </a:lnTo>
                      <a:lnTo>
                        <a:pt x="169" y="212"/>
                      </a:lnTo>
                      <a:lnTo>
                        <a:pt x="174" y="215"/>
                      </a:lnTo>
                      <a:lnTo>
                        <a:pt x="176" y="212"/>
                      </a:lnTo>
                      <a:lnTo>
                        <a:pt x="186" y="198"/>
                      </a:lnTo>
                      <a:lnTo>
                        <a:pt x="190" y="195"/>
                      </a:lnTo>
                      <a:lnTo>
                        <a:pt x="193" y="193"/>
                      </a:lnTo>
                      <a:lnTo>
                        <a:pt x="198" y="193"/>
                      </a:lnTo>
                      <a:lnTo>
                        <a:pt x="198" y="191"/>
                      </a:lnTo>
                      <a:lnTo>
                        <a:pt x="200" y="193"/>
                      </a:lnTo>
                      <a:lnTo>
                        <a:pt x="202" y="188"/>
                      </a:lnTo>
                      <a:lnTo>
                        <a:pt x="202" y="186"/>
                      </a:lnTo>
                      <a:lnTo>
                        <a:pt x="205" y="186"/>
                      </a:lnTo>
                      <a:lnTo>
                        <a:pt x="207" y="184"/>
                      </a:lnTo>
                      <a:lnTo>
                        <a:pt x="207" y="181"/>
                      </a:lnTo>
                      <a:lnTo>
                        <a:pt x="207" y="184"/>
                      </a:lnTo>
                      <a:lnTo>
                        <a:pt x="212" y="181"/>
                      </a:lnTo>
                      <a:lnTo>
                        <a:pt x="209" y="179"/>
                      </a:lnTo>
                      <a:lnTo>
                        <a:pt x="212" y="179"/>
                      </a:lnTo>
                      <a:lnTo>
                        <a:pt x="212" y="176"/>
                      </a:lnTo>
                      <a:lnTo>
                        <a:pt x="214" y="176"/>
                      </a:lnTo>
                      <a:lnTo>
                        <a:pt x="214" y="174"/>
                      </a:lnTo>
                      <a:lnTo>
                        <a:pt x="217" y="174"/>
                      </a:lnTo>
                      <a:lnTo>
                        <a:pt x="217" y="172"/>
                      </a:lnTo>
                      <a:lnTo>
                        <a:pt x="214" y="172"/>
                      </a:lnTo>
                      <a:lnTo>
                        <a:pt x="217" y="172"/>
                      </a:lnTo>
                      <a:lnTo>
                        <a:pt x="217" y="169"/>
                      </a:lnTo>
                      <a:lnTo>
                        <a:pt x="219" y="164"/>
                      </a:lnTo>
                      <a:lnTo>
                        <a:pt x="217" y="164"/>
                      </a:lnTo>
                      <a:lnTo>
                        <a:pt x="217" y="162"/>
                      </a:lnTo>
                      <a:lnTo>
                        <a:pt x="219" y="162"/>
                      </a:lnTo>
                      <a:lnTo>
                        <a:pt x="219" y="167"/>
                      </a:lnTo>
                      <a:lnTo>
                        <a:pt x="221" y="164"/>
                      </a:lnTo>
                      <a:lnTo>
                        <a:pt x="221" y="153"/>
                      </a:lnTo>
                      <a:lnTo>
                        <a:pt x="224" y="145"/>
                      </a:lnTo>
                      <a:lnTo>
                        <a:pt x="221" y="143"/>
                      </a:lnTo>
                      <a:lnTo>
                        <a:pt x="224" y="143"/>
                      </a:lnTo>
                      <a:lnTo>
                        <a:pt x="224" y="141"/>
                      </a:lnTo>
                      <a:lnTo>
                        <a:pt x="224" y="138"/>
                      </a:lnTo>
                      <a:lnTo>
                        <a:pt x="226" y="138"/>
                      </a:lnTo>
                      <a:lnTo>
                        <a:pt x="226" y="133"/>
                      </a:lnTo>
                      <a:lnTo>
                        <a:pt x="229" y="133"/>
                      </a:lnTo>
                      <a:lnTo>
                        <a:pt x="233" y="129"/>
                      </a:lnTo>
                      <a:lnTo>
                        <a:pt x="231" y="126"/>
                      </a:lnTo>
                      <a:lnTo>
                        <a:pt x="233" y="126"/>
                      </a:lnTo>
                      <a:lnTo>
                        <a:pt x="236" y="124"/>
                      </a:lnTo>
                      <a:lnTo>
                        <a:pt x="240" y="122"/>
                      </a:lnTo>
                      <a:lnTo>
                        <a:pt x="240" y="114"/>
                      </a:lnTo>
                      <a:lnTo>
                        <a:pt x="248" y="114"/>
                      </a:lnTo>
                      <a:lnTo>
                        <a:pt x="248" y="112"/>
                      </a:lnTo>
                      <a:lnTo>
                        <a:pt x="243" y="112"/>
                      </a:lnTo>
                      <a:lnTo>
                        <a:pt x="243" y="110"/>
                      </a:lnTo>
                      <a:lnTo>
                        <a:pt x="245" y="100"/>
                      </a:lnTo>
                      <a:lnTo>
                        <a:pt x="248" y="95"/>
                      </a:lnTo>
                      <a:lnTo>
                        <a:pt x="255" y="95"/>
                      </a:lnTo>
                      <a:lnTo>
                        <a:pt x="255" y="91"/>
                      </a:lnTo>
                      <a:lnTo>
                        <a:pt x="257" y="88"/>
                      </a:lnTo>
                      <a:lnTo>
                        <a:pt x="257" y="86"/>
                      </a:lnTo>
                      <a:lnTo>
                        <a:pt x="257" y="83"/>
                      </a:lnTo>
                      <a:lnTo>
                        <a:pt x="257" y="81"/>
                      </a:lnTo>
                      <a:lnTo>
                        <a:pt x="257" y="79"/>
                      </a:lnTo>
                      <a:lnTo>
                        <a:pt x="257" y="74"/>
                      </a:lnTo>
                      <a:lnTo>
                        <a:pt x="260" y="72"/>
                      </a:lnTo>
                      <a:lnTo>
                        <a:pt x="262" y="74"/>
                      </a:lnTo>
                      <a:lnTo>
                        <a:pt x="262" y="72"/>
                      </a:lnTo>
                      <a:lnTo>
                        <a:pt x="260" y="69"/>
                      </a:lnTo>
                      <a:lnTo>
                        <a:pt x="255" y="69"/>
                      </a:lnTo>
                      <a:lnTo>
                        <a:pt x="257" y="64"/>
                      </a:lnTo>
                      <a:lnTo>
                        <a:pt x="257" y="62"/>
                      </a:lnTo>
                      <a:lnTo>
                        <a:pt x="250" y="62"/>
                      </a:lnTo>
                      <a:lnTo>
                        <a:pt x="250" y="60"/>
                      </a:lnTo>
                      <a:lnTo>
                        <a:pt x="248" y="62"/>
                      </a:lnTo>
                      <a:lnTo>
                        <a:pt x="243" y="57"/>
                      </a:lnTo>
                      <a:lnTo>
                        <a:pt x="240" y="57"/>
                      </a:lnTo>
                      <a:lnTo>
                        <a:pt x="236" y="57"/>
                      </a:lnTo>
                      <a:lnTo>
                        <a:pt x="236" y="55"/>
                      </a:lnTo>
                      <a:lnTo>
                        <a:pt x="229" y="50"/>
                      </a:lnTo>
                      <a:lnTo>
                        <a:pt x="226" y="52"/>
                      </a:lnTo>
                      <a:lnTo>
                        <a:pt x="226" y="57"/>
                      </a:lnTo>
                      <a:lnTo>
                        <a:pt x="226" y="60"/>
                      </a:lnTo>
                      <a:lnTo>
                        <a:pt x="221" y="62"/>
                      </a:lnTo>
                      <a:lnTo>
                        <a:pt x="217" y="67"/>
                      </a:lnTo>
                      <a:lnTo>
                        <a:pt x="212" y="69"/>
                      </a:lnTo>
                      <a:lnTo>
                        <a:pt x="209" y="72"/>
                      </a:lnTo>
                      <a:lnTo>
                        <a:pt x="205" y="69"/>
                      </a:lnTo>
                      <a:lnTo>
                        <a:pt x="193" y="64"/>
                      </a:lnTo>
                      <a:lnTo>
                        <a:pt x="190" y="64"/>
                      </a:lnTo>
                      <a:lnTo>
                        <a:pt x="190" y="62"/>
                      </a:lnTo>
                      <a:lnTo>
                        <a:pt x="186" y="60"/>
                      </a:lnTo>
                      <a:lnTo>
                        <a:pt x="178" y="55"/>
                      </a:lnTo>
                      <a:lnTo>
                        <a:pt x="176" y="45"/>
                      </a:lnTo>
                      <a:lnTo>
                        <a:pt x="176" y="41"/>
                      </a:lnTo>
                      <a:lnTo>
                        <a:pt x="178" y="38"/>
                      </a:lnTo>
                      <a:lnTo>
                        <a:pt x="181" y="41"/>
                      </a:lnTo>
                      <a:lnTo>
                        <a:pt x="190" y="38"/>
                      </a:lnTo>
                      <a:lnTo>
                        <a:pt x="193" y="31"/>
                      </a:lnTo>
                      <a:lnTo>
                        <a:pt x="190" y="31"/>
                      </a:lnTo>
                      <a:lnTo>
                        <a:pt x="190" y="26"/>
                      </a:lnTo>
                      <a:lnTo>
                        <a:pt x="195" y="21"/>
                      </a:lnTo>
                      <a:lnTo>
                        <a:pt x="190" y="21"/>
                      </a:lnTo>
                      <a:lnTo>
                        <a:pt x="190" y="24"/>
                      </a:lnTo>
                      <a:lnTo>
                        <a:pt x="183" y="29"/>
                      </a:lnTo>
                      <a:lnTo>
                        <a:pt x="178" y="31"/>
                      </a:lnTo>
                      <a:lnTo>
                        <a:pt x="178" y="29"/>
                      </a:lnTo>
                      <a:lnTo>
                        <a:pt x="171" y="33"/>
                      </a:lnTo>
                      <a:lnTo>
                        <a:pt x="169" y="29"/>
                      </a:lnTo>
                    </a:path>
                  </a:pathLst>
                </a:custGeom>
                <a:solidFill>
                  <a:schemeClr val="accent6">
                    <a:lumMod val="60000"/>
                    <a:lumOff val="40000"/>
                  </a:schemeClr>
                </a:solidFill>
                <a:ln w="3175">
                  <a:solidFill>
                    <a:schemeClr val="tx1">
                      <a:lumMod val="50000"/>
                      <a:lumOff val="50000"/>
                    </a:schemeClr>
                  </a:solidFill>
                  <a:round/>
                  <a:headEnd/>
                  <a:tailEnd/>
                </a:ln>
              </xdr:spPr>
            </xdr:sp>
          </xdr:grpSp>
          <xdr:grpSp>
            <xdr:nvGrpSpPr>
              <xdr:cNvPr id="25" name="53 Grupo"/>
              <xdr:cNvGrpSpPr/>
            </xdr:nvGrpSpPr>
            <xdr:grpSpPr>
              <a:xfrm>
                <a:off x="1544444" y="13265412"/>
                <a:ext cx="4979076" cy="3383842"/>
                <a:chOff x="1543050" y="13257978"/>
                <a:chExt cx="4982096" cy="3363630"/>
              </a:xfrm>
            </xdr:grpSpPr>
            <xdr:sp macro="" textlink="">
              <xdr:nvSpPr>
                <xdr:cNvPr id="26" name="Freeform 21"/>
                <xdr:cNvSpPr>
                  <a:spLocks noEditPoints="1"/>
                </xdr:cNvSpPr>
              </xdr:nvSpPr>
              <xdr:spPr bwMode="auto">
                <a:xfrm>
                  <a:off x="4752477" y="13693838"/>
                  <a:ext cx="392383" cy="260294"/>
                </a:xfrm>
                <a:custGeom>
                  <a:avLst/>
                  <a:gdLst>
                    <a:gd name="T0" fmla="*/ 987 w 327"/>
                    <a:gd name="T1" fmla="*/ 908 h 217"/>
                    <a:gd name="T2" fmla="*/ 931 w 327"/>
                    <a:gd name="T3" fmla="*/ 876 h 217"/>
                    <a:gd name="T4" fmla="*/ 889 w 327"/>
                    <a:gd name="T5" fmla="*/ 876 h 217"/>
                    <a:gd name="T6" fmla="*/ 865 w 327"/>
                    <a:gd name="T7" fmla="*/ 817 h 217"/>
                    <a:gd name="T8" fmla="*/ 844 w 327"/>
                    <a:gd name="T9" fmla="*/ 714 h 217"/>
                    <a:gd name="T10" fmla="*/ 756 w 327"/>
                    <a:gd name="T11" fmla="*/ 686 h 217"/>
                    <a:gd name="T12" fmla="*/ 709 w 327"/>
                    <a:gd name="T13" fmla="*/ 649 h 217"/>
                    <a:gd name="T14" fmla="*/ 601 w 327"/>
                    <a:gd name="T15" fmla="*/ 649 h 217"/>
                    <a:gd name="T16" fmla="*/ 545 w 327"/>
                    <a:gd name="T17" fmla="*/ 677 h 217"/>
                    <a:gd name="T18" fmla="*/ 518 w 327"/>
                    <a:gd name="T19" fmla="*/ 734 h 217"/>
                    <a:gd name="T20" fmla="*/ 461 w 327"/>
                    <a:gd name="T21" fmla="*/ 829 h 217"/>
                    <a:gd name="T22" fmla="*/ 392 w 327"/>
                    <a:gd name="T23" fmla="*/ 829 h 217"/>
                    <a:gd name="T24" fmla="*/ 315 w 327"/>
                    <a:gd name="T25" fmla="*/ 780 h 217"/>
                    <a:gd name="T26" fmla="*/ 355 w 327"/>
                    <a:gd name="T27" fmla="*/ 686 h 217"/>
                    <a:gd name="T28" fmla="*/ 285 w 327"/>
                    <a:gd name="T29" fmla="*/ 698 h 217"/>
                    <a:gd name="T30" fmla="*/ 229 w 327"/>
                    <a:gd name="T31" fmla="*/ 787 h 217"/>
                    <a:gd name="T32" fmla="*/ 179 w 327"/>
                    <a:gd name="T33" fmla="*/ 744 h 217"/>
                    <a:gd name="T34" fmla="*/ 118 w 327"/>
                    <a:gd name="T35" fmla="*/ 714 h 217"/>
                    <a:gd name="T36" fmla="*/ 46 w 327"/>
                    <a:gd name="T37" fmla="*/ 656 h 217"/>
                    <a:gd name="T38" fmla="*/ 11 w 327"/>
                    <a:gd name="T39" fmla="*/ 576 h 217"/>
                    <a:gd name="T40" fmla="*/ 37 w 327"/>
                    <a:gd name="T41" fmla="*/ 501 h 217"/>
                    <a:gd name="T42" fmla="*/ 37 w 327"/>
                    <a:gd name="T43" fmla="*/ 403 h 217"/>
                    <a:gd name="T44" fmla="*/ 37 w 327"/>
                    <a:gd name="T45" fmla="*/ 333 h 217"/>
                    <a:gd name="T46" fmla="*/ 46 w 327"/>
                    <a:gd name="T47" fmla="*/ 308 h 217"/>
                    <a:gd name="T48" fmla="*/ 62 w 327"/>
                    <a:gd name="T49" fmla="*/ 293 h 217"/>
                    <a:gd name="T50" fmla="*/ 37 w 327"/>
                    <a:gd name="T51" fmla="*/ 204 h 217"/>
                    <a:gd name="T52" fmla="*/ 37 w 327"/>
                    <a:gd name="T53" fmla="*/ 131 h 217"/>
                    <a:gd name="T54" fmla="*/ 37 w 327"/>
                    <a:gd name="T55" fmla="*/ 103 h 217"/>
                    <a:gd name="T56" fmla="*/ 46 w 327"/>
                    <a:gd name="T57" fmla="*/ 10 h 217"/>
                    <a:gd name="T58" fmla="*/ 126 w 327"/>
                    <a:gd name="T59" fmla="*/ 0 h 217"/>
                    <a:gd name="T60" fmla="*/ 197 w 327"/>
                    <a:gd name="T61" fmla="*/ 29 h 217"/>
                    <a:gd name="T62" fmla="*/ 243 w 327"/>
                    <a:gd name="T63" fmla="*/ 22 h 217"/>
                    <a:gd name="T64" fmla="*/ 243 w 327"/>
                    <a:gd name="T65" fmla="*/ 81 h 217"/>
                    <a:gd name="T66" fmla="*/ 285 w 327"/>
                    <a:gd name="T67" fmla="*/ 81 h 217"/>
                    <a:gd name="T68" fmla="*/ 346 w 327"/>
                    <a:gd name="T69" fmla="*/ 50 h 217"/>
                    <a:gd name="T70" fmla="*/ 370 w 327"/>
                    <a:gd name="T71" fmla="*/ 154 h 217"/>
                    <a:gd name="T72" fmla="*/ 442 w 327"/>
                    <a:gd name="T73" fmla="*/ 183 h 217"/>
                    <a:gd name="T74" fmla="*/ 461 w 327"/>
                    <a:gd name="T75" fmla="*/ 204 h 217"/>
                    <a:gd name="T76" fmla="*/ 522 w 327"/>
                    <a:gd name="T77" fmla="*/ 173 h 217"/>
                    <a:gd name="T78" fmla="*/ 612 w 327"/>
                    <a:gd name="T79" fmla="*/ 221 h 217"/>
                    <a:gd name="T80" fmla="*/ 667 w 327"/>
                    <a:gd name="T81" fmla="*/ 233 h 217"/>
                    <a:gd name="T82" fmla="*/ 701 w 327"/>
                    <a:gd name="T83" fmla="*/ 233 h 217"/>
                    <a:gd name="T84" fmla="*/ 762 w 327"/>
                    <a:gd name="T85" fmla="*/ 293 h 217"/>
                    <a:gd name="T86" fmla="*/ 825 w 327"/>
                    <a:gd name="T87" fmla="*/ 293 h 217"/>
                    <a:gd name="T88" fmla="*/ 880 w 327"/>
                    <a:gd name="T89" fmla="*/ 343 h 217"/>
                    <a:gd name="T90" fmla="*/ 906 w 327"/>
                    <a:gd name="T91" fmla="*/ 356 h 217"/>
                    <a:gd name="T92" fmla="*/ 968 w 327"/>
                    <a:gd name="T93" fmla="*/ 364 h 217"/>
                    <a:gd name="T94" fmla="*/ 1012 w 327"/>
                    <a:gd name="T95" fmla="*/ 393 h 217"/>
                    <a:gd name="T96" fmla="*/ 1053 w 327"/>
                    <a:gd name="T97" fmla="*/ 445 h 217"/>
                    <a:gd name="T98" fmla="*/ 1077 w 327"/>
                    <a:gd name="T99" fmla="*/ 499 h 217"/>
                    <a:gd name="T100" fmla="*/ 1126 w 327"/>
                    <a:gd name="T101" fmla="*/ 528 h 217"/>
                    <a:gd name="T102" fmla="*/ 1189 w 327"/>
                    <a:gd name="T103" fmla="*/ 555 h 217"/>
                    <a:gd name="T104" fmla="*/ 1209 w 327"/>
                    <a:gd name="T105" fmla="*/ 626 h 217"/>
                    <a:gd name="T106" fmla="*/ 1120 w 327"/>
                    <a:gd name="T107" fmla="*/ 626 h 217"/>
                    <a:gd name="T108" fmla="*/ 1053 w 327"/>
                    <a:gd name="T109" fmla="*/ 686 h 217"/>
                    <a:gd name="T110" fmla="*/ 1049 w 327"/>
                    <a:gd name="T111" fmla="*/ 787 h 217"/>
                    <a:gd name="T112" fmla="*/ 1077 w 327"/>
                    <a:gd name="T113" fmla="*/ 857 h 217"/>
                    <a:gd name="T114" fmla="*/ 126 w 327"/>
                    <a:gd name="T115" fmla="*/ 50 h 217"/>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Lst>
                  <a:ahLst/>
                  <a:cxnLst>
                    <a:cxn ang="T116">
                      <a:pos x="T0" y="T1"/>
                    </a:cxn>
                    <a:cxn ang="T117">
                      <a:pos x="T2" y="T3"/>
                    </a:cxn>
                    <a:cxn ang="T118">
                      <a:pos x="T4" y="T5"/>
                    </a:cxn>
                    <a:cxn ang="T119">
                      <a:pos x="T6" y="T7"/>
                    </a:cxn>
                    <a:cxn ang="T120">
                      <a:pos x="T8" y="T9"/>
                    </a:cxn>
                    <a:cxn ang="T121">
                      <a:pos x="T10" y="T11"/>
                    </a:cxn>
                    <a:cxn ang="T122">
                      <a:pos x="T12" y="T13"/>
                    </a:cxn>
                    <a:cxn ang="T123">
                      <a:pos x="T14" y="T15"/>
                    </a:cxn>
                    <a:cxn ang="T124">
                      <a:pos x="T16" y="T17"/>
                    </a:cxn>
                    <a:cxn ang="T125">
                      <a:pos x="T18" y="T19"/>
                    </a:cxn>
                    <a:cxn ang="T126">
                      <a:pos x="T20" y="T21"/>
                    </a:cxn>
                    <a:cxn ang="T127">
                      <a:pos x="T22" y="T23"/>
                    </a:cxn>
                    <a:cxn ang="T128">
                      <a:pos x="T24" y="T25"/>
                    </a:cxn>
                    <a:cxn ang="T129">
                      <a:pos x="T26" y="T27"/>
                    </a:cxn>
                    <a:cxn ang="T130">
                      <a:pos x="T28" y="T29"/>
                    </a:cxn>
                    <a:cxn ang="T131">
                      <a:pos x="T30" y="T31"/>
                    </a:cxn>
                    <a:cxn ang="T132">
                      <a:pos x="T32" y="T33"/>
                    </a:cxn>
                    <a:cxn ang="T133">
                      <a:pos x="T34" y="T35"/>
                    </a:cxn>
                    <a:cxn ang="T134">
                      <a:pos x="T36" y="T37"/>
                    </a:cxn>
                    <a:cxn ang="T135">
                      <a:pos x="T38" y="T39"/>
                    </a:cxn>
                    <a:cxn ang="T136">
                      <a:pos x="T40" y="T41"/>
                    </a:cxn>
                    <a:cxn ang="T137">
                      <a:pos x="T42" y="T43"/>
                    </a:cxn>
                    <a:cxn ang="T138">
                      <a:pos x="T44" y="T45"/>
                    </a:cxn>
                    <a:cxn ang="T139">
                      <a:pos x="T46" y="T47"/>
                    </a:cxn>
                    <a:cxn ang="T140">
                      <a:pos x="T48" y="T49"/>
                    </a:cxn>
                    <a:cxn ang="T141">
                      <a:pos x="T50" y="T51"/>
                    </a:cxn>
                    <a:cxn ang="T142">
                      <a:pos x="T52" y="T53"/>
                    </a:cxn>
                    <a:cxn ang="T143">
                      <a:pos x="T54" y="T55"/>
                    </a:cxn>
                    <a:cxn ang="T144">
                      <a:pos x="T56" y="T57"/>
                    </a:cxn>
                    <a:cxn ang="T145">
                      <a:pos x="T58" y="T59"/>
                    </a:cxn>
                    <a:cxn ang="T146">
                      <a:pos x="T60" y="T61"/>
                    </a:cxn>
                    <a:cxn ang="T147">
                      <a:pos x="T62" y="T63"/>
                    </a:cxn>
                    <a:cxn ang="T148">
                      <a:pos x="T64" y="T65"/>
                    </a:cxn>
                    <a:cxn ang="T149">
                      <a:pos x="T66" y="T67"/>
                    </a:cxn>
                    <a:cxn ang="T150">
                      <a:pos x="T68" y="T69"/>
                    </a:cxn>
                    <a:cxn ang="T151">
                      <a:pos x="T70" y="T71"/>
                    </a:cxn>
                    <a:cxn ang="T152">
                      <a:pos x="T72" y="T73"/>
                    </a:cxn>
                    <a:cxn ang="T153">
                      <a:pos x="T74" y="T75"/>
                    </a:cxn>
                    <a:cxn ang="T154">
                      <a:pos x="T76" y="T77"/>
                    </a:cxn>
                    <a:cxn ang="T155">
                      <a:pos x="T78" y="T79"/>
                    </a:cxn>
                    <a:cxn ang="T156">
                      <a:pos x="T80" y="T81"/>
                    </a:cxn>
                    <a:cxn ang="T157">
                      <a:pos x="T82" y="T83"/>
                    </a:cxn>
                    <a:cxn ang="T158">
                      <a:pos x="T84" y="T85"/>
                    </a:cxn>
                    <a:cxn ang="T159">
                      <a:pos x="T86" y="T87"/>
                    </a:cxn>
                    <a:cxn ang="T160">
                      <a:pos x="T88" y="T89"/>
                    </a:cxn>
                    <a:cxn ang="T161">
                      <a:pos x="T90" y="T91"/>
                    </a:cxn>
                    <a:cxn ang="T162">
                      <a:pos x="T92" y="T93"/>
                    </a:cxn>
                    <a:cxn ang="T163">
                      <a:pos x="T94" y="T95"/>
                    </a:cxn>
                    <a:cxn ang="T164">
                      <a:pos x="T96" y="T97"/>
                    </a:cxn>
                    <a:cxn ang="T165">
                      <a:pos x="T98" y="T99"/>
                    </a:cxn>
                    <a:cxn ang="T166">
                      <a:pos x="T100" y="T101"/>
                    </a:cxn>
                    <a:cxn ang="T167">
                      <a:pos x="T102" y="T103"/>
                    </a:cxn>
                    <a:cxn ang="T168">
                      <a:pos x="T104" y="T105"/>
                    </a:cxn>
                    <a:cxn ang="T169">
                      <a:pos x="T106" y="T107"/>
                    </a:cxn>
                    <a:cxn ang="T170">
                      <a:pos x="T108" y="T109"/>
                    </a:cxn>
                    <a:cxn ang="T171">
                      <a:pos x="T110" y="T111"/>
                    </a:cxn>
                    <a:cxn ang="T172">
                      <a:pos x="T112" y="T113"/>
                    </a:cxn>
                    <a:cxn ang="T173">
                      <a:pos x="T114" y="T115"/>
                    </a:cxn>
                  </a:cxnLst>
                  <a:rect l="0" t="0" r="r" b="b"/>
                  <a:pathLst>
                    <a:path w="327" h="217">
                      <a:moveTo>
                        <a:pt x="289" y="203"/>
                      </a:moveTo>
                      <a:lnTo>
                        <a:pt x="284" y="207"/>
                      </a:lnTo>
                      <a:lnTo>
                        <a:pt x="279" y="207"/>
                      </a:lnTo>
                      <a:lnTo>
                        <a:pt x="277" y="210"/>
                      </a:lnTo>
                      <a:lnTo>
                        <a:pt x="275" y="215"/>
                      </a:lnTo>
                      <a:lnTo>
                        <a:pt x="272" y="212"/>
                      </a:lnTo>
                      <a:lnTo>
                        <a:pt x="272" y="215"/>
                      </a:lnTo>
                      <a:lnTo>
                        <a:pt x="270" y="215"/>
                      </a:lnTo>
                      <a:lnTo>
                        <a:pt x="265" y="215"/>
                      </a:lnTo>
                      <a:lnTo>
                        <a:pt x="265" y="217"/>
                      </a:lnTo>
                      <a:lnTo>
                        <a:pt x="263" y="217"/>
                      </a:lnTo>
                      <a:lnTo>
                        <a:pt x="260" y="217"/>
                      </a:lnTo>
                      <a:lnTo>
                        <a:pt x="255" y="215"/>
                      </a:lnTo>
                      <a:lnTo>
                        <a:pt x="255" y="212"/>
                      </a:lnTo>
                      <a:lnTo>
                        <a:pt x="253" y="212"/>
                      </a:lnTo>
                      <a:lnTo>
                        <a:pt x="253" y="210"/>
                      </a:lnTo>
                      <a:lnTo>
                        <a:pt x="251" y="210"/>
                      </a:lnTo>
                      <a:lnTo>
                        <a:pt x="251" y="207"/>
                      </a:lnTo>
                      <a:lnTo>
                        <a:pt x="248" y="207"/>
                      </a:lnTo>
                      <a:lnTo>
                        <a:pt x="248" y="210"/>
                      </a:lnTo>
                      <a:lnTo>
                        <a:pt x="248" y="212"/>
                      </a:lnTo>
                      <a:lnTo>
                        <a:pt x="248" y="210"/>
                      </a:lnTo>
                      <a:lnTo>
                        <a:pt x="246" y="210"/>
                      </a:lnTo>
                      <a:lnTo>
                        <a:pt x="246" y="207"/>
                      </a:lnTo>
                      <a:lnTo>
                        <a:pt x="244" y="207"/>
                      </a:lnTo>
                      <a:lnTo>
                        <a:pt x="241" y="207"/>
                      </a:lnTo>
                      <a:lnTo>
                        <a:pt x="239" y="207"/>
                      </a:lnTo>
                      <a:lnTo>
                        <a:pt x="236" y="207"/>
                      </a:lnTo>
                      <a:lnTo>
                        <a:pt x="234" y="207"/>
                      </a:lnTo>
                      <a:lnTo>
                        <a:pt x="232" y="207"/>
                      </a:lnTo>
                      <a:lnTo>
                        <a:pt x="229" y="205"/>
                      </a:lnTo>
                      <a:lnTo>
                        <a:pt x="229" y="200"/>
                      </a:lnTo>
                      <a:lnTo>
                        <a:pt x="229" y="198"/>
                      </a:lnTo>
                      <a:lnTo>
                        <a:pt x="227" y="196"/>
                      </a:lnTo>
                      <a:lnTo>
                        <a:pt x="229" y="193"/>
                      </a:lnTo>
                      <a:lnTo>
                        <a:pt x="232" y="193"/>
                      </a:lnTo>
                      <a:lnTo>
                        <a:pt x="229" y="191"/>
                      </a:lnTo>
                      <a:lnTo>
                        <a:pt x="229" y="186"/>
                      </a:lnTo>
                      <a:lnTo>
                        <a:pt x="227" y="186"/>
                      </a:lnTo>
                      <a:lnTo>
                        <a:pt x="222" y="181"/>
                      </a:lnTo>
                      <a:lnTo>
                        <a:pt x="222" y="179"/>
                      </a:lnTo>
                      <a:lnTo>
                        <a:pt x="220" y="174"/>
                      </a:lnTo>
                      <a:lnTo>
                        <a:pt x="222" y="172"/>
                      </a:lnTo>
                      <a:lnTo>
                        <a:pt x="224" y="169"/>
                      </a:lnTo>
                      <a:lnTo>
                        <a:pt x="227" y="169"/>
                      </a:lnTo>
                      <a:lnTo>
                        <a:pt x="227" y="167"/>
                      </a:lnTo>
                      <a:lnTo>
                        <a:pt x="227" y="165"/>
                      </a:lnTo>
                      <a:lnTo>
                        <a:pt x="224" y="162"/>
                      </a:lnTo>
                      <a:lnTo>
                        <a:pt x="222" y="162"/>
                      </a:lnTo>
                      <a:lnTo>
                        <a:pt x="217" y="162"/>
                      </a:lnTo>
                      <a:lnTo>
                        <a:pt x="210" y="162"/>
                      </a:lnTo>
                      <a:lnTo>
                        <a:pt x="208" y="162"/>
                      </a:lnTo>
                      <a:lnTo>
                        <a:pt x="205" y="165"/>
                      </a:lnTo>
                      <a:lnTo>
                        <a:pt x="203" y="162"/>
                      </a:lnTo>
                      <a:lnTo>
                        <a:pt x="201" y="162"/>
                      </a:lnTo>
                      <a:lnTo>
                        <a:pt x="198" y="167"/>
                      </a:lnTo>
                      <a:lnTo>
                        <a:pt x="193" y="167"/>
                      </a:lnTo>
                      <a:lnTo>
                        <a:pt x="191" y="162"/>
                      </a:lnTo>
                      <a:lnTo>
                        <a:pt x="193" y="160"/>
                      </a:lnTo>
                      <a:lnTo>
                        <a:pt x="191" y="157"/>
                      </a:lnTo>
                      <a:lnTo>
                        <a:pt x="193" y="157"/>
                      </a:lnTo>
                      <a:lnTo>
                        <a:pt x="191" y="155"/>
                      </a:lnTo>
                      <a:lnTo>
                        <a:pt x="191" y="153"/>
                      </a:lnTo>
                      <a:lnTo>
                        <a:pt x="186" y="150"/>
                      </a:lnTo>
                      <a:lnTo>
                        <a:pt x="184" y="150"/>
                      </a:lnTo>
                      <a:lnTo>
                        <a:pt x="182" y="150"/>
                      </a:lnTo>
                      <a:lnTo>
                        <a:pt x="179" y="150"/>
                      </a:lnTo>
                      <a:lnTo>
                        <a:pt x="177" y="150"/>
                      </a:lnTo>
                      <a:lnTo>
                        <a:pt x="172" y="150"/>
                      </a:lnTo>
                      <a:lnTo>
                        <a:pt x="167" y="150"/>
                      </a:lnTo>
                      <a:lnTo>
                        <a:pt x="165" y="153"/>
                      </a:lnTo>
                      <a:lnTo>
                        <a:pt x="162" y="153"/>
                      </a:lnTo>
                      <a:lnTo>
                        <a:pt x="160" y="153"/>
                      </a:lnTo>
                      <a:lnTo>
                        <a:pt x="155" y="153"/>
                      </a:lnTo>
                      <a:lnTo>
                        <a:pt x="155" y="155"/>
                      </a:lnTo>
                      <a:lnTo>
                        <a:pt x="155" y="157"/>
                      </a:lnTo>
                      <a:lnTo>
                        <a:pt x="153" y="157"/>
                      </a:lnTo>
                      <a:lnTo>
                        <a:pt x="153" y="160"/>
                      </a:lnTo>
                      <a:lnTo>
                        <a:pt x="148" y="160"/>
                      </a:lnTo>
                      <a:lnTo>
                        <a:pt x="146" y="162"/>
                      </a:lnTo>
                      <a:lnTo>
                        <a:pt x="146" y="160"/>
                      </a:lnTo>
                      <a:lnTo>
                        <a:pt x="143" y="160"/>
                      </a:lnTo>
                      <a:lnTo>
                        <a:pt x="141" y="160"/>
                      </a:lnTo>
                      <a:lnTo>
                        <a:pt x="139" y="160"/>
                      </a:lnTo>
                      <a:lnTo>
                        <a:pt x="139" y="162"/>
                      </a:lnTo>
                      <a:lnTo>
                        <a:pt x="139" y="165"/>
                      </a:lnTo>
                      <a:lnTo>
                        <a:pt x="139" y="167"/>
                      </a:lnTo>
                      <a:lnTo>
                        <a:pt x="139" y="169"/>
                      </a:lnTo>
                      <a:lnTo>
                        <a:pt x="139" y="172"/>
                      </a:lnTo>
                      <a:lnTo>
                        <a:pt x="139" y="174"/>
                      </a:lnTo>
                      <a:lnTo>
                        <a:pt x="136" y="176"/>
                      </a:lnTo>
                      <a:lnTo>
                        <a:pt x="134" y="176"/>
                      </a:lnTo>
                      <a:lnTo>
                        <a:pt x="131" y="179"/>
                      </a:lnTo>
                      <a:lnTo>
                        <a:pt x="131" y="181"/>
                      </a:lnTo>
                      <a:lnTo>
                        <a:pt x="131" y="184"/>
                      </a:lnTo>
                      <a:lnTo>
                        <a:pt x="129" y="184"/>
                      </a:lnTo>
                      <a:lnTo>
                        <a:pt x="129" y="191"/>
                      </a:lnTo>
                      <a:lnTo>
                        <a:pt x="127" y="191"/>
                      </a:lnTo>
                      <a:lnTo>
                        <a:pt x="124" y="196"/>
                      </a:lnTo>
                      <a:lnTo>
                        <a:pt x="122" y="193"/>
                      </a:lnTo>
                      <a:lnTo>
                        <a:pt x="119" y="193"/>
                      </a:lnTo>
                      <a:lnTo>
                        <a:pt x="117" y="193"/>
                      </a:lnTo>
                      <a:lnTo>
                        <a:pt x="115" y="193"/>
                      </a:lnTo>
                      <a:lnTo>
                        <a:pt x="115" y="191"/>
                      </a:lnTo>
                      <a:lnTo>
                        <a:pt x="110" y="193"/>
                      </a:lnTo>
                      <a:lnTo>
                        <a:pt x="108" y="193"/>
                      </a:lnTo>
                      <a:lnTo>
                        <a:pt x="105" y="193"/>
                      </a:lnTo>
                      <a:lnTo>
                        <a:pt x="105" y="196"/>
                      </a:lnTo>
                      <a:lnTo>
                        <a:pt x="100" y="193"/>
                      </a:lnTo>
                      <a:lnTo>
                        <a:pt x="98" y="191"/>
                      </a:lnTo>
                      <a:lnTo>
                        <a:pt x="96" y="191"/>
                      </a:lnTo>
                      <a:lnTo>
                        <a:pt x="93" y="191"/>
                      </a:lnTo>
                      <a:lnTo>
                        <a:pt x="91" y="191"/>
                      </a:lnTo>
                      <a:lnTo>
                        <a:pt x="88" y="191"/>
                      </a:lnTo>
                      <a:lnTo>
                        <a:pt x="86" y="191"/>
                      </a:lnTo>
                      <a:lnTo>
                        <a:pt x="86" y="186"/>
                      </a:lnTo>
                      <a:lnTo>
                        <a:pt x="84" y="184"/>
                      </a:lnTo>
                      <a:lnTo>
                        <a:pt x="88" y="179"/>
                      </a:lnTo>
                      <a:lnTo>
                        <a:pt x="91" y="176"/>
                      </a:lnTo>
                      <a:lnTo>
                        <a:pt x="91" y="174"/>
                      </a:lnTo>
                      <a:lnTo>
                        <a:pt x="91" y="172"/>
                      </a:lnTo>
                      <a:lnTo>
                        <a:pt x="93" y="172"/>
                      </a:lnTo>
                      <a:lnTo>
                        <a:pt x="96" y="169"/>
                      </a:lnTo>
                      <a:lnTo>
                        <a:pt x="96" y="167"/>
                      </a:lnTo>
                      <a:lnTo>
                        <a:pt x="96" y="165"/>
                      </a:lnTo>
                      <a:lnTo>
                        <a:pt x="96" y="162"/>
                      </a:lnTo>
                      <a:lnTo>
                        <a:pt x="93" y="160"/>
                      </a:lnTo>
                      <a:lnTo>
                        <a:pt x="91" y="157"/>
                      </a:lnTo>
                      <a:lnTo>
                        <a:pt x="86" y="157"/>
                      </a:lnTo>
                      <a:lnTo>
                        <a:pt x="86" y="160"/>
                      </a:lnTo>
                      <a:lnTo>
                        <a:pt x="84" y="157"/>
                      </a:lnTo>
                      <a:lnTo>
                        <a:pt x="81" y="157"/>
                      </a:lnTo>
                      <a:lnTo>
                        <a:pt x="79" y="160"/>
                      </a:lnTo>
                      <a:lnTo>
                        <a:pt x="77" y="162"/>
                      </a:lnTo>
                      <a:lnTo>
                        <a:pt x="77" y="165"/>
                      </a:lnTo>
                      <a:lnTo>
                        <a:pt x="77" y="167"/>
                      </a:lnTo>
                      <a:lnTo>
                        <a:pt x="74" y="169"/>
                      </a:lnTo>
                      <a:lnTo>
                        <a:pt x="77" y="172"/>
                      </a:lnTo>
                      <a:lnTo>
                        <a:pt x="77" y="176"/>
                      </a:lnTo>
                      <a:lnTo>
                        <a:pt x="77" y="181"/>
                      </a:lnTo>
                      <a:lnTo>
                        <a:pt x="74" y="181"/>
                      </a:lnTo>
                      <a:lnTo>
                        <a:pt x="72" y="184"/>
                      </a:lnTo>
                      <a:lnTo>
                        <a:pt x="69" y="181"/>
                      </a:lnTo>
                      <a:lnTo>
                        <a:pt x="62" y="186"/>
                      </a:lnTo>
                      <a:lnTo>
                        <a:pt x="62" y="188"/>
                      </a:lnTo>
                      <a:lnTo>
                        <a:pt x="60" y="188"/>
                      </a:lnTo>
                      <a:lnTo>
                        <a:pt x="60" y="191"/>
                      </a:lnTo>
                      <a:lnTo>
                        <a:pt x="55" y="191"/>
                      </a:lnTo>
                      <a:lnTo>
                        <a:pt x="55" y="188"/>
                      </a:lnTo>
                      <a:lnTo>
                        <a:pt x="50" y="188"/>
                      </a:lnTo>
                      <a:lnTo>
                        <a:pt x="50" y="184"/>
                      </a:lnTo>
                      <a:lnTo>
                        <a:pt x="48" y="179"/>
                      </a:lnTo>
                      <a:lnTo>
                        <a:pt x="48" y="176"/>
                      </a:lnTo>
                      <a:lnTo>
                        <a:pt x="48" y="174"/>
                      </a:lnTo>
                      <a:lnTo>
                        <a:pt x="46" y="172"/>
                      </a:lnTo>
                      <a:lnTo>
                        <a:pt x="46" y="169"/>
                      </a:lnTo>
                      <a:lnTo>
                        <a:pt x="46" y="167"/>
                      </a:lnTo>
                      <a:lnTo>
                        <a:pt x="43" y="167"/>
                      </a:lnTo>
                      <a:lnTo>
                        <a:pt x="41" y="169"/>
                      </a:lnTo>
                      <a:lnTo>
                        <a:pt x="38" y="169"/>
                      </a:lnTo>
                      <a:lnTo>
                        <a:pt x="34" y="169"/>
                      </a:lnTo>
                      <a:lnTo>
                        <a:pt x="31" y="169"/>
                      </a:lnTo>
                      <a:lnTo>
                        <a:pt x="29" y="169"/>
                      </a:lnTo>
                      <a:lnTo>
                        <a:pt x="26" y="167"/>
                      </a:lnTo>
                      <a:lnTo>
                        <a:pt x="24" y="167"/>
                      </a:lnTo>
                      <a:lnTo>
                        <a:pt x="22" y="169"/>
                      </a:lnTo>
                      <a:lnTo>
                        <a:pt x="19" y="157"/>
                      </a:lnTo>
                      <a:lnTo>
                        <a:pt x="17" y="155"/>
                      </a:lnTo>
                      <a:lnTo>
                        <a:pt x="15" y="155"/>
                      </a:lnTo>
                      <a:lnTo>
                        <a:pt x="15" y="153"/>
                      </a:lnTo>
                      <a:lnTo>
                        <a:pt x="12" y="155"/>
                      </a:lnTo>
                      <a:lnTo>
                        <a:pt x="12" y="153"/>
                      </a:lnTo>
                      <a:lnTo>
                        <a:pt x="10" y="150"/>
                      </a:lnTo>
                      <a:lnTo>
                        <a:pt x="10" y="145"/>
                      </a:lnTo>
                      <a:lnTo>
                        <a:pt x="7" y="143"/>
                      </a:lnTo>
                      <a:lnTo>
                        <a:pt x="10" y="143"/>
                      </a:lnTo>
                      <a:lnTo>
                        <a:pt x="7" y="143"/>
                      </a:lnTo>
                      <a:lnTo>
                        <a:pt x="5" y="141"/>
                      </a:lnTo>
                      <a:lnTo>
                        <a:pt x="5" y="138"/>
                      </a:lnTo>
                      <a:lnTo>
                        <a:pt x="3" y="136"/>
                      </a:lnTo>
                      <a:lnTo>
                        <a:pt x="0" y="134"/>
                      </a:lnTo>
                      <a:lnTo>
                        <a:pt x="5" y="134"/>
                      </a:lnTo>
                      <a:lnTo>
                        <a:pt x="5" y="131"/>
                      </a:lnTo>
                      <a:lnTo>
                        <a:pt x="7" y="131"/>
                      </a:lnTo>
                      <a:lnTo>
                        <a:pt x="7" y="129"/>
                      </a:lnTo>
                      <a:lnTo>
                        <a:pt x="7" y="126"/>
                      </a:lnTo>
                      <a:lnTo>
                        <a:pt x="7" y="124"/>
                      </a:lnTo>
                      <a:lnTo>
                        <a:pt x="10" y="122"/>
                      </a:lnTo>
                      <a:lnTo>
                        <a:pt x="10" y="119"/>
                      </a:lnTo>
                      <a:lnTo>
                        <a:pt x="7" y="115"/>
                      </a:lnTo>
                      <a:lnTo>
                        <a:pt x="10" y="112"/>
                      </a:lnTo>
                      <a:lnTo>
                        <a:pt x="10" y="110"/>
                      </a:lnTo>
                      <a:lnTo>
                        <a:pt x="10" y="107"/>
                      </a:lnTo>
                      <a:lnTo>
                        <a:pt x="7" y="103"/>
                      </a:lnTo>
                      <a:lnTo>
                        <a:pt x="7" y="100"/>
                      </a:lnTo>
                      <a:lnTo>
                        <a:pt x="5" y="100"/>
                      </a:lnTo>
                      <a:lnTo>
                        <a:pt x="7" y="98"/>
                      </a:lnTo>
                      <a:lnTo>
                        <a:pt x="10" y="95"/>
                      </a:lnTo>
                      <a:lnTo>
                        <a:pt x="7" y="95"/>
                      </a:lnTo>
                      <a:lnTo>
                        <a:pt x="5" y="93"/>
                      </a:lnTo>
                      <a:lnTo>
                        <a:pt x="5" y="88"/>
                      </a:lnTo>
                      <a:lnTo>
                        <a:pt x="10" y="88"/>
                      </a:lnTo>
                      <a:lnTo>
                        <a:pt x="17" y="86"/>
                      </a:lnTo>
                      <a:lnTo>
                        <a:pt x="17" y="84"/>
                      </a:lnTo>
                      <a:lnTo>
                        <a:pt x="15" y="84"/>
                      </a:lnTo>
                      <a:lnTo>
                        <a:pt x="12" y="79"/>
                      </a:lnTo>
                      <a:lnTo>
                        <a:pt x="10" y="79"/>
                      </a:lnTo>
                      <a:lnTo>
                        <a:pt x="7" y="79"/>
                      </a:lnTo>
                      <a:lnTo>
                        <a:pt x="10" y="74"/>
                      </a:lnTo>
                      <a:lnTo>
                        <a:pt x="10" y="72"/>
                      </a:lnTo>
                      <a:lnTo>
                        <a:pt x="7" y="72"/>
                      </a:lnTo>
                      <a:lnTo>
                        <a:pt x="7" y="69"/>
                      </a:lnTo>
                      <a:lnTo>
                        <a:pt x="10" y="69"/>
                      </a:lnTo>
                      <a:lnTo>
                        <a:pt x="10" y="67"/>
                      </a:lnTo>
                      <a:lnTo>
                        <a:pt x="12" y="69"/>
                      </a:lnTo>
                      <a:lnTo>
                        <a:pt x="12" y="72"/>
                      </a:lnTo>
                      <a:lnTo>
                        <a:pt x="12" y="74"/>
                      </a:lnTo>
                      <a:lnTo>
                        <a:pt x="12" y="76"/>
                      </a:lnTo>
                      <a:lnTo>
                        <a:pt x="15" y="79"/>
                      </a:lnTo>
                      <a:lnTo>
                        <a:pt x="15" y="81"/>
                      </a:lnTo>
                      <a:lnTo>
                        <a:pt x="17" y="84"/>
                      </a:lnTo>
                      <a:lnTo>
                        <a:pt x="19" y="81"/>
                      </a:lnTo>
                      <a:lnTo>
                        <a:pt x="17" y="79"/>
                      </a:lnTo>
                      <a:lnTo>
                        <a:pt x="17" y="72"/>
                      </a:lnTo>
                      <a:lnTo>
                        <a:pt x="17" y="69"/>
                      </a:lnTo>
                      <a:lnTo>
                        <a:pt x="17" y="67"/>
                      </a:lnTo>
                      <a:lnTo>
                        <a:pt x="17" y="62"/>
                      </a:lnTo>
                      <a:lnTo>
                        <a:pt x="19" y="60"/>
                      </a:lnTo>
                      <a:lnTo>
                        <a:pt x="17" y="55"/>
                      </a:lnTo>
                      <a:lnTo>
                        <a:pt x="17" y="53"/>
                      </a:lnTo>
                      <a:lnTo>
                        <a:pt x="15" y="50"/>
                      </a:lnTo>
                      <a:lnTo>
                        <a:pt x="12" y="50"/>
                      </a:lnTo>
                      <a:lnTo>
                        <a:pt x="10" y="50"/>
                      </a:lnTo>
                      <a:lnTo>
                        <a:pt x="10" y="48"/>
                      </a:lnTo>
                      <a:lnTo>
                        <a:pt x="10" y="45"/>
                      </a:lnTo>
                      <a:lnTo>
                        <a:pt x="12" y="43"/>
                      </a:lnTo>
                      <a:lnTo>
                        <a:pt x="12" y="41"/>
                      </a:lnTo>
                      <a:lnTo>
                        <a:pt x="15" y="38"/>
                      </a:lnTo>
                      <a:lnTo>
                        <a:pt x="12" y="38"/>
                      </a:lnTo>
                      <a:lnTo>
                        <a:pt x="15" y="36"/>
                      </a:lnTo>
                      <a:lnTo>
                        <a:pt x="15" y="33"/>
                      </a:lnTo>
                      <a:lnTo>
                        <a:pt x="12" y="33"/>
                      </a:lnTo>
                      <a:lnTo>
                        <a:pt x="10" y="31"/>
                      </a:lnTo>
                      <a:lnTo>
                        <a:pt x="10" y="33"/>
                      </a:lnTo>
                      <a:lnTo>
                        <a:pt x="7" y="33"/>
                      </a:lnTo>
                      <a:lnTo>
                        <a:pt x="5" y="33"/>
                      </a:lnTo>
                      <a:lnTo>
                        <a:pt x="3" y="33"/>
                      </a:lnTo>
                      <a:lnTo>
                        <a:pt x="0" y="31"/>
                      </a:lnTo>
                      <a:lnTo>
                        <a:pt x="3" y="31"/>
                      </a:lnTo>
                      <a:lnTo>
                        <a:pt x="5" y="29"/>
                      </a:lnTo>
                      <a:lnTo>
                        <a:pt x="7" y="26"/>
                      </a:lnTo>
                      <a:lnTo>
                        <a:pt x="10" y="24"/>
                      </a:lnTo>
                      <a:lnTo>
                        <a:pt x="12" y="22"/>
                      </a:lnTo>
                      <a:lnTo>
                        <a:pt x="12" y="19"/>
                      </a:lnTo>
                      <a:lnTo>
                        <a:pt x="15" y="17"/>
                      </a:lnTo>
                      <a:lnTo>
                        <a:pt x="17" y="17"/>
                      </a:lnTo>
                      <a:lnTo>
                        <a:pt x="17" y="14"/>
                      </a:lnTo>
                      <a:lnTo>
                        <a:pt x="17" y="12"/>
                      </a:lnTo>
                      <a:lnTo>
                        <a:pt x="15" y="7"/>
                      </a:lnTo>
                      <a:lnTo>
                        <a:pt x="12" y="5"/>
                      </a:lnTo>
                      <a:lnTo>
                        <a:pt x="12" y="2"/>
                      </a:lnTo>
                      <a:lnTo>
                        <a:pt x="12" y="0"/>
                      </a:lnTo>
                      <a:lnTo>
                        <a:pt x="15" y="2"/>
                      </a:lnTo>
                      <a:lnTo>
                        <a:pt x="22" y="2"/>
                      </a:lnTo>
                      <a:lnTo>
                        <a:pt x="24" y="2"/>
                      </a:lnTo>
                      <a:lnTo>
                        <a:pt x="26" y="5"/>
                      </a:lnTo>
                      <a:lnTo>
                        <a:pt x="26" y="0"/>
                      </a:lnTo>
                      <a:lnTo>
                        <a:pt x="29" y="0"/>
                      </a:lnTo>
                      <a:lnTo>
                        <a:pt x="31" y="0"/>
                      </a:lnTo>
                      <a:lnTo>
                        <a:pt x="34" y="0"/>
                      </a:lnTo>
                      <a:lnTo>
                        <a:pt x="34" y="2"/>
                      </a:lnTo>
                      <a:lnTo>
                        <a:pt x="36" y="2"/>
                      </a:lnTo>
                      <a:lnTo>
                        <a:pt x="36" y="0"/>
                      </a:lnTo>
                      <a:lnTo>
                        <a:pt x="41" y="2"/>
                      </a:lnTo>
                      <a:lnTo>
                        <a:pt x="43" y="2"/>
                      </a:lnTo>
                      <a:lnTo>
                        <a:pt x="46" y="2"/>
                      </a:lnTo>
                      <a:lnTo>
                        <a:pt x="48" y="5"/>
                      </a:lnTo>
                      <a:lnTo>
                        <a:pt x="48" y="7"/>
                      </a:lnTo>
                      <a:lnTo>
                        <a:pt x="53" y="7"/>
                      </a:lnTo>
                      <a:lnTo>
                        <a:pt x="53" y="5"/>
                      </a:lnTo>
                      <a:lnTo>
                        <a:pt x="55" y="5"/>
                      </a:lnTo>
                      <a:lnTo>
                        <a:pt x="55" y="7"/>
                      </a:lnTo>
                      <a:lnTo>
                        <a:pt x="57" y="7"/>
                      </a:lnTo>
                      <a:lnTo>
                        <a:pt x="55" y="5"/>
                      </a:lnTo>
                      <a:lnTo>
                        <a:pt x="57" y="5"/>
                      </a:lnTo>
                      <a:lnTo>
                        <a:pt x="60" y="2"/>
                      </a:lnTo>
                      <a:lnTo>
                        <a:pt x="62" y="2"/>
                      </a:lnTo>
                      <a:lnTo>
                        <a:pt x="65" y="5"/>
                      </a:lnTo>
                      <a:lnTo>
                        <a:pt x="65" y="7"/>
                      </a:lnTo>
                      <a:lnTo>
                        <a:pt x="65" y="10"/>
                      </a:lnTo>
                      <a:lnTo>
                        <a:pt x="65" y="12"/>
                      </a:lnTo>
                      <a:lnTo>
                        <a:pt x="67" y="12"/>
                      </a:lnTo>
                      <a:lnTo>
                        <a:pt x="69" y="10"/>
                      </a:lnTo>
                      <a:lnTo>
                        <a:pt x="69" y="12"/>
                      </a:lnTo>
                      <a:lnTo>
                        <a:pt x="69" y="14"/>
                      </a:lnTo>
                      <a:lnTo>
                        <a:pt x="69" y="17"/>
                      </a:lnTo>
                      <a:lnTo>
                        <a:pt x="65" y="19"/>
                      </a:lnTo>
                      <a:lnTo>
                        <a:pt x="67" y="22"/>
                      </a:lnTo>
                      <a:lnTo>
                        <a:pt x="69" y="24"/>
                      </a:lnTo>
                      <a:lnTo>
                        <a:pt x="69" y="26"/>
                      </a:lnTo>
                      <a:lnTo>
                        <a:pt x="72" y="26"/>
                      </a:lnTo>
                      <a:lnTo>
                        <a:pt x="72" y="24"/>
                      </a:lnTo>
                      <a:lnTo>
                        <a:pt x="72" y="22"/>
                      </a:lnTo>
                      <a:lnTo>
                        <a:pt x="74" y="24"/>
                      </a:lnTo>
                      <a:lnTo>
                        <a:pt x="77" y="22"/>
                      </a:lnTo>
                      <a:lnTo>
                        <a:pt x="77" y="19"/>
                      </a:lnTo>
                      <a:lnTo>
                        <a:pt x="79" y="19"/>
                      </a:lnTo>
                      <a:lnTo>
                        <a:pt x="81" y="14"/>
                      </a:lnTo>
                      <a:lnTo>
                        <a:pt x="81" y="12"/>
                      </a:lnTo>
                      <a:lnTo>
                        <a:pt x="84" y="7"/>
                      </a:lnTo>
                      <a:lnTo>
                        <a:pt x="86" y="5"/>
                      </a:lnTo>
                      <a:lnTo>
                        <a:pt x="88" y="7"/>
                      </a:lnTo>
                      <a:lnTo>
                        <a:pt x="91" y="7"/>
                      </a:lnTo>
                      <a:lnTo>
                        <a:pt x="91" y="10"/>
                      </a:lnTo>
                      <a:lnTo>
                        <a:pt x="93" y="12"/>
                      </a:lnTo>
                      <a:lnTo>
                        <a:pt x="96" y="12"/>
                      </a:lnTo>
                      <a:lnTo>
                        <a:pt x="100" y="14"/>
                      </a:lnTo>
                      <a:lnTo>
                        <a:pt x="100" y="19"/>
                      </a:lnTo>
                      <a:lnTo>
                        <a:pt x="100" y="26"/>
                      </a:lnTo>
                      <a:lnTo>
                        <a:pt x="98" y="31"/>
                      </a:lnTo>
                      <a:lnTo>
                        <a:pt x="96" y="38"/>
                      </a:lnTo>
                      <a:lnTo>
                        <a:pt x="98" y="38"/>
                      </a:lnTo>
                      <a:lnTo>
                        <a:pt x="100" y="38"/>
                      </a:lnTo>
                      <a:lnTo>
                        <a:pt x="100" y="36"/>
                      </a:lnTo>
                      <a:lnTo>
                        <a:pt x="103" y="36"/>
                      </a:lnTo>
                      <a:lnTo>
                        <a:pt x="103" y="41"/>
                      </a:lnTo>
                      <a:lnTo>
                        <a:pt x="105" y="41"/>
                      </a:lnTo>
                      <a:lnTo>
                        <a:pt x="108" y="43"/>
                      </a:lnTo>
                      <a:lnTo>
                        <a:pt x="110" y="48"/>
                      </a:lnTo>
                      <a:lnTo>
                        <a:pt x="112" y="48"/>
                      </a:lnTo>
                      <a:lnTo>
                        <a:pt x="112" y="45"/>
                      </a:lnTo>
                      <a:lnTo>
                        <a:pt x="117" y="45"/>
                      </a:lnTo>
                      <a:lnTo>
                        <a:pt x="119" y="43"/>
                      </a:lnTo>
                      <a:lnTo>
                        <a:pt x="122" y="45"/>
                      </a:lnTo>
                      <a:lnTo>
                        <a:pt x="122" y="48"/>
                      </a:lnTo>
                      <a:lnTo>
                        <a:pt x="119" y="48"/>
                      </a:lnTo>
                      <a:lnTo>
                        <a:pt x="119" y="50"/>
                      </a:lnTo>
                      <a:lnTo>
                        <a:pt x="119" y="53"/>
                      </a:lnTo>
                      <a:lnTo>
                        <a:pt x="122" y="53"/>
                      </a:lnTo>
                      <a:lnTo>
                        <a:pt x="122" y="50"/>
                      </a:lnTo>
                      <a:lnTo>
                        <a:pt x="122" y="48"/>
                      </a:lnTo>
                      <a:lnTo>
                        <a:pt x="124" y="48"/>
                      </a:lnTo>
                      <a:lnTo>
                        <a:pt x="127" y="45"/>
                      </a:lnTo>
                      <a:lnTo>
                        <a:pt x="129" y="48"/>
                      </a:lnTo>
                      <a:lnTo>
                        <a:pt x="136" y="48"/>
                      </a:lnTo>
                      <a:lnTo>
                        <a:pt x="134" y="45"/>
                      </a:lnTo>
                      <a:lnTo>
                        <a:pt x="136" y="41"/>
                      </a:lnTo>
                      <a:lnTo>
                        <a:pt x="139" y="41"/>
                      </a:lnTo>
                      <a:lnTo>
                        <a:pt x="139" y="38"/>
                      </a:lnTo>
                      <a:lnTo>
                        <a:pt x="141" y="38"/>
                      </a:lnTo>
                      <a:lnTo>
                        <a:pt x="141" y="41"/>
                      </a:lnTo>
                      <a:lnTo>
                        <a:pt x="139" y="43"/>
                      </a:lnTo>
                      <a:lnTo>
                        <a:pt x="139" y="45"/>
                      </a:lnTo>
                      <a:lnTo>
                        <a:pt x="148" y="48"/>
                      </a:lnTo>
                      <a:lnTo>
                        <a:pt x="148" y="45"/>
                      </a:lnTo>
                      <a:lnTo>
                        <a:pt x="153" y="43"/>
                      </a:lnTo>
                      <a:lnTo>
                        <a:pt x="155" y="45"/>
                      </a:lnTo>
                      <a:lnTo>
                        <a:pt x="160" y="48"/>
                      </a:lnTo>
                      <a:lnTo>
                        <a:pt x="160" y="45"/>
                      </a:lnTo>
                      <a:lnTo>
                        <a:pt x="165" y="53"/>
                      </a:lnTo>
                      <a:lnTo>
                        <a:pt x="165" y="50"/>
                      </a:lnTo>
                      <a:lnTo>
                        <a:pt x="167" y="53"/>
                      </a:lnTo>
                      <a:lnTo>
                        <a:pt x="170" y="50"/>
                      </a:lnTo>
                      <a:lnTo>
                        <a:pt x="172" y="53"/>
                      </a:lnTo>
                      <a:lnTo>
                        <a:pt x="172" y="55"/>
                      </a:lnTo>
                      <a:lnTo>
                        <a:pt x="174" y="53"/>
                      </a:lnTo>
                      <a:lnTo>
                        <a:pt x="177" y="57"/>
                      </a:lnTo>
                      <a:lnTo>
                        <a:pt x="179" y="57"/>
                      </a:lnTo>
                      <a:lnTo>
                        <a:pt x="179" y="55"/>
                      </a:lnTo>
                      <a:lnTo>
                        <a:pt x="179" y="53"/>
                      </a:lnTo>
                      <a:lnTo>
                        <a:pt x="182" y="53"/>
                      </a:lnTo>
                      <a:lnTo>
                        <a:pt x="184" y="55"/>
                      </a:lnTo>
                      <a:lnTo>
                        <a:pt x="186" y="55"/>
                      </a:lnTo>
                      <a:lnTo>
                        <a:pt x="189" y="55"/>
                      </a:lnTo>
                      <a:lnTo>
                        <a:pt x="186" y="55"/>
                      </a:lnTo>
                      <a:lnTo>
                        <a:pt x="186" y="53"/>
                      </a:lnTo>
                      <a:lnTo>
                        <a:pt x="189" y="53"/>
                      </a:lnTo>
                      <a:lnTo>
                        <a:pt x="189" y="55"/>
                      </a:lnTo>
                      <a:lnTo>
                        <a:pt x="191" y="55"/>
                      </a:lnTo>
                      <a:lnTo>
                        <a:pt x="193" y="60"/>
                      </a:lnTo>
                      <a:lnTo>
                        <a:pt x="196" y="57"/>
                      </a:lnTo>
                      <a:lnTo>
                        <a:pt x="201" y="62"/>
                      </a:lnTo>
                      <a:lnTo>
                        <a:pt x="201" y="64"/>
                      </a:lnTo>
                      <a:lnTo>
                        <a:pt x="203" y="64"/>
                      </a:lnTo>
                      <a:lnTo>
                        <a:pt x="205" y="64"/>
                      </a:lnTo>
                      <a:lnTo>
                        <a:pt x="208" y="67"/>
                      </a:lnTo>
                      <a:lnTo>
                        <a:pt x="205" y="69"/>
                      </a:lnTo>
                      <a:lnTo>
                        <a:pt x="208" y="69"/>
                      </a:lnTo>
                      <a:lnTo>
                        <a:pt x="210" y="67"/>
                      </a:lnTo>
                      <a:lnTo>
                        <a:pt x="213" y="67"/>
                      </a:lnTo>
                      <a:lnTo>
                        <a:pt x="213" y="69"/>
                      </a:lnTo>
                      <a:lnTo>
                        <a:pt x="215" y="69"/>
                      </a:lnTo>
                      <a:lnTo>
                        <a:pt x="217" y="69"/>
                      </a:lnTo>
                      <a:lnTo>
                        <a:pt x="220" y="69"/>
                      </a:lnTo>
                      <a:lnTo>
                        <a:pt x="220" y="67"/>
                      </a:lnTo>
                      <a:lnTo>
                        <a:pt x="222" y="69"/>
                      </a:lnTo>
                      <a:lnTo>
                        <a:pt x="222" y="67"/>
                      </a:lnTo>
                      <a:lnTo>
                        <a:pt x="224" y="67"/>
                      </a:lnTo>
                      <a:lnTo>
                        <a:pt x="227" y="67"/>
                      </a:lnTo>
                      <a:lnTo>
                        <a:pt x="229" y="67"/>
                      </a:lnTo>
                      <a:lnTo>
                        <a:pt x="232" y="69"/>
                      </a:lnTo>
                      <a:lnTo>
                        <a:pt x="229" y="74"/>
                      </a:lnTo>
                      <a:lnTo>
                        <a:pt x="234" y="76"/>
                      </a:lnTo>
                      <a:lnTo>
                        <a:pt x="234" y="79"/>
                      </a:lnTo>
                      <a:lnTo>
                        <a:pt x="236" y="81"/>
                      </a:lnTo>
                      <a:lnTo>
                        <a:pt x="236" y="84"/>
                      </a:lnTo>
                      <a:lnTo>
                        <a:pt x="234" y="84"/>
                      </a:lnTo>
                      <a:lnTo>
                        <a:pt x="234" y="86"/>
                      </a:lnTo>
                      <a:lnTo>
                        <a:pt x="234" y="88"/>
                      </a:lnTo>
                      <a:lnTo>
                        <a:pt x="239" y="91"/>
                      </a:lnTo>
                      <a:lnTo>
                        <a:pt x="241" y="88"/>
                      </a:lnTo>
                      <a:lnTo>
                        <a:pt x="244" y="88"/>
                      </a:lnTo>
                      <a:lnTo>
                        <a:pt x="244" y="86"/>
                      </a:lnTo>
                      <a:lnTo>
                        <a:pt x="244" y="84"/>
                      </a:lnTo>
                      <a:lnTo>
                        <a:pt x="248" y="84"/>
                      </a:lnTo>
                      <a:lnTo>
                        <a:pt x="251" y="84"/>
                      </a:lnTo>
                      <a:lnTo>
                        <a:pt x="251" y="81"/>
                      </a:lnTo>
                      <a:lnTo>
                        <a:pt x="251" y="84"/>
                      </a:lnTo>
                      <a:lnTo>
                        <a:pt x="253" y="84"/>
                      </a:lnTo>
                      <a:lnTo>
                        <a:pt x="255" y="84"/>
                      </a:lnTo>
                      <a:lnTo>
                        <a:pt x="258" y="86"/>
                      </a:lnTo>
                      <a:lnTo>
                        <a:pt x="258" y="88"/>
                      </a:lnTo>
                      <a:lnTo>
                        <a:pt x="260" y="86"/>
                      </a:lnTo>
                      <a:lnTo>
                        <a:pt x="263" y="88"/>
                      </a:lnTo>
                      <a:lnTo>
                        <a:pt x="260" y="88"/>
                      </a:lnTo>
                      <a:lnTo>
                        <a:pt x="263" y="91"/>
                      </a:lnTo>
                      <a:lnTo>
                        <a:pt x="260" y="91"/>
                      </a:lnTo>
                      <a:lnTo>
                        <a:pt x="263" y="93"/>
                      </a:lnTo>
                      <a:lnTo>
                        <a:pt x="265" y="91"/>
                      </a:lnTo>
                      <a:lnTo>
                        <a:pt x="267" y="91"/>
                      </a:lnTo>
                      <a:lnTo>
                        <a:pt x="270" y="95"/>
                      </a:lnTo>
                      <a:lnTo>
                        <a:pt x="272" y="93"/>
                      </a:lnTo>
                      <a:lnTo>
                        <a:pt x="272" y="95"/>
                      </a:lnTo>
                      <a:lnTo>
                        <a:pt x="272" y="98"/>
                      </a:lnTo>
                      <a:lnTo>
                        <a:pt x="275" y="98"/>
                      </a:lnTo>
                      <a:lnTo>
                        <a:pt x="275" y="100"/>
                      </a:lnTo>
                      <a:lnTo>
                        <a:pt x="275" y="103"/>
                      </a:lnTo>
                      <a:lnTo>
                        <a:pt x="277" y="105"/>
                      </a:lnTo>
                      <a:lnTo>
                        <a:pt x="279" y="105"/>
                      </a:lnTo>
                      <a:lnTo>
                        <a:pt x="282" y="105"/>
                      </a:lnTo>
                      <a:lnTo>
                        <a:pt x="284" y="105"/>
                      </a:lnTo>
                      <a:lnTo>
                        <a:pt x="284" y="107"/>
                      </a:lnTo>
                      <a:lnTo>
                        <a:pt x="284" y="110"/>
                      </a:lnTo>
                      <a:lnTo>
                        <a:pt x="284" y="112"/>
                      </a:lnTo>
                      <a:lnTo>
                        <a:pt x="282" y="115"/>
                      </a:lnTo>
                      <a:lnTo>
                        <a:pt x="284" y="117"/>
                      </a:lnTo>
                      <a:lnTo>
                        <a:pt x="286" y="117"/>
                      </a:lnTo>
                      <a:lnTo>
                        <a:pt x="286" y="115"/>
                      </a:lnTo>
                      <a:lnTo>
                        <a:pt x="289" y="115"/>
                      </a:lnTo>
                      <a:lnTo>
                        <a:pt x="289" y="117"/>
                      </a:lnTo>
                      <a:lnTo>
                        <a:pt x="291" y="117"/>
                      </a:lnTo>
                      <a:lnTo>
                        <a:pt x="294" y="119"/>
                      </a:lnTo>
                      <a:lnTo>
                        <a:pt x="294" y="117"/>
                      </a:lnTo>
                      <a:lnTo>
                        <a:pt x="296" y="117"/>
                      </a:lnTo>
                      <a:lnTo>
                        <a:pt x="296" y="124"/>
                      </a:lnTo>
                      <a:lnTo>
                        <a:pt x="298" y="124"/>
                      </a:lnTo>
                      <a:lnTo>
                        <a:pt x="298" y="126"/>
                      </a:lnTo>
                      <a:lnTo>
                        <a:pt x="301" y="126"/>
                      </a:lnTo>
                      <a:lnTo>
                        <a:pt x="303" y="124"/>
                      </a:lnTo>
                      <a:lnTo>
                        <a:pt x="306" y="126"/>
                      </a:lnTo>
                      <a:lnTo>
                        <a:pt x="308" y="126"/>
                      </a:lnTo>
                      <a:lnTo>
                        <a:pt x="313" y="129"/>
                      </a:lnTo>
                      <a:lnTo>
                        <a:pt x="315" y="126"/>
                      </a:lnTo>
                      <a:lnTo>
                        <a:pt x="315" y="129"/>
                      </a:lnTo>
                      <a:lnTo>
                        <a:pt x="315" y="126"/>
                      </a:lnTo>
                      <a:lnTo>
                        <a:pt x="320" y="129"/>
                      </a:lnTo>
                      <a:lnTo>
                        <a:pt x="322" y="129"/>
                      </a:lnTo>
                      <a:lnTo>
                        <a:pt x="320" y="131"/>
                      </a:lnTo>
                      <a:lnTo>
                        <a:pt x="322" y="134"/>
                      </a:lnTo>
                      <a:lnTo>
                        <a:pt x="325" y="134"/>
                      </a:lnTo>
                      <a:lnTo>
                        <a:pt x="327" y="134"/>
                      </a:lnTo>
                      <a:lnTo>
                        <a:pt x="327" y="136"/>
                      </a:lnTo>
                      <a:lnTo>
                        <a:pt x="322" y="138"/>
                      </a:lnTo>
                      <a:lnTo>
                        <a:pt x="322" y="141"/>
                      </a:lnTo>
                      <a:lnTo>
                        <a:pt x="325" y="145"/>
                      </a:lnTo>
                      <a:lnTo>
                        <a:pt x="327" y="145"/>
                      </a:lnTo>
                      <a:lnTo>
                        <a:pt x="325" y="148"/>
                      </a:lnTo>
                      <a:lnTo>
                        <a:pt x="322" y="150"/>
                      </a:lnTo>
                      <a:lnTo>
                        <a:pt x="317" y="153"/>
                      </a:lnTo>
                      <a:lnTo>
                        <a:pt x="317" y="150"/>
                      </a:lnTo>
                      <a:lnTo>
                        <a:pt x="313" y="148"/>
                      </a:lnTo>
                      <a:lnTo>
                        <a:pt x="308" y="148"/>
                      </a:lnTo>
                      <a:lnTo>
                        <a:pt x="306" y="150"/>
                      </a:lnTo>
                      <a:lnTo>
                        <a:pt x="303" y="150"/>
                      </a:lnTo>
                      <a:lnTo>
                        <a:pt x="301" y="150"/>
                      </a:lnTo>
                      <a:lnTo>
                        <a:pt x="301" y="148"/>
                      </a:lnTo>
                      <a:lnTo>
                        <a:pt x="298" y="148"/>
                      </a:lnTo>
                      <a:lnTo>
                        <a:pt x="296" y="145"/>
                      </a:lnTo>
                      <a:lnTo>
                        <a:pt x="294" y="148"/>
                      </a:lnTo>
                      <a:lnTo>
                        <a:pt x="291" y="150"/>
                      </a:lnTo>
                      <a:lnTo>
                        <a:pt x="291" y="153"/>
                      </a:lnTo>
                      <a:lnTo>
                        <a:pt x="291" y="155"/>
                      </a:lnTo>
                      <a:lnTo>
                        <a:pt x="286" y="157"/>
                      </a:lnTo>
                      <a:lnTo>
                        <a:pt x="286" y="160"/>
                      </a:lnTo>
                      <a:lnTo>
                        <a:pt x="284" y="162"/>
                      </a:lnTo>
                      <a:lnTo>
                        <a:pt x="279" y="167"/>
                      </a:lnTo>
                      <a:lnTo>
                        <a:pt x="277" y="169"/>
                      </a:lnTo>
                      <a:lnTo>
                        <a:pt x="277" y="172"/>
                      </a:lnTo>
                      <a:lnTo>
                        <a:pt x="277" y="174"/>
                      </a:lnTo>
                      <a:lnTo>
                        <a:pt x="277" y="176"/>
                      </a:lnTo>
                      <a:lnTo>
                        <a:pt x="277" y="184"/>
                      </a:lnTo>
                      <a:lnTo>
                        <a:pt x="279" y="184"/>
                      </a:lnTo>
                      <a:lnTo>
                        <a:pt x="282" y="184"/>
                      </a:lnTo>
                      <a:lnTo>
                        <a:pt x="282" y="186"/>
                      </a:lnTo>
                      <a:lnTo>
                        <a:pt x="284" y="188"/>
                      </a:lnTo>
                      <a:lnTo>
                        <a:pt x="286" y="188"/>
                      </a:lnTo>
                      <a:lnTo>
                        <a:pt x="286" y="191"/>
                      </a:lnTo>
                      <a:lnTo>
                        <a:pt x="289" y="191"/>
                      </a:lnTo>
                      <a:lnTo>
                        <a:pt x="291" y="191"/>
                      </a:lnTo>
                      <a:lnTo>
                        <a:pt x="289" y="193"/>
                      </a:lnTo>
                      <a:lnTo>
                        <a:pt x="291" y="196"/>
                      </a:lnTo>
                      <a:lnTo>
                        <a:pt x="286" y="200"/>
                      </a:lnTo>
                      <a:lnTo>
                        <a:pt x="289" y="203"/>
                      </a:lnTo>
                      <a:close/>
                      <a:moveTo>
                        <a:pt x="46" y="10"/>
                      </a:moveTo>
                      <a:lnTo>
                        <a:pt x="48" y="12"/>
                      </a:lnTo>
                      <a:lnTo>
                        <a:pt x="43" y="14"/>
                      </a:lnTo>
                      <a:lnTo>
                        <a:pt x="43" y="12"/>
                      </a:lnTo>
                      <a:lnTo>
                        <a:pt x="46" y="10"/>
                      </a:lnTo>
                      <a:close/>
                      <a:moveTo>
                        <a:pt x="34" y="10"/>
                      </a:moveTo>
                      <a:lnTo>
                        <a:pt x="31" y="10"/>
                      </a:lnTo>
                      <a:lnTo>
                        <a:pt x="31" y="12"/>
                      </a:lnTo>
                      <a:lnTo>
                        <a:pt x="34" y="12"/>
                      </a:lnTo>
                      <a:lnTo>
                        <a:pt x="34" y="10"/>
                      </a:lnTo>
                      <a:close/>
                    </a:path>
                  </a:pathLst>
                </a:custGeom>
                <a:solidFill>
                  <a:schemeClr val="accent6">
                    <a:lumMod val="20000"/>
                    <a:lumOff val="80000"/>
                  </a:schemeClr>
                </a:solidFill>
                <a:ln w="3175">
                  <a:solidFill>
                    <a:schemeClr val="tx1">
                      <a:lumMod val="50000"/>
                      <a:lumOff val="50000"/>
                    </a:schemeClr>
                  </a:solidFill>
                  <a:round/>
                  <a:headEnd/>
                  <a:tailEnd/>
                </a:ln>
                <a:extLst/>
              </xdr:spPr>
            </xdr:sp>
            <xdr:sp macro="" textlink="">
              <xdr:nvSpPr>
                <xdr:cNvPr id="27" name="Freeform 5"/>
                <xdr:cNvSpPr>
                  <a:spLocks noEditPoints="1"/>
                </xdr:cNvSpPr>
              </xdr:nvSpPr>
              <xdr:spPr bwMode="auto">
                <a:xfrm>
                  <a:off x="5026948" y="13594289"/>
                  <a:ext cx="797730" cy="1088551"/>
                </a:xfrm>
                <a:custGeom>
                  <a:avLst/>
                  <a:gdLst>
                    <a:gd name="T0" fmla="*/ 1371 w 656"/>
                    <a:gd name="T1" fmla="*/ 132 h 929"/>
                    <a:gd name="T2" fmla="*/ 1481 w 656"/>
                    <a:gd name="T3" fmla="*/ 125 h 929"/>
                    <a:gd name="T4" fmla="*/ 1662 w 656"/>
                    <a:gd name="T5" fmla="*/ 96 h 929"/>
                    <a:gd name="T6" fmla="*/ 1767 w 656"/>
                    <a:gd name="T7" fmla="*/ 157 h 929"/>
                    <a:gd name="T8" fmla="*/ 1919 w 656"/>
                    <a:gd name="T9" fmla="*/ 242 h 929"/>
                    <a:gd name="T10" fmla="*/ 2149 w 656"/>
                    <a:gd name="T11" fmla="*/ 232 h 929"/>
                    <a:gd name="T12" fmla="*/ 2308 w 656"/>
                    <a:gd name="T13" fmla="*/ 219 h 929"/>
                    <a:gd name="T14" fmla="*/ 2496 w 656"/>
                    <a:gd name="T15" fmla="*/ 219 h 929"/>
                    <a:gd name="T16" fmla="*/ 2574 w 656"/>
                    <a:gd name="T17" fmla="*/ 380 h 929"/>
                    <a:gd name="T18" fmla="*/ 2552 w 656"/>
                    <a:gd name="T19" fmla="*/ 498 h 929"/>
                    <a:gd name="T20" fmla="*/ 2601 w 656"/>
                    <a:gd name="T21" fmla="*/ 607 h 929"/>
                    <a:gd name="T22" fmla="*/ 2567 w 656"/>
                    <a:gd name="T23" fmla="*/ 765 h 929"/>
                    <a:gd name="T24" fmla="*/ 2526 w 656"/>
                    <a:gd name="T25" fmla="*/ 960 h 929"/>
                    <a:gd name="T26" fmla="*/ 2452 w 656"/>
                    <a:gd name="T27" fmla="*/ 1054 h 929"/>
                    <a:gd name="T28" fmla="*/ 2433 w 656"/>
                    <a:gd name="T29" fmla="*/ 1197 h 929"/>
                    <a:gd name="T30" fmla="*/ 2280 w 656"/>
                    <a:gd name="T31" fmla="*/ 1323 h 929"/>
                    <a:gd name="T32" fmla="*/ 2348 w 656"/>
                    <a:gd name="T33" fmla="*/ 1537 h 929"/>
                    <a:gd name="T34" fmla="*/ 2288 w 656"/>
                    <a:gd name="T35" fmla="*/ 1717 h 929"/>
                    <a:gd name="T36" fmla="*/ 2280 w 656"/>
                    <a:gd name="T37" fmla="*/ 1872 h 929"/>
                    <a:gd name="T38" fmla="*/ 2154 w 656"/>
                    <a:gd name="T39" fmla="*/ 1990 h 929"/>
                    <a:gd name="T40" fmla="*/ 2202 w 656"/>
                    <a:gd name="T41" fmla="*/ 2099 h 929"/>
                    <a:gd name="T42" fmla="*/ 2225 w 656"/>
                    <a:gd name="T43" fmla="*/ 2213 h 929"/>
                    <a:gd name="T44" fmla="*/ 2232 w 656"/>
                    <a:gd name="T45" fmla="*/ 2345 h 929"/>
                    <a:gd name="T46" fmla="*/ 2149 w 656"/>
                    <a:gd name="T47" fmla="*/ 2444 h 929"/>
                    <a:gd name="T48" fmla="*/ 1957 w 656"/>
                    <a:gd name="T49" fmla="*/ 2451 h 929"/>
                    <a:gd name="T50" fmla="*/ 1794 w 656"/>
                    <a:gd name="T51" fmla="*/ 2419 h 929"/>
                    <a:gd name="T52" fmla="*/ 1689 w 656"/>
                    <a:gd name="T53" fmla="*/ 2513 h 929"/>
                    <a:gd name="T54" fmla="*/ 1726 w 656"/>
                    <a:gd name="T55" fmla="*/ 2614 h 929"/>
                    <a:gd name="T56" fmla="*/ 1726 w 656"/>
                    <a:gd name="T57" fmla="*/ 2755 h 929"/>
                    <a:gd name="T58" fmla="*/ 1709 w 656"/>
                    <a:gd name="T59" fmla="*/ 2881 h 929"/>
                    <a:gd name="T60" fmla="*/ 1597 w 656"/>
                    <a:gd name="T61" fmla="*/ 3013 h 929"/>
                    <a:gd name="T62" fmla="*/ 1481 w 656"/>
                    <a:gd name="T63" fmla="*/ 3127 h 929"/>
                    <a:gd name="T64" fmla="*/ 1340 w 656"/>
                    <a:gd name="T65" fmla="*/ 3243 h 929"/>
                    <a:gd name="T66" fmla="*/ 1243 w 656"/>
                    <a:gd name="T67" fmla="*/ 3379 h 929"/>
                    <a:gd name="T68" fmla="*/ 1174 w 656"/>
                    <a:gd name="T69" fmla="*/ 3390 h 929"/>
                    <a:gd name="T70" fmla="*/ 999 w 656"/>
                    <a:gd name="T71" fmla="*/ 3324 h 929"/>
                    <a:gd name="T72" fmla="*/ 1026 w 656"/>
                    <a:gd name="T73" fmla="*/ 3226 h 929"/>
                    <a:gd name="T74" fmla="*/ 826 w 656"/>
                    <a:gd name="T75" fmla="*/ 3101 h 929"/>
                    <a:gd name="T76" fmla="*/ 704 w 656"/>
                    <a:gd name="T77" fmla="*/ 3137 h 929"/>
                    <a:gd name="T78" fmla="*/ 476 w 656"/>
                    <a:gd name="T79" fmla="*/ 2969 h 929"/>
                    <a:gd name="T80" fmla="*/ 387 w 656"/>
                    <a:gd name="T81" fmla="*/ 2902 h 929"/>
                    <a:gd name="T82" fmla="*/ 434 w 656"/>
                    <a:gd name="T83" fmla="*/ 2694 h 929"/>
                    <a:gd name="T84" fmla="*/ 579 w 656"/>
                    <a:gd name="T85" fmla="*/ 2513 h 929"/>
                    <a:gd name="T86" fmla="*/ 510 w 656"/>
                    <a:gd name="T87" fmla="*/ 2283 h 929"/>
                    <a:gd name="T88" fmla="*/ 341 w 656"/>
                    <a:gd name="T89" fmla="*/ 2087 h 929"/>
                    <a:gd name="T90" fmla="*/ 152 w 656"/>
                    <a:gd name="T91" fmla="*/ 2008 h 929"/>
                    <a:gd name="T92" fmla="*/ 10 w 656"/>
                    <a:gd name="T93" fmla="*/ 1791 h 929"/>
                    <a:gd name="T94" fmla="*/ 133 w 656"/>
                    <a:gd name="T95" fmla="*/ 1749 h 929"/>
                    <a:gd name="T96" fmla="*/ 171 w 656"/>
                    <a:gd name="T97" fmla="*/ 1635 h 929"/>
                    <a:gd name="T98" fmla="*/ 220 w 656"/>
                    <a:gd name="T99" fmla="*/ 1502 h 929"/>
                    <a:gd name="T100" fmla="*/ 341 w 656"/>
                    <a:gd name="T101" fmla="*/ 1356 h 929"/>
                    <a:gd name="T102" fmla="*/ 263 w 656"/>
                    <a:gd name="T103" fmla="*/ 1138 h 929"/>
                    <a:gd name="T104" fmla="*/ 405 w 656"/>
                    <a:gd name="T105" fmla="*/ 1100 h 929"/>
                    <a:gd name="T106" fmla="*/ 618 w 656"/>
                    <a:gd name="T107" fmla="*/ 1138 h 929"/>
                    <a:gd name="T108" fmla="*/ 757 w 656"/>
                    <a:gd name="T109" fmla="*/ 968 h 929"/>
                    <a:gd name="T110" fmla="*/ 680 w 656"/>
                    <a:gd name="T111" fmla="*/ 756 h 929"/>
                    <a:gd name="T112" fmla="*/ 721 w 656"/>
                    <a:gd name="T113" fmla="*/ 567 h 929"/>
                    <a:gd name="T114" fmla="*/ 845 w 656"/>
                    <a:gd name="T115" fmla="*/ 416 h 929"/>
                    <a:gd name="T116" fmla="*/ 987 w 656"/>
                    <a:gd name="T117" fmla="*/ 304 h 929"/>
                    <a:gd name="T118" fmla="*/ 1112 w 656"/>
                    <a:gd name="T119" fmla="*/ 186 h 929"/>
                    <a:gd name="T120" fmla="*/ 1174 w 656"/>
                    <a:gd name="T121" fmla="*/ 14 h 929"/>
                    <a:gd name="T122" fmla="*/ 949 w 656"/>
                    <a:gd name="T123" fmla="*/ 517 h 929"/>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0" t="0" r="r" b="b"/>
                  <a:pathLst>
                    <a:path w="656" h="929">
                      <a:moveTo>
                        <a:pt x="314" y="0"/>
                      </a:moveTo>
                      <a:lnTo>
                        <a:pt x="314" y="2"/>
                      </a:lnTo>
                      <a:lnTo>
                        <a:pt x="312" y="2"/>
                      </a:lnTo>
                      <a:lnTo>
                        <a:pt x="314" y="7"/>
                      </a:lnTo>
                      <a:lnTo>
                        <a:pt x="314" y="9"/>
                      </a:lnTo>
                      <a:lnTo>
                        <a:pt x="317" y="9"/>
                      </a:lnTo>
                      <a:lnTo>
                        <a:pt x="319" y="11"/>
                      </a:lnTo>
                      <a:lnTo>
                        <a:pt x="322" y="11"/>
                      </a:lnTo>
                      <a:lnTo>
                        <a:pt x="326" y="11"/>
                      </a:lnTo>
                      <a:lnTo>
                        <a:pt x="329" y="14"/>
                      </a:lnTo>
                      <a:lnTo>
                        <a:pt x="329" y="16"/>
                      </a:lnTo>
                      <a:lnTo>
                        <a:pt x="331" y="19"/>
                      </a:lnTo>
                      <a:lnTo>
                        <a:pt x="334" y="19"/>
                      </a:lnTo>
                      <a:lnTo>
                        <a:pt x="336" y="21"/>
                      </a:lnTo>
                      <a:lnTo>
                        <a:pt x="341" y="23"/>
                      </a:lnTo>
                      <a:lnTo>
                        <a:pt x="343" y="26"/>
                      </a:lnTo>
                      <a:lnTo>
                        <a:pt x="343" y="28"/>
                      </a:lnTo>
                      <a:lnTo>
                        <a:pt x="345" y="31"/>
                      </a:lnTo>
                      <a:lnTo>
                        <a:pt x="343" y="35"/>
                      </a:lnTo>
                      <a:lnTo>
                        <a:pt x="345" y="35"/>
                      </a:lnTo>
                      <a:lnTo>
                        <a:pt x="348" y="33"/>
                      </a:lnTo>
                      <a:lnTo>
                        <a:pt x="350" y="33"/>
                      </a:lnTo>
                      <a:lnTo>
                        <a:pt x="353" y="35"/>
                      </a:lnTo>
                      <a:lnTo>
                        <a:pt x="350" y="38"/>
                      </a:lnTo>
                      <a:lnTo>
                        <a:pt x="350" y="40"/>
                      </a:lnTo>
                      <a:lnTo>
                        <a:pt x="353" y="40"/>
                      </a:lnTo>
                      <a:lnTo>
                        <a:pt x="355" y="40"/>
                      </a:lnTo>
                      <a:lnTo>
                        <a:pt x="355" y="42"/>
                      </a:lnTo>
                      <a:lnTo>
                        <a:pt x="357" y="38"/>
                      </a:lnTo>
                      <a:lnTo>
                        <a:pt x="360" y="38"/>
                      </a:lnTo>
                      <a:lnTo>
                        <a:pt x="362" y="35"/>
                      </a:lnTo>
                      <a:lnTo>
                        <a:pt x="360" y="33"/>
                      </a:lnTo>
                      <a:lnTo>
                        <a:pt x="360" y="31"/>
                      </a:lnTo>
                      <a:lnTo>
                        <a:pt x="362" y="31"/>
                      </a:lnTo>
                      <a:lnTo>
                        <a:pt x="365" y="28"/>
                      </a:lnTo>
                      <a:lnTo>
                        <a:pt x="365" y="26"/>
                      </a:lnTo>
                      <a:lnTo>
                        <a:pt x="367" y="28"/>
                      </a:lnTo>
                      <a:lnTo>
                        <a:pt x="367" y="31"/>
                      </a:lnTo>
                      <a:lnTo>
                        <a:pt x="369" y="31"/>
                      </a:lnTo>
                      <a:lnTo>
                        <a:pt x="372" y="33"/>
                      </a:lnTo>
                      <a:lnTo>
                        <a:pt x="376" y="33"/>
                      </a:lnTo>
                      <a:lnTo>
                        <a:pt x="379" y="35"/>
                      </a:lnTo>
                      <a:lnTo>
                        <a:pt x="381" y="35"/>
                      </a:lnTo>
                      <a:lnTo>
                        <a:pt x="384" y="33"/>
                      </a:lnTo>
                      <a:lnTo>
                        <a:pt x="388" y="33"/>
                      </a:lnTo>
                      <a:lnTo>
                        <a:pt x="391" y="35"/>
                      </a:lnTo>
                      <a:lnTo>
                        <a:pt x="391" y="33"/>
                      </a:lnTo>
                      <a:lnTo>
                        <a:pt x="393" y="33"/>
                      </a:lnTo>
                      <a:lnTo>
                        <a:pt x="393" y="31"/>
                      </a:lnTo>
                      <a:lnTo>
                        <a:pt x="396" y="31"/>
                      </a:lnTo>
                      <a:lnTo>
                        <a:pt x="396" y="28"/>
                      </a:lnTo>
                      <a:lnTo>
                        <a:pt x="398" y="26"/>
                      </a:lnTo>
                      <a:lnTo>
                        <a:pt x="400" y="23"/>
                      </a:lnTo>
                      <a:lnTo>
                        <a:pt x="403" y="23"/>
                      </a:lnTo>
                      <a:lnTo>
                        <a:pt x="405" y="23"/>
                      </a:lnTo>
                      <a:lnTo>
                        <a:pt x="405" y="21"/>
                      </a:lnTo>
                      <a:lnTo>
                        <a:pt x="407" y="19"/>
                      </a:lnTo>
                      <a:lnTo>
                        <a:pt x="410" y="21"/>
                      </a:lnTo>
                      <a:lnTo>
                        <a:pt x="415" y="23"/>
                      </a:lnTo>
                      <a:lnTo>
                        <a:pt x="417" y="26"/>
                      </a:lnTo>
                      <a:lnTo>
                        <a:pt x="419" y="26"/>
                      </a:lnTo>
                      <a:lnTo>
                        <a:pt x="419" y="28"/>
                      </a:lnTo>
                      <a:lnTo>
                        <a:pt x="422" y="28"/>
                      </a:lnTo>
                      <a:lnTo>
                        <a:pt x="424" y="26"/>
                      </a:lnTo>
                      <a:lnTo>
                        <a:pt x="424" y="28"/>
                      </a:lnTo>
                      <a:lnTo>
                        <a:pt x="424" y="31"/>
                      </a:lnTo>
                      <a:lnTo>
                        <a:pt x="427" y="31"/>
                      </a:lnTo>
                      <a:lnTo>
                        <a:pt x="427" y="33"/>
                      </a:lnTo>
                      <a:lnTo>
                        <a:pt x="429" y="33"/>
                      </a:lnTo>
                      <a:lnTo>
                        <a:pt x="431" y="35"/>
                      </a:lnTo>
                      <a:lnTo>
                        <a:pt x="431" y="33"/>
                      </a:lnTo>
                      <a:lnTo>
                        <a:pt x="436" y="35"/>
                      </a:lnTo>
                      <a:lnTo>
                        <a:pt x="436" y="38"/>
                      </a:lnTo>
                      <a:lnTo>
                        <a:pt x="438" y="38"/>
                      </a:lnTo>
                      <a:lnTo>
                        <a:pt x="441" y="35"/>
                      </a:lnTo>
                      <a:lnTo>
                        <a:pt x="441" y="33"/>
                      </a:lnTo>
                      <a:lnTo>
                        <a:pt x="443" y="35"/>
                      </a:lnTo>
                      <a:lnTo>
                        <a:pt x="443" y="38"/>
                      </a:lnTo>
                      <a:lnTo>
                        <a:pt x="446" y="40"/>
                      </a:lnTo>
                      <a:lnTo>
                        <a:pt x="443" y="42"/>
                      </a:lnTo>
                      <a:lnTo>
                        <a:pt x="448" y="42"/>
                      </a:lnTo>
                      <a:lnTo>
                        <a:pt x="450" y="47"/>
                      </a:lnTo>
                      <a:lnTo>
                        <a:pt x="453" y="50"/>
                      </a:lnTo>
                      <a:lnTo>
                        <a:pt x="453" y="52"/>
                      </a:lnTo>
                      <a:lnTo>
                        <a:pt x="455" y="52"/>
                      </a:lnTo>
                      <a:lnTo>
                        <a:pt x="453" y="54"/>
                      </a:lnTo>
                      <a:lnTo>
                        <a:pt x="455" y="57"/>
                      </a:lnTo>
                      <a:lnTo>
                        <a:pt x="455" y="54"/>
                      </a:lnTo>
                      <a:lnTo>
                        <a:pt x="460" y="57"/>
                      </a:lnTo>
                      <a:lnTo>
                        <a:pt x="462" y="57"/>
                      </a:lnTo>
                      <a:lnTo>
                        <a:pt x="465" y="59"/>
                      </a:lnTo>
                      <a:lnTo>
                        <a:pt x="462" y="59"/>
                      </a:lnTo>
                      <a:lnTo>
                        <a:pt x="465" y="64"/>
                      </a:lnTo>
                      <a:lnTo>
                        <a:pt x="467" y="64"/>
                      </a:lnTo>
                      <a:lnTo>
                        <a:pt x="469" y="64"/>
                      </a:lnTo>
                      <a:lnTo>
                        <a:pt x="472" y="64"/>
                      </a:lnTo>
                      <a:lnTo>
                        <a:pt x="472" y="66"/>
                      </a:lnTo>
                      <a:lnTo>
                        <a:pt x="477" y="66"/>
                      </a:lnTo>
                      <a:lnTo>
                        <a:pt x="479" y="66"/>
                      </a:lnTo>
                      <a:lnTo>
                        <a:pt x="481" y="64"/>
                      </a:lnTo>
                      <a:lnTo>
                        <a:pt x="481" y="59"/>
                      </a:lnTo>
                      <a:lnTo>
                        <a:pt x="486" y="59"/>
                      </a:lnTo>
                      <a:lnTo>
                        <a:pt x="489" y="62"/>
                      </a:lnTo>
                      <a:lnTo>
                        <a:pt x="491" y="62"/>
                      </a:lnTo>
                      <a:lnTo>
                        <a:pt x="493" y="59"/>
                      </a:lnTo>
                      <a:lnTo>
                        <a:pt x="496" y="57"/>
                      </a:lnTo>
                      <a:lnTo>
                        <a:pt x="498" y="54"/>
                      </a:lnTo>
                      <a:lnTo>
                        <a:pt x="500" y="57"/>
                      </a:lnTo>
                      <a:lnTo>
                        <a:pt x="503" y="57"/>
                      </a:lnTo>
                      <a:lnTo>
                        <a:pt x="508" y="57"/>
                      </a:lnTo>
                      <a:lnTo>
                        <a:pt x="510" y="52"/>
                      </a:lnTo>
                      <a:lnTo>
                        <a:pt x="515" y="52"/>
                      </a:lnTo>
                      <a:lnTo>
                        <a:pt x="517" y="50"/>
                      </a:lnTo>
                      <a:lnTo>
                        <a:pt x="524" y="52"/>
                      </a:lnTo>
                      <a:lnTo>
                        <a:pt x="529" y="54"/>
                      </a:lnTo>
                      <a:lnTo>
                        <a:pt x="534" y="54"/>
                      </a:lnTo>
                      <a:lnTo>
                        <a:pt x="536" y="54"/>
                      </a:lnTo>
                      <a:lnTo>
                        <a:pt x="539" y="59"/>
                      </a:lnTo>
                      <a:lnTo>
                        <a:pt x="536" y="62"/>
                      </a:lnTo>
                      <a:lnTo>
                        <a:pt x="539" y="62"/>
                      </a:lnTo>
                      <a:lnTo>
                        <a:pt x="543" y="66"/>
                      </a:lnTo>
                      <a:lnTo>
                        <a:pt x="548" y="64"/>
                      </a:lnTo>
                      <a:lnTo>
                        <a:pt x="551" y="64"/>
                      </a:lnTo>
                      <a:lnTo>
                        <a:pt x="551" y="62"/>
                      </a:lnTo>
                      <a:lnTo>
                        <a:pt x="551" y="59"/>
                      </a:lnTo>
                      <a:lnTo>
                        <a:pt x="551" y="57"/>
                      </a:lnTo>
                      <a:lnTo>
                        <a:pt x="553" y="54"/>
                      </a:lnTo>
                      <a:lnTo>
                        <a:pt x="555" y="54"/>
                      </a:lnTo>
                      <a:lnTo>
                        <a:pt x="555" y="52"/>
                      </a:lnTo>
                      <a:lnTo>
                        <a:pt x="558" y="52"/>
                      </a:lnTo>
                      <a:lnTo>
                        <a:pt x="560" y="52"/>
                      </a:lnTo>
                      <a:lnTo>
                        <a:pt x="562" y="54"/>
                      </a:lnTo>
                      <a:lnTo>
                        <a:pt x="565" y="54"/>
                      </a:lnTo>
                      <a:lnTo>
                        <a:pt x="567" y="59"/>
                      </a:lnTo>
                      <a:lnTo>
                        <a:pt x="570" y="59"/>
                      </a:lnTo>
                      <a:lnTo>
                        <a:pt x="572" y="59"/>
                      </a:lnTo>
                      <a:lnTo>
                        <a:pt x="572" y="62"/>
                      </a:lnTo>
                      <a:lnTo>
                        <a:pt x="574" y="59"/>
                      </a:lnTo>
                      <a:lnTo>
                        <a:pt x="577" y="59"/>
                      </a:lnTo>
                      <a:lnTo>
                        <a:pt x="579" y="59"/>
                      </a:lnTo>
                      <a:lnTo>
                        <a:pt x="582" y="59"/>
                      </a:lnTo>
                      <a:lnTo>
                        <a:pt x="584" y="57"/>
                      </a:lnTo>
                      <a:lnTo>
                        <a:pt x="586" y="57"/>
                      </a:lnTo>
                      <a:lnTo>
                        <a:pt x="589" y="59"/>
                      </a:lnTo>
                      <a:lnTo>
                        <a:pt x="594" y="59"/>
                      </a:lnTo>
                      <a:lnTo>
                        <a:pt x="594" y="57"/>
                      </a:lnTo>
                      <a:lnTo>
                        <a:pt x="596" y="57"/>
                      </a:lnTo>
                      <a:lnTo>
                        <a:pt x="598" y="57"/>
                      </a:lnTo>
                      <a:lnTo>
                        <a:pt x="601" y="57"/>
                      </a:lnTo>
                      <a:lnTo>
                        <a:pt x="605" y="57"/>
                      </a:lnTo>
                      <a:lnTo>
                        <a:pt x="608" y="59"/>
                      </a:lnTo>
                      <a:lnTo>
                        <a:pt x="610" y="59"/>
                      </a:lnTo>
                      <a:lnTo>
                        <a:pt x="610" y="54"/>
                      </a:lnTo>
                      <a:lnTo>
                        <a:pt x="613" y="54"/>
                      </a:lnTo>
                      <a:lnTo>
                        <a:pt x="615" y="57"/>
                      </a:lnTo>
                      <a:lnTo>
                        <a:pt x="617" y="57"/>
                      </a:lnTo>
                      <a:lnTo>
                        <a:pt x="620" y="57"/>
                      </a:lnTo>
                      <a:lnTo>
                        <a:pt x="622" y="59"/>
                      </a:lnTo>
                      <a:lnTo>
                        <a:pt x="622" y="57"/>
                      </a:lnTo>
                      <a:lnTo>
                        <a:pt x="627" y="59"/>
                      </a:lnTo>
                      <a:lnTo>
                        <a:pt x="629" y="62"/>
                      </a:lnTo>
                      <a:lnTo>
                        <a:pt x="629" y="64"/>
                      </a:lnTo>
                      <a:lnTo>
                        <a:pt x="629" y="66"/>
                      </a:lnTo>
                      <a:lnTo>
                        <a:pt x="632" y="66"/>
                      </a:lnTo>
                      <a:lnTo>
                        <a:pt x="634" y="66"/>
                      </a:lnTo>
                      <a:lnTo>
                        <a:pt x="634" y="69"/>
                      </a:lnTo>
                      <a:lnTo>
                        <a:pt x="636" y="76"/>
                      </a:lnTo>
                      <a:lnTo>
                        <a:pt x="636" y="78"/>
                      </a:lnTo>
                      <a:lnTo>
                        <a:pt x="641" y="81"/>
                      </a:lnTo>
                      <a:lnTo>
                        <a:pt x="644" y="81"/>
                      </a:lnTo>
                      <a:lnTo>
                        <a:pt x="646" y="81"/>
                      </a:lnTo>
                      <a:lnTo>
                        <a:pt x="651" y="81"/>
                      </a:lnTo>
                      <a:lnTo>
                        <a:pt x="651" y="83"/>
                      </a:lnTo>
                      <a:lnTo>
                        <a:pt x="651" y="85"/>
                      </a:lnTo>
                      <a:lnTo>
                        <a:pt x="651" y="90"/>
                      </a:lnTo>
                      <a:lnTo>
                        <a:pt x="648" y="92"/>
                      </a:lnTo>
                      <a:lnTo>
                        <a:pt x="651" y="92"/>
                      </a:lnTo>
                      <a:lnTo>
                        <a:pt x="646" y="97"/>
                      </a:lnTo>
                      <a:lnTo>
                        <a:pt x="648" y="100"/>
                      </a:lnTo>
                      <a:lnTo>
                        <a:pt x="646" y="102"/>
                      </a:lnTo>
                      <a:lnTo>
                        <a:pt x="648" y="104"/>
                      </a:lnTo>
                      <a:lnTo>
                        <a:pt x="646" y="104"/>
                      </a:lnTo>
                      <a:lnTo>
                        <a:pt x="644" y="102"/>
                      </a:lnTo>
                      <a:lnTo>
                        <a:pt x="644" y="107"/>
                      </a:lnTo>
                      <a:lnTo>
                        <a:pt x="641" y="107"/>
                      </a:lnTo>
                      <a:lnTo>
                        <a:pt x="644" y="109"/>
                      </a:lnTo>
                      <a:lnTo>
                        <a:pt x="641" y="112"/>
                      </a:lnTo>
                      <a:lnTo>
                        <a:pt x="644" y="112"/>
                      </a:lnTo>
                      <a:lnTo>
                        <a:pt x="646" y="114"/>
                      </a:lnTo>
                      <a:lnTo>
                        <a:pt x="644" y="114"/>
                      </a:lnTo>
                      <a:lnTo>
                        <a:pt x="644" y="116"/>
                      </a:lnTo>
                      <a:lnTo>
                        <a:pt x="641" y="119"/>
                      </a:lnTo>
                      <a:lnTo>
                        <a:pt x="639" y="116"/>
                      </a:lnTo>
                      <a:lnTo>
                        <a:pt x="636" y="116"/>
                      </a:lnTo>
                      <a:lnTo>
                        <a:pt x="636" y="119"/>
                      </a:lnTo>
                      <a:lnTo>
                        <a:pt x="636" y="123"/>
                      </a:lnTo>
                      <a:lnTo>
                        <a:pt x="639" y="126"/>
                      </a:lnTo>
                      <a:lnTo>
                        <a:pt x="639" y="128"/>
                      </a:lnTo>
                      <a:lnTo>
                        <a:pt x="639" y="131"/>
                      </a:lnTo>
                      <a:lnTo>
                        <a:pt x="641" y="133"/>
                      </a:lnTo>
                      <a:lnTo>
                        <a:pt x="641" y="135"/>
                      </a:lnTo>
                      <a:lnTo>
                        <a:pt x="644" y="138"/>
                      </a:lnTo>
                      <a:lnTo>
                        <a:pt x="646" y="140"/>
                      </a:lnTo>
                      <a:lnTo>
                        <a:pt x="646" y="143"/>
                      </a:lnTo>
                      <a:lnTo>
                        <a:pt x="644" y="143"/>
                      </a:lnTo>
                      <a:lnTo>
                        <a:pt x="644" y="145"/>
                      </a:lnTo>
                      <a:lnTo>
                        <a:pt x="646" y="145"/>
                      </a:lnTo>
                      <a:lnTo>
                        <a:pt x="648" y="147"/>
                      </a:lnTo>
                      <a:lnTo>
                        <a:pt x="648" y="150"/>
                      </a:lnTo>
                      <a:lnTo>
                        <a:pt x="648" y="152"/>
                      </a:lnTo>
                      <a:lnTo>
                        <a:pt x="646" y="152"/>
                      </a:lnTo>
                      <a:lnTo>
                        <a:pt x="646" y="154"/>
                      </a:lnTo>
                      <a:lnTo>
                        <a:pt x="644" y="154"/>
                      </a:lnTo>
                      <a:lnTo>
                        <a:pt x="644" y="157"/>
                      </a:lnTo>
                      <a:lnTo>
                        <a:pt x="646" y="157"/>
                      </a:lnTo>
                      <a:lnTo>
                        <a:pt x="648" y="157"/>
                      </a:lnTo>
                      <a:lnTo>
                        <a:pt x="651" y="159"/>
                      </a:lnTo>
                      <a:lnTo>
                        <a:pt x="653" y="159"/>
                      </a:lnTo>
                      <a:lnTo>
                        <a:pt x="656" y="159"/>
                      </a:lnTo>
                      <a:lnTo>
                        <a:pt x="653" y="162"/>
                      </a:lnTo>
                      <a:lnTo>
                        <a:pt x="651" y="162"/>
                      </a:lnTo>
                      <a:lnTo>
                        <a:pt x="651" y="164"/>
                      </a:lnTo>
                      <a:lnTo>
                        <a:pt x="648" y="164"/>
                      </a:lnTo>
                      <a:lnTo>
                        <a:pt x="648" y="166"/>
                      </a:lnTo>
                      <a:lnTo>
                        <a:pt x="651" y="166"/>
                      </a:lnTo>
                      <a:lnTo>
                        <a:pt x="653" y="166"/>
                      </a:lnTo>
                      <a:lnTo>
                        <a:pt x="653" y="169"/>
                      </a:lnTo>
                      <a:lnTo>
                        <a:pt x="651" y="171"/>
                      </a:lnTo>
                      <a:lnTo>
                        <a:pt x="653" y="174"/>
                      </a:lnTo>
                      <a:lnTo>
                        <a:pt x="651" y="176"/>
                      </a:lnTo>
                      <a:lnTo>
                        <a:pt x="651" y="181"/>
                      </a:lnTo>
                      <a:lnTo>
                        <a:pt x="648" y="181"/>
                      </a:lnTo>
                      <a:lnTo>
                        <a:pt x="648" y="185"/>
                      </a:lnTo>
                      <a:lnTo>
                        <a:pt x="648" y="190"/>
                      </a:lnTo>
                      <a:lnTo>
                        <a:pt x="646" y="193"/>
                      </a:lnTo>
                      <a:lnTo>
                        <a:pt x="646" y="197"/>
                      </a:lnTo>
                      <a:lnTo>
                        <a:pt x="644" y="197"/>
                      </a:lnTo>
                      <a:lnTo>
                        <a:pt x="644" y="200"/>
                      </a:lnTo>
                      <a:lnTo>
                        <a:pt x="644" y="202"/>
                      </a:lnTo>
                      <a:lnTo>
                        <a:pt x="644" y="205"/>
                      </a:lnTo>
                      <a:lnTo>
                        <a:pt x="644" y="207"/>
                      </a:lnTo>
                      <a:lnTo>
                        <a:pt x="644" y="209"/>
                      </a:lnTo>
                      <a:lnTo>
                        <a:pt x="641" y="209"/>
                      </a:lnTo>
                      <a:lnTo>
                        <a:pt x="641" y="214"/>
                      </a:lnTo>
                      <a:lnTo>
                        <a:pt x="641" y="216"/>
                      </a:lnTo>
                      <a:lnTo>
                        <a:pt x="644" y="216"/>
                      </a:lnTo>
                      <a:lnTo>
                        <a:pt x="644" y="219"/>
                      </a:lnTo>
                      <a:lnTo>
                        <a:pt x="641" y="221"/>
                      </a:lnTo>
                      <a:lnTo>
                        <a:pt x="641" y="228"/>
                      </a:lnTo>
                      <a:lnTo>
                        <a:pt x="644" y="231"/>
                      </a:lnTo>
                      <a:lnTo>
                        <a:pt x="644" y="233"/>
                      </a:lnTo>
                      <a:lnTo>
                        <a:pt x="641" y="235"/>
                      </a:lnTo>
                      <a:lnTo>
                        <a:pt x="641" y="238"/>
                      </a:lnTo>
                      <a:lnTo>
                        <a:pt x="639" y="238"/>
                      </a:lnTo>
                      <a:lnTo>
                        <a:pt x="639" y="245"/>
                      </a:lnTo>
                      <a:lnTo>
                        <a:pt x="636" y="247"/>
                      </a:lnTo>
                      <a:lnTo>
                        <a:pt x="636" y="252"/>
                      </a:lnTo>
                      <a:lnTo>
                        <a:pt x="636" y="255"/>
                      </a:lnTo>
                      <a:lnTo>
                        <a:pt x="634" y="255"/>
                      </a:lnTo>
                      <a:lnTo>
                        <a:pt x="634" y="257"/>
                      </a:lnTo>
                      <a:lnTo>
                        <a:pt x="632" y="259"/>
                      </a:lnTo>
                      <a:lnTo>
                        <a:pt x="634" y="262"/>
                      </a:lnTo>
                      <a:lnTo>
                        <a:pt x="636" y="262"/>
                      </a:lnTo>
                      <a:lnTo>
                        <a:pt x="634" y="266"/>
                      </a:lnTo>
                      <a:lnTo>
                        <a:pt x="632" y="266"/>
                      </a:lnTo>
                      <a:lnTo>
                        <a:pt x="632" y="269"/>
                      </a:lnTo>
                      <a:lnTo>
                        <a:pt x="632" y="271"/>
                      </a:lnTo>
                      <a:lnTo>
                        <a:pt x="632" y="274"/>
                      </a:lnTo>
                      <a:lnTo>
                        <a:pt x="632" y="271"/>
                      </a:lnTo>
                      <a:lnTo>
                        <a:pt x="629" y="269"/>
                      </a:lnTo>
                      <a:lnTo>
                        <a:pt x="627" y="269"/>
                      </a:lnTo>
                      <a:lnTo>
                        <a:pt x="625" y="271"/>
                      </a:lnTo>
                      <a:lnTo>
                        <a:pt x="627" y="271"/>
                      </a:lnTo>
                      <a:lnTo>
                        <a:pt x="625" y="274"/>
                      </a:lnTo>
                      <a:lnTo>
                        <a:pt x="625" y="276"/>
                      </a:lnTo>
                      <a:lnTo>
                        <a:pt x="622" y="278"/>
                      </a:lnTo>
                      <a:lnTo>
                        <a:pt x="620" y="276"/>
                      </a:lnTo>
                      <a:lnTo>
                        <a:pt x="620" y="278"/>
                      </a:lnTo>
                      <a:lnTo>
                        <a:pt x="617" y="281"/>
                      </a:lnTo>
                      <a:lnTo>
                        <a:pt x="615" y="283"/>
                      </a:lnTo>
                      <a:lnTo>
                        <a:pt x="613" y="286"/>
                      </a:lnTo>
                      <a:lnTo>
                        <a:pt x="615" y="288"/>
                      </a:lnTo>
                      <a:lnTo>
                        <a:pt x="617" y="288"/>
                      </a:lnTo>
                      <a:lnTo>
                        <a:pt x="622" y="290"/>
                      </a:lnTo>
                      <a:lnTo>
                        <a:pt x="625" y="293"/>
                      </a:lnTo>
                      <a:lnTo>
                        <a:pt x="622" y="293"/>
                      </a:lnTo>
                      <a:lnTo>
                        <a:pt x="622" y="295"/>
                      </a:lnTo>
                      <a:lnTo>
                        <a:pt x="622" y="302"/>
                      </a:lnTo>
                      <a:lnTo>
                        <a:pt x="625" y="305"/>
                      </a:lnTo>
                      <a:lnTo>
                        <a:pt x="625" y="307"/>
                      </a:lnTo>
                      <a:lnTo>
                        <a:pt x="622" y="307"/>
                      </a:lnTo>
                      <a:lnTo>
                        <a:pt x="622" y="309"/>
                      </a:lnTo>
                      <a:lnTo>
                        <a:pt x="620" y="309"/>
                      </a:lnTo>
                      <a:lnTo>
                        <a:pt x="617" y="309"/>
                      </a:lnTo>
                      <a:lnTo>
                        <a:pt x="620" y="312"/>
                      </a:lnTo>
                      <a:lnTo>
                        <a:pt x="615" y="312"/>
                      </a:lnTo>
                      <a:lnTo>
                        <a:pt x="613" y="312"/>
                      </a:lnTo>
                      <a:lnTo>
                        <a:pt x="613" y="317"/>
                      </a:lnTo>
                      <a:lnTo>
                        <a:pt x="613" y="319"/>
                      </a:lnTo>
                      <a:lnTo>
                        <a:pt x="610" y="321"/>
                      </a:lnTo>
                      <a:lnTo>
                        <a:pt x="608" y="321"/>
                      </a:lnTo>
                      <a:lnTo>
                        <a:pt x="605" y="321"/>
                      </a:lnTo>
                      <a:lnTo>
                        <a:pt x="603" y="321"/>
                      </a:lnTo>
                      <a:lnTo>
                        <a:pt x="601" y="324"/>
                      </a:lnTo>
                      <a:lnTo>
                        <a:pt x="601" y="326"/>
                      </a:lnTo>
                      <a:lnTo>
                        <a:pt x="598" y="326"/>
                      </a:lnTo>
                      <a:lnTo>
                        <a:pt x="598" y="328"/>
                      </a:lnTo>
                      <a:lnTo>
                        <a:pt x="596" y="333"/>
                      </a:lnTo>
                      <a:lnTo>
                        <a:pt x="596" y="338"/>
                      </a:lnTo>
                      <a:lnTo>
                        <a:pt x="594" y="340"/>
                      </a:lnTo>
                      <a:lnTo>
                        <a:pt x="589" y="340"/>
                      </a:lnTo>
                      <a:lnTo>
                        <a:pt x="586" y="340"/>
                      </a:lnTo>
                      <a:lnTo>
                        <a:pt x="582" y="343"/>
                      </a:lnTo>
                      <a:lnTo>
                        <a:pt x="579" y="343"/>
                      </a:lnTo>
                      <a:lnTo>
                        <a:pt x="579" y="345"/>
                      </a:lnTo>
                      <a:lnTo>
                        <a:pt x="579" y="348"/>
                      </a:lnTo>
                      <a:lnTo>
                        <a:pt x="579" y="350"/>
                      </a:lnTo>
                      <a:lnTo>
                        <a:pt x="577" y="348"/>
                      </a:lnTo>
                      <a:lnTo>
                        <a:pt x="572" y="352"/>
                      </a:lnTo>
                      <a:lnTo>
                        <a:pt x="572" y="355"/>
                      </a:lnTo>
                      <a:lnTo>
                        <a:pt x="567" y="362"/>
                      </a:lnTo>
                      <a:lnTo>
                        <a:pt x="562" y="367"/>
                      </a:lnTo>
                      <a:lnTo>
                        <a:pt x="562" y="369"/>
                      </a:lnTo>
                      <a:lnTo>
                        <a:pt x="562" y="371"/>
                      </a:lnTo>
                      <a:lnTo>
                        <a:pt x="565" y="374"/>
                      </a:lnTo>
                      <a:lnTo>
                        <a:pt x="570" y="378"/>
                      </a:lnTo>
                      <a:lnTo>
                        <a:pt x="570" y="381"/>
                      </a:lnTo>
                      <a:lnTo>
                        <a:pt x="570" y="383"/>
                      </a:lnTo>
                      <a:lnTo>
                        <a:pt x="570" y="390"/>
                      </a:lnTo>
                      <a:lnTo>
                        <a:pt x="579" y="390"/>
                      </a:lnTo>
                      <a:lnTo>
                        <a:pt x="582" y="393"/>
                      </a:lnTo>
                      <a:lnTo>
                        <a:pt x="586" y="390"/>
                      </a:lnTo>
                      <a:lnTo>
                        <a:pt x="589" y="395"/>
                      </a:lnTo>
                      <a:lnTo>
                        <a:pt x="589" y="398"/>
                      </a:lnTo>
                      <a:lnTo>
                        <a:pt x="589" y="400"/>
                      </a:lnTo>
                      <a:lnTo>
                        <a:pt x="591" y="402"/>
                      </a:lnTo>
                      <a:lnTo>
                        <a:pt x="594" y="407"/>
                      </a:lnTo>
                      <a:lnTo>
                        <a:pt x="591" y="407"/>
                      </a:lnTo>
                      <a:lnTo>
                        <a:pt x="589" y="409"/>
                      </a:lnTo>
                      <a:lnTo>
                        <a:pt x="589" y="412"/>
                      </a:lnTo>
                      <a:lnTo>
                        <a:pt x="586" y="414"/>
                      </a:lnTo>
                      <a:lnTo>
                        <a:pt x="584" y="419"/>
                      </a:lnTo>
                      <a:lnTo>
                        <a:pt x="582" y="424"/>
                      </a:lnTo>
                      <a:lnTo>
                        <a:pt x="579" y="424"/>
                      </a:lnTo>
                      <a:lnTo>
                        <a:pt x="577" y="426"/>
                      </a:lnTo>
                      <a:lnTo>
                        <a:pt x="574" y="424"/>
                      </a:lnTo>
                      <a:lnTo>
                        <a:pt x="570" y="424"/>
                      </a:lnTo>
                      <a:lnTo>
                        <a:pt x="570" y="426"/>
                      </a:lnTo>
                      <a:lnTo>
                        <a:pt x="570" y="429"/>
                      </a:lnTo>
                      <a:lnTo>
                        <a:pt x="570" y="431"/>
                      </a:lnTo>
                      <a:lnTo>
                        <a:pt x="570" y="433"/>
                      </a:lnTo>
                      <a:lnTo>
                        <a:pt x="572" y="433"/>
                      </a:lnTo>
                      <a:lnTo>
                        <a:pt x="572" y="436"/>
                      </a:lnTo>
                      <a:lnTo>
                        <a:pt x="570" y="438"/>
                      </a:lnTo>
                      <a:lnTo>
                        <a:pt x="570" y="440"/>
                      </a:lnTo>
                      <a:lnTo>
                        <a:pt x="570" y="443"/>
                      </a:lnTo>
                      <a:lnTo>
                        <a:pt x="570" y="448"/>
                      </a:lnTo>
                      <a:lnTo>
                        <a:pt x="565" y="452"/>
                      </a:lnTo>
                      <a:lnTo>
                        <a:pt x="567" y="455"/>
                      </a:lnTo>
                      <a:lnTo>
                        <a:pt x="574" y="460"/>
                      </a:lnTo>
                      <a:lnTo>
                        <a:pt x="579" y="467"/>
                      </a:lnTo>
                      <a:lnTo>
                        <a:pt x="577" y="469"/>
                      </a:lnTo>
                      <a:lnTo>
                        <a:pt x="574" y="469"/>
                      </a:lnTo>
                      <a:lnTo>
                        <a:pt x="572" y="471"/>
                      </a:lnTo>
                      <a:lnTo>
                        <a:pt x="572" y="474"/>
                      </a:lnTo>
                      <a:lnTo>
                        <a:pt x="577" y="474"/>
                      </a:lnTo>
                      <a:lnTo>
                        <a:pt x="577" y="476"/>
                      </a:lnTo>
                      <a:lnTo>
                        <a:pt x="577" y="479"/>
                      </a:lnTo>
                      <a:lnTo>
                        <a:pt x="577" y="481"/>
                      </a:lnTo>
                      <a:lnTo>
                        <a:pt x="579" y="483"/>
                      </a:lnTo>
                      <a:lnTo>
                        <a:pt x="582" y="488"/>
                      </a:lnTo>
                      <a:lnTo>
                        <a:pt x="579" y="493"/>
                      </a:lnTo>
                      <a:lnTo>
                        <a:pt x="579" y="495"/>
                      </a:lnTo>
                      <a:lnTo>
                        <a:pt x="579" y="498"/>
                      </a:lnTo>
                      <a:lnTo>
                        <a:pt x="579" y="500"/>
                      </a:lnTo>
                      <a:lnTo>
                        <a:pt x="582" y="500"/>
                      </a:lnTo>
                      <a:lnTo>
                        <a:pt x="577" y="500"/>
                      </a:lnTo>
                      <a:lnTo>
                        <a:pt x="577" y="502"/>
                      </a:lnTo>
                      <a:lnTo>
                        <a:pt x="574" y="502"/>
                      </a:lnTo>
                      <a:lnTo>
                        <a:pt x="572" y="502"/>
                      </a:lnTo>
                      <a:lnTo>
                        <a:pt x="570" y="505"/>
                      </a:lnTo>
                      <a:lnTo>
                        <a:pt x="567" y="505"/>
                      </a:lnTo>
                      <a:lnTo>
                        <a:pt x="567" y="507"/>
                      </a:lnTo>
                      <a:lnTo>
                        <a:pt x="565" y="510"/>
                      </a:lnTo>
                      <a:lnTo>
                        <a:pt x="565" y="512"/>
                      </a:lnTo>
                      <a:lnTo>
                        <a:pt x="565" y="514"/>
                      </a:lnTo>
                      <a:lnTo>
                        <a:pt x="565" y="517"/>
                      </a:lnTo>
                      <a:lnTo>
                        <a:pt x="565" y="519"/>
                      </a:lnTo>
                      <a:lnTo>
                        <a:pt x="562" y="521"/>
                      </a:lnTo>
                      <a:lnTo>
                        <a:pt x="562" y="524"/>
                      </a:lnTo>
                      <a:lnTo>
                        <a:pt x="558" y="526"/>
                      </a:lnTo>
                      <a:lnTo>
                        <a:pt x="553" y="526"/>
                      </a:lnTo>
                      <a:lnTo>
                        <a:pt x="553" y="529"/>
                      </a:lnTo>
                      <a:lnTo>
                        <a:pt x="553" y="531"/>
                      </a:lnTo>
                      <a:lnTo>
                        <a:pt x="551" y="533"/>
                      </a:lnTo>
                      <a:lnTo>
                        <a:pt x="548" y="533"/>
                      </a:lnTo>
                      <a:lnTo>
                        <a:pt x="543" y="531"/>
                      </a:lnTo>
                      <a:lnTo>
                        <a:pt x="546" y="531"/>
                      </a:lnTo>
                      <a:lnTo>
                        <a:pt x="546" y="533"/>
                      </a:lnTo>
                      <a:lnTo>
                        <a:pt x="541" y="533"/>
                      </a:lnTo>
                      <a:lnTo>
                        <a:pt x="541" y="536"/>
                      </a:lnTo>
                      <a:lnTo>
                        <a:pt x="543" y="538"/>
                      </a:lnTo>
                      <a:lnTo>
                        <a:pt x="541" y="541"/>
                      </a:lnTo>
                      <a:lnTo>
                        <a:pt x="541" y="548"/>
                      </a:lnTo>
                      <a:lnTo>
                        <a:pt x="543" y="548"/>
                      </a:lnTo>
                      <a:lnTo>
                        <a:pt x="546" y="548"/>
                      </a:lnTo>
                      <a:lnTo>
                        <a:pt x="546" y="550"/>
                      </a:lnTo>
                      <a:lnTo>
                        <a:pt x="546" y="555"/>
                      </a:lnTo>
                      <a:lnTo>
                        <a:pt x="548" y="555"/>
                      </a:lnTo>
                      <a:lnTo>
                        <a:pt x="548" y="557"/>
                      </a:lnTo>
                      <a:lnTo>
                        <a:pt x="546" y="557"/>
                      </a:lnTo>
                      <a:lnTo>
                        <a:pt x="546" y="560"/>
                      </a:lnTo>
                      <a:lnTo>
                        <a:pt x="548" y="560"/>
                      </a:lnTo>
                      <a:lnTo>
                        <a:pt x="548" y="557"/>
                      </a:lnTo>
                      <a:lnTo>
                        <a:pt x="548" y="560"/>
                      </a:lnTo>
                      <a:lnTo>
                        <a:pt x="548" y="562"/>
                      </a:lnTo>
                      <a:lnTo>
                        <a:pt x="551" y="562"/>
                      </a:lnTo>
                      <a:lnTo>
                        <a:pt x="551" y="560"/>
                      </a:lnTo>
                      <a:lnTo>
                        <a:pt x="553" y="560"/>
                      </a:lnTo>
                      <a:lnTo>
                        <a:pt x="553" y="562"/>
                      </a:lnTo>
                      <a:lnTo>
                        <a:pt x="555" y="564"/>
                      </a:lnTo>
                      <a:lnTo>
                        <a:pt x="558" y="564"/>
                      </a:lnTo>
                      <a:lnTo>
                        <a:pt x="560" y="567"/>
                      </a:lnTo>
                      <a:lnTo>
                        <a:pt x="555" y="567"/>
                      </a:lnTo>
                      <a:lnTo>
                        <a:pt x="555" y="569"/>
                      </a:lnTo>
                      <a:lnTo>
                        <a:pt x="558" y="569"/>
                      </a:lnTo>
                      <a:lnTo>
                        <a:pt x="560" y="569"/>
                      </a:lnTo>
                      <a:lnTo>
                        <a:pt x="558" y="572"/>
                      </a:lnTo>
                      <a:lnTo>
                        <a:pt x="558" y="574"/>
                      </a:lnTo>
                      <a:lnTo>
                        <a:pt x="560" y="576"/>
                      </a:lnTo>
                      <a:lnTo>
                        <a:pt x="562" y="579"/>
                      </a:lnTo>
                      <a:lnTo>
                        <a:pt x="562" y="581"/>
                      </a:lnTo>
                      <a:lnTo>
                        <a:pt x="562" y="579"/>
                      </a:lnTo>
                      <a:lnTo>
                        <a:pt x="562" y="581"/>
                      </a:lnTo>
                      <a:lnTo>
                        <a:pt x="562" y="583"/>
                      </a:lnTo>
                      <a:lnTo>
                        <a:pt x="562" y="586"/>
                      </a:lnTo>
                      <a:lnTo>
                        <a:pt x="560" y="586"/>
                      </a:lnTo>
                      <a:lnTo>
                        <a:pt x="560" y="588"/>
                      </a:lnTo>
                      <a:lnTo>
                        <a:pt x="560" y="591"/>
                      </a:lnTo>
                      <a:lnTo>
                        <a:pt x="558" y="593"/>
                      </a:lnTo>
                      <a:lnTo>
                        <a:pt x="555" y="598"/>
                      </a:lnTo>
                      <a:lnTo>
                        <a:pt x="555" y="600"/>
                      </a:lnTo>
                      <a:lnTo>
                        <a:pt x="555" y="603"/>
                      </a:lnTo>
                      <a:lnTo>
                        <a:pt x="555" y="605"/>
                      </a:lnTo>
                      <a:lnTo>
                        <a:pt x="553" y="605"/>
                      </a:lnTo>
                      <a:lnTo>
                        <a:pt x="555" y="605"/>
                      </a:lnTo>
                      <a:lnTo>
                        <a:pt x="553" y="607"/>
                      </a:lnTo>
                      <a:lnTo>
                        <a:pt x="555" y="610"/>
                      </a:lnTo>
                      <a:lnTo>
                        <a:pt x="555" y="612"/>
                      </a:lnTo>
                      <a:lnTo>
                        <a:pt x="555" y="614"/>
                      </a:lnTo>
                      <a:lnTo>
                        <a:pt x="555" y="617"/>
                      </a:lnTo>
                      <a:lnTo>
                        <a:pt x="558" y="619"/>
                      </a:lnTo>
                      <a:lnTo>
                        <a:pt x="555" y="619"/>
                      </a:lnTo>
                      <a:lnTo>
                        <a:pt x="558" y="619"/>
                      </a:lnTo>
                      <a:lnTo>
                        <a:pt x="558" y="622"/>
                      </a:lnTo>
                      <a:lnTo>
                        <a:pt x="560" y="622"/>
                      </a:lnTo>
                      <a:lnTo>
                        <a:pt x="560" y="624"/>
                      </a:lnTo>
                      <a:lnTo>
                        <a:pt x="562" y="626"/>
                      </a:lnTo>
                      <a:lnTo>
                        <a:pt x="560" y="626"/>
                      </a:lnTo>
                      <a:lnTo>
                        <a:pt x="560" y="629"/>
                      </a:lnTo>
                      <a:lnTo>
                        <a:pt x="558" y="631"/>
                      </a:lnTo>
                      <a:lnTo>
                        <a:pt x="558" y="634"/>
                      </a:lnTo>
                      <a:lnTo>
                        <a:pt x="555" y="634"/>
                      </a:lnTo>
                      <a:lnTo>
                        <a:pt x="555" y="636"/>
                      </a:lnTo>
                      <a:lnTo>
                        <a:pt x="553" y="636"/>
                      </a:lnTo>
                      <a:lnTo>
                        <a:pt x="553" y="638"/>
                      </a:lnTo>
                      <a:lnTo>
                        <a:pt x="553" y="641"/>
                      </a:lnTo>
                      <a:lnTo>
                        <a:pt x="551" y="641"/>
                      </a:lnTo>
                      <a:lnTo>
                        <a:pt x="551" y="643"/>
                      </a:lnTo>
                      <a:lnTo>
                        <a:pt x="548" y="643"/>
                      </a:lnTo>
                      <a:lnTo>
                        <a:pt x="546" y="645"/>
                      </a:lnTo>
                      <a:lnTo>
                        <a:pt x="543" y="645"/>
                      </a:lnTo>
                      <a:lnTo>
                        <a:pt x="543" y="648"/>
                      </a:lnTo>
                      <a:lnTo>
                        <a:pt x="541" y="648"/>
                      </a:lnTo>
                      <a:lnTo>
                        <a:pt x="539" y="648"/>
                      </a:lnTo>
                      <a:lnTo>
                        <a:pt x="539" y="650"/>
                      </a:lnTo>
                      <a:lnTo>
                        <a:pt x="536" y="648"/>
                      </a:lnTo>
                      <a:lnTo>
                        <a:pt x="536" y="650"/>
                      </a:lnTo>
                      <a:lnTo>
                        <a:pt x="539" y="653"/>
                      </a:lnTo>
                      <a:lnTo>
                        <a:pt x="539" y="655"/>
                      </a:lnTo>
                      <a:lnTo>
                        <a:pt x="536" y="655"/>
                      </a:lnTo>
                      <a:lnTo>
                        <a:pt x="531" y="657"/>
                      </a:lnTo>
                      <a:lnTo>
                        <a:pt x="527" y="657"/>
                      </a:lnTo>
                      <a:lnTo>
                        <a:pt x="527" y="655"/>
                      </a:lnTo>
                      <a:lnTo>
                        <a:pt x="524" y="657"/>
                      </a:lnTo>
                      <a:lnTo>
                        <a:pt x="524" y="655"/>
                      </a:lnTo>
                      <a:lnTo>
                        <a:pt x="517" y="660"/>
                      </a:lnTo>
                      <a:lnTo>
                        <a:pt x="510" y="667"/>
                      </a:lnTo>
                      <a:lnTo>
                        <a:pt x="508" y="667"/>
                      </a:lnTo>
                      <a:lnTo>
                        <a:pt x="505" y="667"/>
                      </a:lnTo>
                      <a:lnTo>
                        <a:pt x="505" y="664"/>
                      </a:lnTo>
                      <a:lnTo>
                        <a:pt x="505" y="662"/>
                      </a:lnTo>
                      <a:lnTo>
                        <a:pt x="505" y="660"/>
                      </a:lnTo>
                      <a:lnTo>
                        <a:pt x="503" y="660"/>
                      </a:lnTo>
                      <a:lnTo>
                        <a:pt x="503" y="657"/>
                      </a:lnTo>
                      <a:lnTo>
                        <a:pt x="503" y="655"/>
                      </a:lnTo>
                      <a:lnTo>
                        <a:pt x="496" y="655"/>
                      </a:lnTo>
                      <a:lnTo>
                        <a:pt x="493" y="655"/>
                      </a:lnTo>
                      <a:lnTo>
                        <a:pt x="493" y="657"/>
                      </a:lnTo>
                      <a:lnTo>
                        <a:pt x="491" y="657"/>
                      </a:lnTo>
                      <a:lnTo>
                        <a:pt x="489" y="657"/>
                      </a:lnTo>
                      <a:lnTo>
                        <a:pt x="484" y="657"/>
                      </a:lnTo>
                      <a:lnTo>
                        <a:pt x="481" y="655"/>
                      </a:lnTo>
                      <a:lnTo>
                        <a:pt x="479" y="655"/>
                      </a:lnTo>
                      <a:lnTo>
                        <a:pt x="477" y="655"/>
                      </a:lnTo>
                      <a:lnTo>
                        <a:pt x="477" y="653"/>
                      </a:lnTo>
                      <a:lnTo>
                        <a:pt x="474" y="653"/>
                      </a:lnTo>
                      <a:lnTo>
                        <a:pt x="474" y="650"/>
                      </a:lnTo>
                      <a:lnTo>
                        <a:pt x="469" y="650"/>
                      </a:lnTo>
                      <a:lnTo>
                        <a:pt x="469" y="648"/>
                      </a:lnTo>
                      <a:lnTo>
                        <a:pt x="467" y="648"/>
                      </a:lnTo>
                      <a:lnTo>
                        <a:pt x="465" y="645"/>
                      </a:lnTo>
                      <a:lnTo>
                        <a:pt x="465" y="643"/>
                      </a:lnTo>
                      <a:lnTo>
                        <a:pt x="465" y="641"/>
                      </a:lnTo>
                      <a:lnTo>
                        <a:pt x="460" y="641"/>
                      </a:lnTo>
                      <a:lnTo>
                        <a:pt x="453" y="641"/>
                      </a:lnTo>
                      <a:lnTo>
                        <a:pt x="455" y="641"/>
                      </a:lnTo>
                      <a:lnTo>
                        <a:pt x="453" y="643"/>
                      </a:lnTo>
                      <a:lnTo>
                        <a:pt x="450" y="645"/>
                      </a:lnTo>
                      <a:lnTo>
                        <a:pt x="450" y="648"/>
                      </a:lnTo>
                      <a:lnTo>
                        <a:pt x="448" y="650"/>
                      </a:lnTo>
                      <a:lnTo>
                        <a:pt x="448" y="653"/>
                      </a:lnTo>
                      <a:lnTo>
                        <a:pt x="446" y="655"/>
                      </a:lnTo>
                      <a:lnTo>
                        <a:pt x="446" y="657"/>
                      </a:lnTo>
                      <a:lnTo>
                        <a:pt x="446" y="660"/>
                      </a:lnTo>
                      <a:lnTo>
                        <a:pt x="446" y="662"/>
                      </a:lnTo>
                      <a:lnTo>
                        <a:pt x="446" y="664"/>
                      </a:lnTo>
                      <a:lnTo>
                        <a:pt x="446" y="667"/>
                      </a:lnTo>
                      <a:lnTo>
                        <a:pt x="446" y="669"/>
                      </a:lnTo>
                      <a:lnTo>
                        <a:pt x="441" y="669"/>
                      </a:lnTo>
                      <a:lnTo>
                        <a:pt x="438" y="672"/>
                      </a:lnTo>
                      <a:lnTo>
                        <a:pt x="436" y="672"/>
                      </a:lnTo>
                      <a:lnTo>
                        <a:pt x="434" y="676"/>
                      </a:lnTo>
                      <a:lnTo>
                        <a:pt x="434" y="674"/>
                      </a:lnTo>
                      <a:lnTo>
                        <a:pt x="431" y="676"/>
                      </a:lnTo>
                      <a:lnTo>
                        <a:pt x="429" y="679"/>
                      </a:lnTo>
                      <a:lnTo>
                        <a:pt x="427" y="679"/>
                      </a:lnTo>
                      <a:lnTo>
                        <a:pt x="427" y="676"/>
                      </a:lnTo>
                      <a:lnTo>
                        <a:pt x="427" y="674"/>
                      </a:lnTo>
                      <a:lnTo>
                        <a:pt x="424" y="674"/>
                      </a:lnTo>
                      <a:lnTo>
                        <a:pt x="419" y="674"/>
                      </a:lnTo>
                      <a:lnTo>
                        <a:pt x="415" y="676"/>
                      </a:lnTo>
                      <a:lnTo>
                        <a:pt x="412" y="676"/>
                      </a:lnTo>
                      <a:lnTo>
                        <a:pt x="412" y="679"/>
                      </a:lnTo>
                      <a:lnTo>
                        <a:pt x="412" y="681"/>
                      </a:lnTo>
                      <a:lnTo>
                        <a:pt x="415" y="684"/>
                      </a:lnTo>
                      <a:lnTo>
                        <a:pt x="415" y="686"/>
                      </a:lnTo>
                      <a:lnTo>
                        <a:pt x="412" y="691"/>
                      </a:lnTo>
                      <a:lnTo>
                        <a:pt x="415" y="693"/>
                      </a:lnTo>
                      <a:lnTo>
                        <a:pt x="417" y="693"/>
                      </a:lnTo>
                      <a:lnTo>
                        <a:pt x="422" y="693"/>
                      </a:lnTo>
                      <a:lnTo>
                        <a:pt x="422" y="695"/>
                      </a:lnTo>
                      <a:lnTo>
                        <a:pt x="424" y="695"/>
                      </a:lnTo>
                      <a:lnTo>
                        <a:pt x="427" y="695"/>
                      </a:lnTo>
                      <a:lnTo>
                        <a:pt x="429" y="693"/>
                      </a:lnTo>
                      <a:lnTo>
                        <a:pt x="431" y="693"/>
                      </a:lnTo>
                      <a:lnTo>
                        <a:pt x="434" y="693"/>
                      </a:lnTo>
                      <a:lnTo>
                        <a:pt x="434" y="695"/>
                      </a:lnTo>
                      <a:lnTo>
                        <a:pt x="434" y="698"/>
                      </a:lnTo>
                      <a:lnTo>
                        <a:pt x="434" y="700"/>
                      </a:lnTo>
                      <a:lnTo>
                        <a:pt x="434" y="703"/>
                      </a:lnTo>
                      <a:lnTo>
                        <a:pt x="431" y="705"/>
                      </a:lnTo>
                      <a:lnTo>
                        <a:pt x="434" y="705"/>
                      </a:lnTo>
                      <a:lnTo>
                        <a:pt x="434" y="710"/>
                      </a:lnTo>
                      <a:lnTo>
                        <a:pt x="434" y="712"/>
                      </a:lnTo>
                      <a:lnTo>
                        <a:pt x="434" y="715"/>
                      </a:lnTo>
                      <a:lnTo>
                        <a:pt x="434" y="717"/>
                      </a:lnTo>
                      <a:lnTo>
                        <a:pt x="431" y="722"/>
                      </a:lnTo>
                      <a:lnTo>
                        <a:pt x="434" y="724"/>
                      </a:lnTo>
                      <a:lnTo>
                        <a:pt x="434" y="726"/>
                      </a:lnTo>
                      <a:lnTo>
                        <a:pt x="436" y="724"/>
                      </a:lnTo>
                      <a:lnTo>
                        <a:pt x="438" y="726"/>
                      </a:lnTo>
                      <a:lnTo>
                        <a:pt x="438" y="729"/>
                      </a:lnTo>
                      <a:lnTo>
                        <a:pt x="438" y="731"/>
                      </a:lnTo>
                      <a:lnTo>
                        <a:pt x="438" y="734"/>
                      </a:lnTo>
                      <a:lnTo>
                        <a:pt x="438" y="736"/>
                      </a:lnTo>
                      <a:lnTo>
                        <a:pt x="436" y="734"/>
                      </a:lnTo>
                      <a:lnTo>
                        <a:pt x="436" y="736"/>
                      </a:lnTo>
                      <a:lnTo>
                        <a:pt x="434" y="736"/>
                      </a:lnTo>
                      <a:lnTo>
                        <a:pt x="434" y="738"/>
                      </a:lnTo>
                      <a:lnTo>
                        <a:pt x="431" y="738"/>
                      </a:lnTo>
                      <a:lnTo>
                        <a:pt x="427" y="741"/>
                      </a:lnTo>
                      <a:lnTo>
                        <a:pt x="424" y="741"/>
                      </a:lnTo>
                      <a:lnTo>
                        <a:pt x="424" y="743"/>
                      </a:lnTo>
                      <a:lnTo>
                        <a:pt x="424" y="746"/>
                      </a:lnTo>
                      <a:lnTo>
                        <a:pt x="422" y="743"/>
                      </a:lnTo>
                      <a:lnTo>
                        <a:pt x="422" y="746"/>
                      </a:lnTo>
                      <a:lnTo>
                        <a:pt x="424" y="746"/>
                      </a:lnTo>
                      <a:lnTo>
                        <a:pt x="427" y="750"/>
                      </a:lnTo>
                      <a:lnTo>
                        <a:pt x="429" y="753"/>
                      </a:lnTo>
                      <a:lnTo>
                        <a:pt x="431" y="755"/>
                      </a:lnTo>
                      <a:lnTo>
                        <a:pt x="434" y="757"/>
                      </a:lnTo>
                      <a:lnTo>
                        <a:pt x="434" y="760"/>
                      </a:lnTo>
                      <a:lnTo>
                        <a:pt x="436" y="762"/>
                      </a:lnTo>
                      <a:lnTo>
                        <a:pt x="438" y="765"/>
                      </a:lnTo>
                      <a:lnTo>
                        <a:pt x="438" y="767"/>
                      </a:lnTo>
                      <a:lnTo>
                        <a:pt x="436" y="767"/>
                      </a:lnTo>
                      <a:lnTo>
                        <a:pt x="434" y="769"/>
                      </a:lnTo>
                      <a:lnTo>
                        <a:pt x="431" y="769"/>
                      </a:lnTo>
                      <a:lnTo>
                        <a:pt x="429" y="772"/>
                      </a:lnTo>
                      <a:lnTo>
                        <a:pt x="427" y="774"/>
                      </a:lnTo>
                      <a:lnTo>
                        <a:pt x="427" y="777"/>
                      </a:lnTo>
                      <a:lnTo>
                        <a:pt x="424" y="777"/>
                      </a:lnTo>
                      <a:lnTo>
                        <a:pt x="424" y="779"/>
                      </a:lnTo>
                      <a:lnTo>
                        <a:pt x="424" y="781"/>
                      </a:lnTo>
                      <a:lnTo>
                        <a:pt x="424" y="779"/>
                      </a:lnTo>
                      <a:lnTo>
                        <a:pt x="422" y="779"/>
                      </a:lnTo>
                      <a:lnTo>
                        <a:pt x="422" y="781"/>
                      </a:lnTo>
                      <a:lnTo>
                        <a:pt x="422" y="784"/>
                      </a:lnTo>
                      <a:lnTo>
                        <a:pt x="419" y="784"/>
                      </a:lnTo>
                      <a:lnTo>
                        <a:pt x="419" y="786"/>
                      </a:lnTo>
                      <a:lnTo>
                        <a:pt x="417" y="786"/>
                      </a:lnTo>
                      <a:lnTo>
                        <a:pt x="415" y="786"/>
                      </a:lnTo>
                      <a:lnTo>
                        <a:pt x="412" y="786"/>
                      </a:lnTo>
                      <a:lnTo>
                        <a:pt x="412" y="788"/>
                      </a:lnTo>
                      <a:lnTo>
                        <a:pt x="412" y="791"/>
                      </a:lnTo>
                      <a:lnTo>
                        <a:pt x="415" y="796"/>
                      </a:lnTo>
                      <a:lnTo>
                        <a:pt x="415" y="798"/>
                      </a:lnTo>
                      <a:lnTo>
                        <a:pt x="407" y="803"/>
                      </a:lnTo>
                      <a:lnTo>
                        <a:pt x="400" y="807"/>
                      </a:lnTo>
                      <a:lnTo>
                        <a:pt x="398" y="807"/>
                      </a:lnTo>
                      <a:lnTo>
                        <a:pt x="396" y="807"/>
                      </a:lnTo>
                      <a:lnTo>
                        <a:pt x="393" y="807"/>
                      </a:lnTo>
                      <a:lnTo>
                        <a:pt x="391" y="807"/>
                      </a:lnTo>
                      <a:lnTo>
                        <a:pt x="391" y="810"/>
                      </a:lnTo>
                      <a:lnTo>
                        <a:pt x="388" y="810"/>
                      </a:lnTo>
                      <a:lnTo>
                        <a:pt x="386" y="810"/>
                      </a:lnTo>
                      <a:lnTo>
                        <a:pt x="384" y="807"/>
                      </a:lnTo>
                      <a:lnTo>
                        <a:pt x="379" y="805"/>
                      </a:lnTo>
                      <a:lnTo>
                        <a:pt x="376" y="817"/>
                      </a:lnTo>
                      <a:lnTo>
                        <a:pt x="376" y="819"/>
                      </a:lnTo>
                      <a:lnTo>
                        <a:pt x="374" y="819"/>
                      </a:lnTo>
                      <a:lnTo>
                        <a:pt x="374" y="822"/>
                      </a:lnTo>
                      <a:lnTo>
                        <a:pt x="372" y="824"/>
                      </a:lnTo>
                      <a:lnTo>
                        <a:pt x="372" y="827"/>
                      </a:lnTo>
                      <a:lnTo>
                        <a:pt x="374" y="831"/>
                      </a:lnTo>
                      <a:lnTo>
                        <a:pt x="374" y="834"/>
                      </a:lnTo>
                      <a:lnTo>
                        <a:pt x="372" y="834"/>
                      </a:lnTo>
                      <a:lnTo>
                        <a:pt x="372" y="836"/>
                      </a:lnTo>
                      <a:lnTo>
                        <a:pt x="372" y="838"/>
                      </a:lnTo>
                      <a:lnTo>
                        <a:pt x="369" y="841"/>
                      </a:lnTo>
                      <a:lnTo>
                        <a:pt x="367" y="841"/>
                      </a:lnTo>
                      <a:lnTo>
                        <a:pt x="365" y="841"/>
                      </a:lnTo>
                      <a:lnTo>
                        <a:pt x="360" y="848"/>
                      </a:lnTo>
                      <a:lnTo>
                        <a:pt x="365" y="860"/>
                      </a:lnTo>
                      <a:lnTo>
                        <a:pt x="362" y="860"/>
                      </a:lnTo>
                      <a:lnTo>
                        <a:pt x="362" y="858"/>
                      </a:lnTo>
                      <a:lnTo>
                        <a:pt x="360" y="858"/>
                      </a:lnTo>
                      <a:lnTo>
                        <a:pt x="360" y="860"/>
                      </a:lnTo>
                      <a:lnTo>
                        <a:pt x="360" y="858"/>
                      </a:lnTo>
                      <a:lnTo>
                        <a:pt x="360" y="860"/>
                      </a:lnTo>
                      <a:lnTo>
                        <a:pt x="357" y="860"/>
                      </a:lnTo>
                      <a:lnTo>
                        <a:pt x="355" y="860"/>
                      </a:lnTo>
                      <a:lnTo>
                        <a:pt x="353" y="865"/>
                      </a:lnTo>
                      <a:lnTo>
                        <a:pt x="348" y="867"/>
                      </a:lnTo>
                      <a:lnTo>
                        <a:pt x="343" y="867"/>
                      </a:lnTo>
                      <a:lnTo>
                        <a:pt x="341" y="867"/>
                      </a:lnTo>
                      <a:lnTo>
                        <a:pt x="341" y="869"/>
                      </a:lnTo>
                      <a:lnTo>
                        <a:pt x="338" y="869"/>
                      </a:lnTo>
                      <a:lnTo>
                        <a:pt x="336" y="869"/>
                      </a:lnTo>
                      <a:lnTo>
                        <a:pt x="334" y="869"/>
                      </a:lnTo>
                      <a:lnTo>
                        <a:pt x="331" y="867"/>
                      </a:lnTo>
                      <a:lnTo>
                        <a:pt x="329" y="869"/>
                      </a:lnTo>
                      <a:lnTo>
                        <a:pt x="329" y="872"/>
                      </a:lnTo>
                      <a:lnTo>
                        <a:pt x="329" y="877"/>
                      </a:lnTo>
                      <a:lnTo>
                        <a:pt x="326" y="879"/>
                      </a:lnTo>
                      <a:lnTo>
                        <a:pt x="326" y="881"/>
                      </a:lnTo>
                      <a:lnTo>
                        <a:pt x="324" y="884"/>
                      </a:lnTo>
                      <a:lnTo>
                        <a:pt x="322" y="884"/>
                      </a:lnTo>
                      <a:lnTo>
                        <a:pt x="319" y="884"/>
                      </a:lnTo>
                      <a:lnTo>
                        <a:pt x="317" y="886"/>
                      </a:lnTo>
                      <a:lnTo>
                        <a:pt x="314" y="886"/>
                      </a:lnTo>
                      <a:lnTo>
                        <a:pt x="312" y="889"/>
                      </a:lnTo>
                      <a:lnTo>
                        <a:pt x="312" y="891"/>
                      </a:lnTo>
                      <a:lnTo>
                        <a:pt x="312" y="893"/>
                      </a:lnTo>
                      <a:lnTo>
                        <a:pt x="312" y="896"/>
                      </a:lnTo>
                      <a:lnTo>
                        <a:pt x="312" y="898"/>
                      </a:lnTo>
                      <a:lnTo>
                        <a:pt x="312" y="900"/>
                      </a:lnTo>
                      <a:lnTo>
                        <a:pt x="312" y="903"/>
                      </a:lnTo>
                      <a:lnTo>
                        <a:pt x="312" y="905"/>
                      </a:lnTo>
                      <a:lnTo>
                        <a:pt x="314" y="908"/>
                      </a:lnTo>
                      <a:lnTo>
                        <a:pt x="314" y="910"/>
                      </a:lnTo>
                      <a:lnTo>
                        <a:pt x="319" y="912"/>
                      </a:lnTo>
                      <a:lnTo>
                        <a:pt x="322" y="915"/>
                      </a:lnTo>
                      <a:lnTo>
                        <a:pt x="322" y="917"/>
                      </a:lnTo>
                      <a:lnTo>
                        <a:pt x="319" y="920"/>
                      </a:lnTo>
                      <a:lnTo>
                        <a:pt x="314" y="922"/>
                      </a:lnTo>
                      <a:lnTo>
                        <a:pt x="312" y="922"/>
                      </a:lnTo>
                      <a:lnTo>
                        <a:pt x="312" y="924"/>
                      </a:lnTo>
                      <a:lnTo>
                        <a:pt x="310" y="924"/>
                      </a:lnTo>
                      <a:lnTo>
                        <a:pt x="310" y="927"/>
                      </a:lnTo>
                      <a:lnTo>
                        <a:pt x="307" y="929"/>
                      </a:lnTo>
                      <a:lnTo>
                        <a:pt x="305" y="927"/>
                      </a:lnTo>
                      <a:lnTo>
                        <a:pt x="303" y="927"/>
                      </a:lnTo>
                      <a:lnTo>
                        <a:pt x="298" y="922"/>
                      </a:lnTo>
                      <a:lnTo>
                        <a:pt x="295" y="922"/>
                      </a:lnTo>
                      <a:lnTo>
                        <a:pt x="298" y="917"/>
                      </a:lnTo>
                      <a:lnTo>
                        <a:pt x="298" y="915"/>
                      </a:lnTo>
                      <a:lnTo>
                        <a:pt x="298" y="912"/>
                      </a:lnTo>
                      <a:lnTo>
                        <a:pt x="295" y="908"/>
                      </a:lnTo>
                      <a:lnTo>
                        <a:pt x="298" y="903"/>
                      </a:lnTo>
                      <a:lnTo>
                        <a:pt x="298" y="905"/>
                      </a:lnTo>
                      <a:lnTo>
                        <a:pt x="298" y="903"/>
                      </a:lnTo>
                      <a:lnTo>
                        <a:pt x="298" y="898"/>
                      </a:lnTo>
                      <a:lnTo>
                        <a:pt x="295" y="896"/>
                      </a:lnTo>
                      <a:lnTo>
                        <a:pt x="293" y="893"/>
                      </a:lnTo>
                      <a:lnTo>
                        <a:pt x="291" y="896"/>
                      </a:lnTo>
                      <a:lnTo>
                        <a:pt x="291" y="893"/>
                      </a:lnTo>
                      <a:lnTo>
                        <a:pt x="288" y="893"/>
                      </a:lnTo>
                      <a:lnTo>
                        <a:pt x="286" y="893"/>
                      </a:lnTo>
                      <a:lnTo>
                        <a:pt x="283" y="891"/>
                      </a:lnTo>
                      <a:lnTo>
                        <a:pt x="281" y="889"/>
                      </a:lnTo>
                      <a:lnTo>
                        <a:pt x="276" y="889"/>
                      </a:lnTo>
                      <a:lnTo>
                        <a:pt x="274" y="889"/>
                      </a:lnTo>
                      <a:lnTo>
                        <a:pt x="269" y="891"/>
                      </a:lnTo>
                      <a:lnTo>
                        <a:pt x="262" y="889"/>
                      </a:lnTo>
                      <a:lnTo>
                        <a:pt x="257" y="889"/>
                      </a:lnTo>
                      <a:lnTo>
                        <a:pt x="255" y="891"/>
                      </a:lnTo>
                      <a:lnTo>
                        <a:pt x="252" y="893"/>
                      </a:lnTo>
                      <a:lnTo>
                        <a:pt x="250" y="891"/>
                      </a:lnTo>
                      <a:lnTo>
                        <a:pt x="250" y="893"/>
                      </a:lnTo>
                      <a:lnTo>
                        <a:pt x="248" y="891"/>
                      </a:lnTo>
                      <a:lnTo>
                        <a:pt x="248" y="893"/>
                      </a:lnTo>
                      <a:lnTo>
                        <a:pt x="245" y="893"/>
                      </a:lnTo>
                      <a:lnTo>
                        <a:pt x="245" y="896"/>
                      </a:lnTo>
                      <a:lnTo>
                        <a:pt x="245" y="893"/>
                      </a:lnTo>
                      <a:lnTo>
                        <a:pt x="243" y="891"/>
                      </a:lnTo>
                      <a:lnTo>
                        <a:pt x="241" y="891"/>
                      </a:lnTo>
                      <a:lnTo>
                        <a:pt x="241" y="886"/>
                      </a:lnTo>
                      <a:lnTo>
                        <a:pt x="236" y="884"/>
                      </a:lnTo>
                      <a:lnTo>
                        <a:pt x="236" y="879"/>
                      </a:lnTo>
                      <a:lnTo>
                        <a:pt x="238" y="879"/>
                      </a:lnTo>
                      <a:lnTo>
                        <a:pt x="241" y="877"/>
                      </a:lnTo>
                      <a:lnTo>
                        <a:pt x="243" y="879"/>
                      </a:lnTo>
                      <a:lnTo>
                        <a:pt x="248" y="877"/>
                      </a:lnTo>
                      <a:lnTo>
                        <a:pt x="252" y="872"/>
                      </a:lnTo>
                      <a:lnTo>
                        <a:pt x="255" y="872"/>
                      </a:lnTo>
                      <a:lnTo>
                        <a:pt x="255" y="869"/>
                      </a:lnTo>
                      <a:lnTo>
                        <a:pt x="257" y="867"/>
                      </a:lnTo>
                      <a:lnTo>
                        <a:pt x="257" y="865"/>
                      </a:lnTo>
                      <a:lnTo>
                        <a:pt x="255" y="862"/>
                      </a:lnTo>
                      <a:lnTo>
                        <a:pt x="248" y="855"/>
                      </a:lnTo>
                      <a:lnTo>
                        <a:pt x="245" y="855"/>
                      </a:lnTo>
                      <a:lnTo>
                        <a:pt x="243" y="853"/>
                      </a:lnTo>
                      <a:lnTo>
                        <a:pt x="243" y="850"/>
                      </a:lnTo>
                      <a:lnTo>
                        <a:pt x="241" y="850"/>
                      </a:lnTo>
                      <a:lnTo>
                        <a:pt x="238" y="848"/>
                      </a:lnTo>
                      <a:lnTo>
                        <a:pt x="236" y="848"/>
                      </a:lnTo>
                      <a:lnTo>
                        <a:pt x="229" y="850"/>
                      </a:lnTo>
                      <a:lnTo>
                        <a:pt x="226" y="850"/>
                      </a:lnTo>
                      <a:lnTo>
                        <a:pt x="224" y="848"/>
                      </a:lnTo>
                      <a:lnTo>
                        <a:pt x="219" y="848"/>
                      </a:lnTo>
                      <a:lnTo>
                        <a:pt x="217" y="848"/>
                      </a:lnTo>
                      <a:lnTo>
                        <a:pt x="217" y="846"/>
                      </a:lnTo>
                      <a:lnTo>
                        <a:pt x="217" y="843"/>
                      </a:lnTo>
                      <a:lnTo>
                        <a:pt x="217" y="841"/>
                      </a:lnTo>
                      <a:lnTo>
                        <a:pt x="217" y="838"/>
                      </a:lnTo>
                      <a:lnTo>
                        <a:pt x="214" y="841"/>
                      </a:lnTo>
                      <a:lnTo>
                        <a:pt x="210" y="834"/>
                      </a:lnTo>
                      <a:lnTo>
                        <a:pt x="207" y="831"/>
                      </a:lnTo>
                      <a:lnTo>
                        <a:pt x="207" y="829"/>
                      </a:lnTo>
                      <a:lnTo>
                        <a:pt x="205" y="824"/>
                      </a:lnTo>
                      <a:lnTo>
                        <a:pt x="205" y="822"/>
                      </a:lnTo>
                      <a:lnTo>
                        <a:pt x="205" y="819"/>
                      </a:lnTo>
                      <a:lnTo>
                        <a:pt x="202" y="822"/>
                      </a:lnTo>
                      <a:lnTo>
                        <a:pt x="200" y="824"/>
                      </a:lnTo>
                      <a:lnTo>
                        <a:pt x="198" y="829"/>
                      </a:lnTo>
                      <a:lnTo>
                        <a:pt x="198" y="831"/>
                      </a:lnTo>
                      <a:lnTo>
                        <a:pt x="200" y="834"/>
                      </a:lnTo>
                      <a:lnTo>
                        <a:pt x="200" y="836"/>
                      </a:lnTo>
                      <a:lnTo>
                        <a:pt x="200" y="838"/>
                      </a:lnTo>
                      <a:lnTo>
                        <a:pt x="200" y="841"/>
                      </a:lnTo>
                      <a:lnTo>
                        <a:pt x="195" y="841"/>
                      </a:lnTo>
                      <a:lnTo>
                        <a:pt x="190" y="846"/>
                      </a:lnTo>
                      <a:lnTo>
                        <a:pt x="188" y="843"/>
                      </a:lnTo>
                      <a:lnTo>
                        <a:pt x="188" y="841"/>
                      </a:lnTo>
                      <a:lnTo>
                        <a:pt x="186" y="841"/>
                      </a:lnTo>
                      <a:lnTo>
                        <a:pt x="183" y="843"/>
                      </a:lnTo>
                      <a:lnTo>
                        <a:pt x="181" y="841"/>
                      </a:lnTo>
                      <a:lnTo>
                        <a:pt x="176" y="841"/>
                      </a:lnTo>
                      <a:lnTo>
                        <a:pt x="174" y="841"/>
                      </a:lnTo>
                      <a:lnTo>
                        <a:pt x="169" y="841"/>
                      </a:lnTo>
                      <a:lnTo>
                        <a:pt x="171" y="836"/>
                      </a:lnTo>
                      <a:lnTo>
                        <a:pt x="171" y="824"/>
                      </a:lnTo>
                      <a:lnTo>
                        <a:pt x="164" y="829"/>
                      </a:lnTo>
                      <a:lnTo>
                        <a:pt x="155" y="824"/>
                      </a:lnTo>
                      <a:lnTo>
                        <a:pt x="152" y="824"/>
                      </a:lnTo>
                      <a:lnTo>
                        <a:pt x="150" y="827"/>
                      </a:lnTo>
                      <a:lnTo>
                        <a:pt x="148" y="827"/>
                      </a:lnTo>
                      <a:lnTo>
                        <a:pt x="143" y="819"/>
                      </a:lnTo>
                      <a:lnTo>
                        <a:pt x="140" y="819"/>
                      </a:lnTo>
                      <a:lnTo>
                        <a:pt x="136" y="815"/>
                      </a:lnTo>
                      <a:lnTo>
                        <a:pt x="133" y="812"/>
                      </a:lnTo>
                      <a:lnTo>
                        <a:pt x="131" y="812"/>
                      </a:lnTo>
                      <a:lnTo>
                        <a:pt x="131" y="810"/>
                      </a:lnTo>
                      <a:lnTo>
                        <a:pt x="126" y="805"/>
                      </a:lnTo>
                      <a:lnTo>
                        <a:pt x="124" y="805"/>
                      </a:lnTo>
                      <a:lnTo>
                        <a:pt x="124" y="803"/>
                      </a:lnTo>
                      <a:lnTo>
                        <a:pt x="121" y="800"/>
                      </a:lnTo>
                      <a:lnTo>
                        <a:pt x="119" y="796"/>
                      </a:lnTo>
                      <a:lnTo>
                        <a:pt x="117" y="796"/>
                      </a:lnTo>
                      <a:lnTo>
                        <a:pt x="114" y="791"/>
                      </a:lnTo>
                      <a:lnTo>
                        <a:pt x="109" y="793"/>
                      </a:lnTo>
                      <a:lnTo>
                        <a:pt x="109" y="798"/>
                      </a:lnTo>
                      <a:lnTo>
                        <a:pt x="109" y="800"/>
                      </a:lnTo>
                      <a:lnTo>
                        <a:pt x="107" y="803"/>
                      </a:lnTo>
                      <a:lnTo>
                        <a:pt x="105" y="798"/>
                      </a:lnTo>
                      <a:lnTo>
                        <a:pt x="105" y="793"/>
                      </a:lnTo>
                      <a:lnTo>
                        <a:pt x="105" y="791"/>
                      </a:lnTo>
                      <a:lnTo>
                        <a:pt x="107" y="791"/>
                      </a:lnTo>
                      <a:lnTo>
                        <a:pt x="107" y="788"/>
                      </a:lnTo>
                      <a:lnTo>
                        <a:pt x="109" y="791"/>
                      </a:lnTo>
                      <a:lnTo>
                        <a:pt x="112" y="791"/>
                      </a:lnTo>
                      <a:lnTo>
                        <a:pt x="112" y="788"/>
                      </a:lnTo>
                      <a:lnTo>
                        <a:pt x="109" y="786"/>
                      </a:lnTo>
                      <a:lnTo>
                        <a:pt x="107" y="784"/>
                      </a:lnTo>
                      <a:lnTo>
                        <a:pt x="102" y="781"/>
                      </a:lnTo>
                      <a:lnTo>
                        <a:pt x="102" y="779"/>
                      </a:lnTo>
                      <a:lnTo>
                        <a:pt x="100" y="777"/>
                      </a:lnTo>
                      <a:lnTo>
                        <a:pt x="97" y="777"/>
                      </a:lnTo>
                      <a:lnTo>
                        <a:pt x="97" y="774"/>
                      </a:lnTo>
                      <a:lnTo>
                        <a:pt x="95" y="772"/>
                      </a:lnTo>
                      <a:lnTo>
                        <a:pt x="95" y="769"/>
                      </a:lnTo>
                      <a:lnTo>
                        <a:pt x="93" y="769"/>
                      </a:lnTo>
                      <a:lnTo>
                        <a:pt x="93" y="767"/>
                      </a:lnTo>
                      <a:lnTo>
                        <a:pt x="90" y="767"/>
                      </a:lnTo>
                      <a:lnTo>
                        <a:pt x="86" y="765"/>
                      </a:lnTo>
                      <a:lnTo>
                        <a:pt x="88" y="760"/>
                      </a:lnTo>
                      <a:lnTo>
                        <a:pt x="90" y="762"/>
                      </a:lnTo>
                      <a:lnTo>
                        <a:pt x="93" y="755"/>
                      </a:lnTo>
                      <a:lnTo>
                        <a:pt x="95" y="755"/>
                      </a:lnTo>
                      <a:lnTo>
                        <a:pt x="95" y="753"/>
                      </a:lnTo>
                      <a:lnTo>
                        <a:pt x="100" y="746"/>
                      </a:lnTo>
                      <a:lnTo>
                        <a:pt x="102" y="743"/>
                      </a:lnTo>
                      <a:lnTo>
                        <a:pt x="112" y="738"/>
                      </a:lnTo>
                      <a:lnTo>
                        <a:pt x="112" y="736"/>
                      </a:lnTo>
                      <a:lnTo>
                        <a:pt x="112" y="731"/>
                      </a:lnTo>
                      <a:lnTo>
                        <a:pt x="109" y="726"/>
                      </a:lnTo>
                      <a:lnTo>
                        <a:pt x="109" y="724"/>
                      </a:lnTo>
                      <a:lnTo>
                        <a:pt x="109" y="722"/>
                      </a:lnTo>
                      <a:lnTo>
                        <a:pt x="112" y="715"/>
                      </a:lnTo>
                      <a:lnTo>
                        <a:pt x="112" y="712"/>
                      </a:lnTo>
                      <a:lnTo>
                        <a:pt x="112" y="710"/>
                      </a:lnTo>
                      <a:lnTo>
                        <a:pt x="114" y="707"/>
                      </a:lnTo>
                      <a:lnTo>
                        <a:pt x="117" y="707"/>
                      </a:lnTo>
                      <a:lnTo>
                        <a:pt x="117" y="710"/>
                      </a:lnTo>
                      <a:lnTo>
                        <a:pt x="124" y="710"/>
                      </a:lnTo>
                      <a:lnTo>
                        <a:pt x="126" y="712"/>
                      </a:lnTo>
                      <a:lnTo>
                        <a:pt x="133" y="715"/>
                      </a:lnTo>
                      <a:lnTo>
                        <a:pt x="136" y="712"/>
                      </a:lnTo>
                      <a:lnTo>
                        <a:pt x="143" y="707"/>
                      </a:lnTo>
                      <a:lnTo>
                        <a:pt x="145" y="705"/>
                      </a:lnTo>
                      <a:lnTo>
                        <a:pt x="143" y="703"/>
                      </a:lnTo>
                      <a:lnTo>
                        <a:pt x="140" y="700"/>
                      </a:lnTo>
                      <a:lnTo>
                        <a:pt x="143" y="695"/>
                      </a:lnTo>
                      <a:lnTo>
                        <a:pt x="143" y="691"/>
                      </a:lnTo>
                      <a:lnTo>
                        <a:pt x="145" y="686"/>
                      </a:lnTo>
                      <a:lnTo>
                        <a:pt x="145" y="679"/>
                      </a:lnTo>
                      <a:lnTo>
                        <a:pt x="148" y="676"/>
                      </a:lnTo>
                      <a:lnTo>
                        <a:pt x="145" y="674"/>
                      </a:lnTo>
                      <a:lnTo>
                        <a:pt x="143" y="672"/>
                      </a:lnTo>
                      <a:lnTo>
                        <a:pt x="143" y="669"/>
                      </a:lnTo>
                      <a:lnTo>
                        <a:pt x="140" y="669"/>
                      </a:lnTo>
                      <a:lnTo>
                        <a:pt x="140" y="662"/>
                      </a:lnTo>
                      <a:lnTo>
                        <a:pt x="143" y="660"/>
                      </a:lnTo>
                      <a:lnTo>
                        <a:pt x="145" y="655"/>
                      </a:lnTo>
                      <a:lnTo>
                        <a:pt x="145" y="653"/>
                      </a:lnTo>
                      <a:lnTo>
                        <a:pt x="145" y="650"/>
                      </a:lnTo>
                      <a:lnTo>
                        <a:pt x="145" y="648"/>
                      </a:lnTo>
                      <a:lnTo>
                        <a:pt x="145" y="645"/>
                      </a:lnTo>
                      <a:lnTo>
                        <a:pt x="145" y="641"/>
                      </a:lnTo>
                      <a:lnTo>
                        <a:pt x="145" y="638"/>
                      </a:lnTo>
                      <a:lnTo>
                        <a:pt x="140" y="634"/>
                      </a:lnTo>
                      <a:lnTo>
                        <a:pt x="138" y="634"/>
                      </a:lnTo>
                      <a:lnTo>
                        <a:pt x="133" y="631"/>
                      </a:lnTo>
                      <a:lnTo>
                        <a:pt x="133" y="626"/>
                      </a:lnTo>
                      <a:lnTo>
                        <a:pt x="131" y="626"/>
                      </a:lnTo>
                      <a:lnTo>
                        <a:pt x="126" y="619"/>
                      </a:lnTo>
                      <a:lnTo>
                        <a:pt x="124" y="614"/>
                      </a:lnTo>
                      <a:lnTo>
                        <a:pt x="128" y="612"/>
                      </a:lnTo>
                      <a:lnTo>
                        <a:pt x="128" y="610"/>
                      </a:lnTo>
                      <a:lnTo>
                        <a:pt x="128" y="605"/>
                      </a:lnTo>
                      <a:lnTo>
                        <a:pt x="128" y="603"/>
                      </a:lnTo>
                      <a:lnTo>
                        <a:pt x="126" y="600"/>
                      </a:lnTo>
                      <a:lnTo>
                        <a:pt x="124" y="598"/>
                      </a:lnTo>
                      <a:lnTo>
                        <a:pt x="119" y="593"/>
                      </a:lnTo>
                      <a:lnTo>
                        <a:pt x="117" y="593"/>
                      </a:lnTo>
                      <a:lnTo>
                        <a:pt x="117" y="591"/>
                      </a:lnTo>
                      <a:lnTo>
                        <a:pt x="114" y="588"/>
                      </a:lnTo>
                      <a:lnTo>
                        <a:pt x="112" y="586"/>
                      </a:lnTo>
                      <a:lnTo>
                        <a:pt x="109" y="586"/>
                      </a:lnTo>
                      <a:lnTo>
                        <a:pt x="105" y="581"/>
                      </a:lnTo>
                      <a:lnTo>
                        <a:pt x="100" y="574"/>
                      </a:lnTo>
                      <a:lnTo>
                        <a:pt x="97" y="574"/>
                      </a:lnTo>
                      <a:lnTo>
                        <a:pt x="95" y="572"/>
                      </a:lnTo>
                      <a:lnTo>
                        <a:pt x="95" y="569"/>
                      </a:lnTo>
                      <a:lnTo>
                        <a:pt x="95" y="567"/>
                      </a:lnTo>
                      <a:lnTo>
                        <a:pt x="90" y="564"/>
                      </a:lnTo>
                      <a:lnTo>
                        <a:pt x="88" y="562"/>
                      </a:lnTo>
                      <a:lnTo>
                        <a:pt x="86" y="560"/>
                      </a:lnTo>
                      <a:lnTo>
                        <a:pt x="83" y="557"/>
                      </a:lnTo>
                      <a:lnTo>
                        <a:pt x="81" y="555"/>
                      </a:lnTo>
                      <a:lnTo>
                        <a:pt x="78" y="555"/>
                      </a:lnTo>
                      <a:lnTo>
                        <a:pt x="76" y="555"/>
                      </a:lnTo>
                      <a:lnTo>
                        <a:pt x="71" y="555"/>
                      </a:lnTo>
                      <a:lnTo>
                        <a:pt x="69" y="552"/>
                      </a:lnTo>
                      <a:lnTo>
                        <a:pt x="66" y="548"/>
                      </a:lnTo>
                      <a:lnTo>
                        <a:pt x="64" y="545"/>
                      </a:lnTo>
                      <a:lnTo>
                        <a:pt x="62" y="543"/>
                      </a:lnTo>
                      <a:lnTo>
                        <a:pt x="59" y="543"/>
                      </a:lnTo>
                      <a:lnTo>
                        <a:pt x="57" y="543"/>
                      </a:lnTo>
                      <a:lnTo>
                        <a:pt x="55" y="543"/>
                      </a:lnTo>
                      <a:lnTo>
                        <a:pt x="52" y="541"/>
                      </a:lnTo>
                      <a:lnTo>
                        <a:pt x="52" y="538"/>
                      </a:lnTo>
                      <a:lnTo>
                        <a:pt x="50" y="536"/>
                      </a:lnTo>
                      <a:lnTo>
                        <a:pt x="50" y="533"/>
                      </a:lnTo>
                      <a:lnTo>
                        <a:pt x="47" y="533"/>
                      </a:lnTo>
                      <a:lnTo>
                        <a:pt x="43" y="536"/>
                      </a:lnTo>
                      <a:lnTo>
                        <a:pt x="40" y="536"/>
                      </a:lnTo>
                      <a:lnTo>
                        <a:pt x="38" y="538"/>
                      </a:lnTo>
                      <a:lnTo>
                        <a:pt x="31" y="538"/>
                      </a:lnTo>
                      <a:lnTo>
                        <a:pt x="28" y="538"/>
                      </a:lnTo>
                      <a:lnTo>
                        <a:pt x="26" y="541"/>
                      </a:lnTo>
                      <a:lnTo>
                        <a:pt x="21" y="536"/>
                      </a:lnTo>
                      <a:lnTo>
                        <a:pt x="21" y="533"/>
                      </a:lnTo>
                      <a:lnTo>
                        <a:pt x="14" y="533"/>
                      </a:lnTo>
                      <a:lnTo>
                        <a:pt x="4" y="529"/>
                      </a:lnTo>
                      <a:lnTo>
                        <a:pt x="4" y="519"/>
                      </a:lnTo>
                      <a:lnTo>
                        <a:pt x="2" y="512"/>
                      </a:lnTo>
                      <a:lnTo>
                        <a:pt x="2" y="507"/>
                      </a:lnTo>
                      <a:lnTo>
                        <a:pt x="2" y="500"/>
                      </a:lnTo>
                      <a:lnTo>
                        <a:pt x="0" y="498"/>
                      </a:lnTo>
                      <a:lnTo>
                        <a:pt x="0" y="495"/>
                      </a:lnTo>
                      <a:lnTo>
                        <a:pt x="0" y="491"/>
                      </a:lnTo>
                      <a:lnTo>
                        <a:pt x="0" y="488"/>
                      </a:lnTo>
                      <a:lnTo>
                        <a:pt x="0" y="486"/>
                      </a:lnTo>
                      <a:lnTo>
                        <a:pt x="2" y="486"/>
                      </a:lnTo>
                      <a:lnTo>
                        <a:pt x="2" y="483"/>
                      </a:lnTo>
                      <a:lnTo>
                        <a:pt x="2" y="481"/>
                      </a:lnTo>
                      <a:lnTo>
                        <a:pt x="2" y="479"/>
                      </a:lnTo>
                      <a:lnTo>
                        <a:pt x="2" y="476"/>
                      </a:lnTo>
                      <a:lnTo>
                        <a:pt x="4" y="479"/>
                      </a:lnTo>
                      <a:lnTo>
                        <a:pt x="9" y="474"/>
                      </a:lnTo>
                      <a:lnTo>
                        <a:pt x="9" y="471"/>
                      </a:lnTo>
                      <a:lnTo>
                        <a:pt x="12" y="469"/>
                      </a:lnTo>
                      <a:lnTo>
                        <a:pt x="9" y="469"/>
                      </a:lnTo>
                      <a:lnTo>
                        <a:pt x="9" y="467"/>
                      </a:lnTo>
                      <a:lnTo>
                        <a:pt x="12" y="462"/>
                      </a:lnTo>
                      <a:lnTo>
                        <a:pt x="12" y="457"/>
                      </a:lnTo>
                      <a:lnTo>
                        <a:pt x="12" y="455"/>
                      </a:lnTo>
                      <a:lnTo>
                        <a:pt x="14" y="452"/>
                      </a:lnTo>
                      <a:lnTo>
                        <a:pt x="14" y="450"/>
                      </a:lnTo>
                      <a:lnTo>
                        <a:pt x="26" y="455"/>
                      </a:lnTo>
                      <a:lnTo>
                        <a:pt x="31" y="455"/>
                      </a:lnTo>
                      <a:lnTo>
                        <a:pt x="31" y="462"/>
                      </a:lnTo>
                      <a:lnTo>
                        <a:pt x="28" y="464"/>
                      </a:lnTo>
                      <a:lnTo>
                        <a:pt x="28" y="469"/>
                      </a:lnTo>
                      <a:lnTo>
                        <a:pt x="28" y="467"/>
                      </a:lnTo>
                      <a:lnTo>
                        <a:pt x="31" y="469"/>
                      </a:lnTo>
                      <a:lnTo>
                        <a:pt x="33" y="469"/>
                      </a:lnTo>
                      <a:lnTo>
                        <a:pt x="35" y="469"/>
                      </a:lnTo>
                      <a:lnTo>
                        <a:pt x="38" y="467"/>
                      </a:lnTo>
                      <a:lnTo>
                        <a:pt x="38" y="464"/>
                      </a:lnTo>
                      <a:lnTo>
                        <a:pt x="40" y="464"/>
                      </a:lnTo>
                      <a:lnTo>
                        <a:pt x="43" y="464"/>
                      </a:lnTo>
                      <a:lnTo>
                        <a:pt x="45" y="464"/>
                      </a:lnTo>
                      <a:lnTo>
                        <a:pt x="45" y="462"/>
                      </a:lnTo>
                      <a:lnTo>
                        <a:pt x="47" y="462"/>
                      </a:lnTo>
                      <a:lnTo>
                        <a:pt x="50" y="462"/>
                      </a:lnTo>
                      <a:lnTo>
                        <a:pt x="52" y="462"/>
                      </a:lnTo>
                      <a:lnTo>
                        <a:pt x="52" y="460"/>
                      </a:lnTo>
                      <a:lnTo>
                        <a:pt x="52" y="457"/>
                      </a:lnTo>
                      <a:lnTo>
                        <a:pt x="47" y="457"/>
                      </a:lnTo>
                      <a:lnTo>
                        <a:pt x="50" y="455"/>
                      </a:lnTo>
                      <a:lnTo>
                        <a:pt x="50" y="452"/>
                      </a:lnTo>
                      <a:lnTo>
                        <a:pt x="47" y="450"/>
                      </a:lnTo>
                      <a:lnTo>
                        <a:pt x="47" y="448"/>
                      </a:lnTo>
                      <a:lnTo>
                        <a:pt x="47" y="445"/>
                      </a:lnTo>
                      <a:lnTo>
                        <a:pt x="45" y="440"/>
                      </a:lnTo>
                      <a:lnTo>
                        <a:pt x="43" y="438"/>
                      </a:lnTo>
                      <a:lnTo>
                        <a:pt x="43" y="436"/>
                      </a:lnTo>
                      <a:lnTo>
                        <a:pt x="43" y="433"/>
                      </a:lnTo>
                      <a:lnTo>
                        <a:pt x="43" y="429"/>
                      </a:lnTo>
                      <a:lnTo>
                        <a:pt x="43" y="426"/>
                      </a:lnTo>
                      <a:lnTo>
                        <a:pt x="45" y="424"/>
                      </a:lnTo>
                      <a:lnTo>
                        <a:pt x="43" y="424"/>
                      </a:lnTo>
                      <a:lnTo>
                        <a:pt x="45" y="419"/>
                      </a:lnTo>
                      <a:lnTo>
                        <a:pt x="43" y="417"/>
                      </a:lnTo>
                      <a:lnTo>
                        <a:pt x="40" y="414"/>
                      </a:lnTo>
                      <a:lnTo>
                        <a:pt x="43" y="414"/>
                      </a:lnTo>
                      <a:lnTo>
                        <a:pt x="38" y="412"/>
                      </a:lnTo>
                      <a:lnTo>
                        <a:pt x="38" y="409"/>
                      </a:lnTo>
                      <a:lnTo>
                        <a:pt x="38" y="407"/>
                      </a:lnTo>
                      <a:lnTo>
                        <a:pt x="38" y="405"/>
                      </a:lnTo>
                      <a:lnTo>
                        <a:pt x="40" y="402"/>
                      </a:lnTo>
                      <a:lnTo>
                        <a:pt x="43" y="402"/>
                      </a:lnTo>
                      <a:lnTo>
                        <a:pt x="45" y="402"/>
                      </a:lnTo>
                      <a:lnTo>
                        <a:pt x="47" y="402"/>
                      </a:lnTo>
                      <a:lnTo>
                        <a:pt x="55" y="405"/>
                      </a:lnTo>
                      <a:lnTo>
                        <a:pt x="55" y="402"/>
                      </a:lnTo>
                      <a:lnTo>
                        <a:pt x="57" y="400"/>
                      </a:lnTo>
                      <a:lnTo>
                        <a:pt x="57" y="398"/>
                      </a:lnTo>
                      <a:lnTo>
                        <a:pt x="59" y="395"/>
                      </a:lnTo>
                      <a:lnTo>
                        <a:pt x="59" y="393"/>
                      </a:lnTo>
                      <a:lnTo>
                        <a:pt x="64" y="390"/>
                      </a:lnTo>
                      <a:lnTo>
                        <a:pt x="66" y="393"/>
                      </a:lnTo>
                      <a:lnTo>
                        <a:pt x="69" y="386"/>
                      </a:lnTo>
                      <a:lnTo>
                        <a:pt x="74" y="386"/>
                      </a:lnTo>
                      <a:lnTo>
                        <a:pt x="76" y="383"/>
                      </a:lnTo>
                      <a:lnTo>
                        <a:pt x="78" y="386"/>
                      </a:lnTo>
                      <a:lnTo>
                        <a:pt x="81" y="383"/>
                      </a:lnTo>
                      <a:lnTo>
                        <a:pt x="81" y="378"/>
                      </a:lnTo>
                      <a:lnTo>
                        <a:pt x="78" y="376"/>
                      </a:lnTo>
                      <a:lnTo>
                        <a:pt x="81" y="374"/>
                      </a:lnTo>
                      <a:lnTo>
                        <a:pt x="83" y="374"/>
                      </a:lnTo>
                      <a:lnTo>
                        <a:pt x="86" y="374"/>
                      </a:lnTo>
                      <a:lnTo>
                        <a:pt x="86" y="371"/>
                      </a:lnTo>
                      <a:lnTo>
                        <a:pt x="86" y="369"/>
                      </a:lnTo>
                      <a:lnTo>
                        <a:pt x="88" y="367"/>
                      </a:lnTo>
                      <a:lnTo>
                        <a:pt x="86" y="364"/>
                      </a:lnTo>
                      <a:lnTo>
                        <a:pt x="86" y="362"/>
                      </a:lnTo>
                      <a:lnTo>
                        <a:pt x="83" y="364"/>
                      </a:lnTo>
                      <a:lnTo>
                        <a:pt x="81" y="362"/>
                      </a:lnTo>
                      <a:lnTo>
                        <a:pt x="81" y="357"/>
                      </a:lnTo>
                      <a:lnTo>
                        <a:pt x="76" y="355"/>
                      </a:lnTo>
                      <a:lnTo>
                        <a:pt x="76" y="350"/>
                      </a:lnTo>
                      <a:lnTo>
                        <a:pt x="74" y="348"/>
                      </a:lnTo>
                      <a:lnTo>
                        <a:pt x="69" y="348"/>
                      </a:lnTo>
                      <a:lnTo>
                        <a:pt x="71" y="340"/>
                      </a:lnTo>
                      <a:lnTo>
                        <a:pt x="74" y="338"/>
                      </a:lnTo>
                      <a:lnTo>
                        <a:pt x="76" y="338"/>
                      </a:lnTo>
                      <a:lnTo>
                        <a:pt x="76" y="333"/>
                      </a:lnTo>
                      <a:lnTo>
                        <a:pt x="76" y="328"/>
                      </a:lnTo>
                      <a:lnTo>
                        <a:pt x="78" y="326"/>
                      </a:lnTo>
                      <a:lnTo>
                        <a:pt x="76" y="324"/>
                      </a:lnTo>
                      <a:lnTo>
                        <a:pt x="74" y="324"/>
                      </a:lnTo>
                      <a:lnTo>
                        <a:pt x="71" y="319"/>
                      </a:lnTo>
                      <a:lnTo>
                        <a:pt x="74" y="317"/>
                      </a:lnTo>
                      <a:lnTo>
                        <a:pt x="69" y="309"/>
                      </a:lnTo>
                      <a:lnTo>
                        <a:pt x="66" y="305"/>
                      </a:lnTo>
                      <a:lnTo>
                        <a:pt x="69" y="302"/>
                      </a:lnTo>
                      <a:lnTo>
                        <a:pt x="69" y="300"/>
                      </a:lnTo>
                      <a:lnTo>
                        <a:pt x="69" y="295"/>
                      </a:lnTo>
                      <a:lnTo>
                        <a:pt x="69" y="293"/>
                      </a:lnTo>
                      <a:lnTo>
                        <a:pt x="66" y="290"/>
                      </a:lnTo>
                      <a:lnTo>
                        <a:pt x="71" y="286"/>
                      </a:lnTo>
                      <a:lnTo>
                        <a:pt x="69" y="283"/>
                      </a:lnTo>
                      <a:lnTo>
                        <a:pt x="71" y="281"/>
                      </a:lnTo>
                      <a:lnTo>
                        <a:pt x="69" y="281"/>
                      </a:lnTo>
                      <a:lnTo>
                        <a:pt x="71" y="281"/>
                      </a:lnTo>
                      <a:lnTo>
                        <a:pt x="74" y="283"/>
                      </a:lnTo>
                      <a:lnTo>
                        <a:pt x="76" y="283"/>
                      </a:lnTo>
                      <a:lnTo>
                        <a:pt x="78" y="283"/>
                      </a:lnTo>
                      <a:lnTo>
                        <a:pt x="83" y="286"/>
                      </a:lnTo>
                      <a:lnTo>
                        <a:pt x="86" y="283"/>
                      </a:lnTo>
                      <a:lnTo>
                        <a:pt x="88" y="283"/>
                      </a:lnTo>
                      <a:lnTo>
                        <a:pt x="93" y="290"/>
                      </a:lnTo>
                      <a:lnTo>
                        <a:pt x="95" y="293"/>
                      </a:lnTo>
                      <a:lnTo>
                        <a:pt x="100" y="295"/>
                      </a:lnTo>
                      <a:lnTo>
                        <a:pt x="102" y="295"/>
                      </a:lnTo>
                      <a:lnTo>
                        <a:pt x="102" y="297"/>
                      </a:lnTo>
                      <a:lnTo>
                        <a:pt x="105" y="295"/>
                      </a:lnTo>
                      <a:lnTo>
                        <a:pt x="107" y="297"/>
                      </a:lnTo>
                      <a:lnTo>
                        <a:pt x="107" y="295"/>
                      </a:lnTo>
                      <a:lnTo>
                        <a:pt x="109" y="293"/>
                      </a:lnTo>
                      <a:lnTo>
                        <a:pt x="112" y="293"/>
                      </a:lnTo>
                      <a:lnTo>
                        <a:pt x="112" y="295"/>
                      </a:lnTo>
                      <a:lnTo>
                        <a:pt x="112" y="293"/>
                      </a:lnTo>
                      <a:lnTo>
                        <a:pt x="114" y="293"/>
                      </a:lnTo>
                      <a:lnTo>
                        <a:pt x="117" y="295"/>
                      </a:lnTo>
                      <a:lnTo>
                        <a:pt x="121" y="297"/>
                      </a:lnTo>
                      <a:lnTo>
                        <a:pt x="124" y="297"/>
                      </a:lnTo>
                      <a:lnTo>
                        <a:pt x="126" y="305"/>
                      </a:lnTo>
                      <a:lnTo>
                        <a:pt x="131" y="307"/>
                      </a:lnTo>
                      <a:lnTo>
                        <a:pt x="136" y="307"/>
                      </a:lnTo>
                      <a:lnTo>
                        <a:pt x="143" y="309"/>
                      </a:lnTo>
                      <a:lnTo>
                        <a:pt x="145" y="307"/>
                      </a:lnTo>
                      <a:lnTo>
                        <a:pt x="148" y="307"/>
                      </a:lnTo>
                      <a:lnTo>
                        <a:pt x="148" y="305"/>
                      </a:lnTo>
                      <a:lnTo>
                        <a:pt x="155" y="305"/>
                      </a:lnTo>
                      <a:lnTo>
                        <a:pt x="159" y="307"/>
                      </a:lnTo>
                      <a:lnTo>
                        <a:pt x="162" y="307"/>
                      </a:lnTo>
                      <a:lnTo>
                        <a:pt x="167" y="307"/>
                      </a:lnTo>
                      <a:lnTo>
                        <a:pt x="169" y="305"/>
                      </a:lnTo>
                      <a:lnTo>
                        <a:pt x="169" y="302"/>
                      </a:lnTo>
                      <a:lnTo>
                        <a:pt x="171" y="302"/>
                      </a:lnTo>
                      <a:lnTo>
                        <a:pt x="171" y="300"/>
                      </a:lnTo>
                      <a:lnTo>
                        <a:pt x="174" y="297"/>
                      </a:lnTo>
                      <a:lnTo>
                        <a:pt x="176" y="297"/>
                      </a:lnTo>
                      <a:lnTo>
                        <a:pt x="174" y="295"/>
                      </a:lnTo>
                      <a:lnTo>
                        <a:pt x="176" y="293"/>
                      </a:lnTo>
                      <a:lnTo>
                        <a:pt x="179" y="286"/>
                      </a:lnTo>
                      <a:lnTo>
                        <a:pt x="181" y="281"/>
                      </a:lnTo>
                      <a:lnTo>
                        <a:pt x="183" y="276"/>
                      </a:lnTo>
                      <a:lnTo>
                        <a:pt x="186" y="274"/>
                      </a:lnTo>
                      <a:lnTo>
                        <a:pt x="193" y="266"/>
                      </a:lnTo>
                      <a:lnTo>
                        <a:pt x="190" y="266"/>
                      </a:lnTo>
                      <a:lnTo>
                        <a:pt x="193" y="264"/>
                      </a:lnTo>
                      <a:lnTo>
                        <a:pt x="190" y="262"/>
                      </a:lnTo>
                      <a:lnTo>
                        <a:pt x="190" y="259"/>
                      </a:lnTo>
                      <a:lnTo>
                        <a:pt x="186" y="259"/>
                      </a:lnTo>
                      <a:lnTo>
                        <a:pt x="181" y="259"/>
                      </a:lnTo>
                      <a:lnTo>
                        <a:pt x="179" y="255"/>
                      </a:lnTo>
                      <a:lnTo>
                        <a:pt x="179" y="252"/>
                      </a:lnTo>
                      <a:lnTo>
                        <a:pt x="179" y="247"/>
                      </a:lnTo>
                      <a:lnTo>
                        <a:pt x="169" y="243"/>
                      </a:lnTo>
                      <a:lnTo>
                        <a:pt x="171" y="240"/>
                      </a:lnTo>
                      <a:lnTo>
                        <a:pt x="171" y="235"/>
                      </a:lnTo>
                      <a:lnTo>
                        <a:pt x="171" y="233"/>
                      </a:lnTo>
                      <a:lnTo>
                        <a:pt x="169" y="233"/>
                      </a:lnTo>
                      <a:lnTo>
                        <a:pt x="171" y="231"/>
                      </a:lnTo>
                      <a:lnTo>
                        <a:pt x="171" y="228"/>
                      </a:lnTo>
                      <a:lnTo>
                        <a:pt x="171" y="226"/>
                      </a:lnTo>
                      <a:lnTo>
                        <a:pt x="171" y="224"/>
                      </a:lnTo>
                      <a:lnTo>
                        <a:pt x="167" y="221"/>
                      </a:lnTo>
                      <a:lnTo>
                        <a:pt x="167" y="216"/>
                      </a:lnTo>
                      <a:lnTo>
                        <a:pt x="167" y="214"/>
                      </a:lnTo>
                      <a:lnTo>
                        <a:pt x="169" y="207"/>
                      </a:lnTo>
                      <a:lnTo>
                        <a:pt x="169" y="205"/>
                      </a:lnTo>
                      <a:lnTo>
                        <a:pt x="171" y="202"/>
                      </a:lnTo>
                      <a:lnTo>
                        <a:pt x="169" y="200"/>
                      </a:lnTo>
                      <a:lnTo>
                        <a:pt x="171" y="200"/>
                      </a:lnTo>
                      <a:lnTo>
                        <a:pt x="171" y="197"/>
                      </a:lnTo>
                      <a:lnTo>
                        <a:pt x="169" y="193"/>
                      </a:lnTo>
                      <a:lnTo>
                        <a:pt x="174" y="190"/>
                      </a:lnTo>
                      <a:lnTo>
                        <a:pt x="174" y="185"/>
                      </a:lnTo>
                      <a:lnTo>
                        <a:pt x="179" y="181"/>
                      </a:lnTo>
                      <a:lnTo>
                        <a:pt x="179" y="178"/>
                      </a:lnTo>
                      <a:lnTo>
                        <a:pt x="183" y="176"/>
                      </a:lnTo>
                      <a:lnTo>
                        <a:pt x="186" y="174"/>
                      </a:lnTo>
                      <a:lnTo>
                        <a:pt x="183" y="174"/>
                      </a:lnTo>
                      <a:lnTo>
                        <a:pt x="183" y="171"/>
                      </a:lnTo>
                      <a:lnTo>
                        <a:pt x="183" y="169"/>
                      </a:lnTo>
                      <a:lnTo>
                        <a:pt x="181" y="169"/>
                      </a:lnTo>
                      <a:lnTo>
                        <a:pt x="179" y="169"/>
                      </a:lnTo>
                      <a:lnTo>
                        <a:pt x="179" y="166"/>
                      </a:lnTo>
                      <a:lnTo>
                        <a:pt x="181" y="162"/>
                      </a:lnTo>
                      <a:lnTo>
                        <a:pt x="181" y="159"/>
                      </a:lnTo>
                      <a:lnTo>
                        <a:pt x="181" y="157"/>
                      </a:lnTo>
                      <a:lnTo>
                        <a:pt x="181" y="152"/>
                      </a:lnTo>
                      <a:lnTo>
                        <a:pt x="188" y="145"/>
                      </a:lnTo>
                      <a:lnTo>
                        <a:pt x="193" y="143"/>
                      </a:lnTo>
                      <a:lnTo>
                        <a:pt x="195" y="140"/>
                      </a:lnTo>
                      <a:lnTo>
                        <a:pt x="195" y="135"/>
                      </a:lnTo>
                      <a:lnTo>
                        <a:pt x="195" y="133"/>
                      </a:lnTo>
                      <a:lnTo>
                        <a:pt x="195" y="131"/>
                      </a:lnTo>
                      <a:lnTo>
                        <a:pt x="193" y="131"/>
                      </a:lnTo>
                      <a:lnTo>
                        <a:pt x="193" y="128"/>
                      </a:lnTo>
                      <a:lnTo>
                        <a:pt x="190" y="126"/>
                      </a:lnTo>
                      <a:lnTo>
                        <a:pt x="193" y="126"/>
                      </a:lnTo>
                      <a:lnTo>
                        <a:pt x="193" y="123"/>
                      </a:lnTo>
                      <a:lnTo>
                        <a:pt x="198" y="112"/>
                      </a:lnTo>
                      <a:lnTo>
                        <a:pt x="200" y="114"/>
                      </a:lnTo>
                      <a:lnTo>
                        <a:pt x="202" y="114"/>
                      </a:lnTo>
                      <a:lnTo>
                        <a:pt x="205" y="116"/>
                      </a:lnTo>
                      <a:lnTo>
                        <a:pt x="207" y="116"/>
                      </a:lnTo>
                      <a:lnTo>
                        <a:pt x="207" y="114"/>
                      </a:lnTo>
                      <a:lnTo>
                        <a:pt x="210" y="114"/>
                      </a:lnTo>
                      <a:lnTo>
                        <a:pt x="212" y="114"/>
                      </a:lnTo>
                      <a:lnTo>
                        <a:pt x="212" y="112"/>
                      </a:lnTo>
                      <a:lnTo>
                        <a:pt x="212" y="109"/>
                      </a:lnTo>
                      <a:lnTo>
                        <a:pt x="212" y="107"/>
                      </a:lnTo>
                      <a:lnTo>
                        <a:pt x="212" y="104"/>
                      </a:lnTo>
                      <a:lnTo>
                        <a:pt x="214" y="102"/>
                      </a:lnTo>
                      <a:lnTo>
                        <a:pt x="219" y="100"/>
                      </a:lnTo>
                      <a:lnTo>
                        <a:pt x="221" y="100"/>
                      </a:lnTo>
                      <a:lnTo>
                        <a:pt x="219" y="97"/>
                      </a:lnTo>
                      <a:lnTo>
                        <a:pt x="217" y="97"/>
                      </a:lnTo>
                      <a:lnTo>
                        <a:pt x="217" y="95"/>
                      </a:lnTo>
                      <a:lnTo>
                        <a:pt x="219" y="95"/>
                      </a:lnTo>
                      <a:lnTo>
                        <a:pt x="221" y="95"/>
                      </a:lnTo>
                      <a:lnTo>
                        <a:pt x="221" y="88"/>
                      </a:lnTo>
                      <a:lnTo>
                        <a:pt x="221" y="85"/>
                      </a:lnTo>
                      <a:lnTo>
                        <a:pt x="224" y="85"/>
                      </a:lnTo>
                      <a:lnTo>
                        <a:pt x="229" y="85"/>
                      </a:lnTo>
                      <a:lnTo>
                        <a:pt x="236" y="85"/>
                      </a:lnTo>
                      <a:lnTo>
                        <a:pt x="241" y="85"/>
                      </a:lnTo>
                      <a:lnTo>
                        <a:pt x="245" y="85"/>
                      </a:lnTo>
                      <a:lnTo>
                        <a:pt x="248" y="83"/>
                      </a:lnTo>
                      <a:lnTo>
                        <a:pt x="248" y="81"/>
                      </a:lnTo>
                      <a:lnTo>
                        <a:pt x="248" y="78"/>
                      </a:lnTo>
                      <a:lnTo>
                        <a:pt x="248" y="76"/>
                      </a:lnTo>
                      <a:lnTo>
                        <a:pt x="248" y="73"/>
                      </a:lnTo>
                      <a:lnTo>
                        <a:pt x="248" y="71"/>
                      </a:lnTo>
                      <a:lnTo>
                        <a:pt x="250" y="69"/>
                      </a:lnTo>
                      <a:lnTo>
                        <a:pt x="252" y="66"/>
                      </a:lnTo>
                      <a:lnTo>
                        <a:pt x="255" y="69"/>
                      </a:lnTo>
                      <a:lnTo>
                        <a:pt x="260" y="66"/>
                      </a:lnTo>
                      <a:lnTo>
                        <a:pt x="262" y="66"/>
                      </a:lnTo>
                      <a:lnTo>
                        <a:pt x="264" y="64"/>
                      </a:lnTo>
                      <a:lnTo>
                        <a:pt x="267" y="64"/>
                      </a:lnTo>
                      <a:lnTo>
                        <a:pt x="269" y="64"/>
                      </a:lnTo>
                      <a:lnTo>
                        <a:pt x="269" y="62"/>
                      </a:lnTo>
                      <a:lnTo>
                        <a:pt x="269" y="59"/>
                      </a:lnTo>
                      <a:lnTo>
                        <a:pt x="269" y="57"/>
                      </a:lnTo>
                      <a:lnTo>
                        <a:pt x="272" y="57"/>
                      </a:lnTo>
                      <a:lnTo>
                        <a:pt x="274" y="54"/>
                      </a:lnTo>
                      <a:lnTo>
                        <a:pt x="279" y="54"/>
                      </a:lnTo>
                      <a:lnTo>
                        <a:pt x="276" y="50"/>
                      </a:lnTo>
                      <a:lnTo>
                        <a:pt x="279" y="50"/>
                      </a:lnTo>
                      <a:lnTo>
                        <a:pt x="281" y="50"/>
                      </a:lnTo>
                      <a:lnTo>
                        <a:pt x="283" y="50"/>
                      </a:lnTo>
                      <a:lnTo>
                        <a:pt x="286" y="47"/>
                      </a:lnTo>
                      <a:lnTo>
                        <a:pt x="291" y="40"/>
                      </a:lnTo>
                      <a:lnTo>
                        <a:pt x="288" y="40"/>
                      </a:lnTo>
                      <a:lnTo>
                        <a:pt x="286" y="38"/>
                      </a:lnTo>
                      <a:lnTo>
                        <a:pt x="288" y="35"/>
                      </a:lnTo>
                      <a:lnTo>
                        <a:pt x="288" y="31"/>
                      </a:lnTo>
                      <a:lnTo>
                        <a:pt x="288" y="28"/>
                      </a:lnTo>
                      <a:lnTo>
                        <a:pt x="286" y="28"/>
                      </a:lnTo>
                      <a:lnTo>
                        <a:pt x="286" y="23"/>
                      </a:lnTo>
                      <a:lnTo>
                        <a:pt x="291" y="21"/>
                      </a:lnTo>
                      <a:lnTo>
                        <a:pt x="291" y="19"/>
                      </a:lnTo>
                      <a:lnTo>
                        <a:pt x="293" y="16"/>
                      </a:lnTo>
                      <a:lnTo>
                        <a:pt x="295" y="16"/>
                      </a:lnTo>
                      <a:lnTo>
                        <a:pt x="295" y="14"/>
                      </a:lnTo>
                      <a:lnTo>
                        <a:pt x="295" y="11"/>
                      </a:lnTo>
                      <a:lnTo>
                        <a:pt x="295" y="9"/>
                      </a:lnTo>
                      <a:lnTo>
                        <a:pt x="295" y="7"/>
                      </a:lnTo>
                      <a:lnTo>
                        <a:pt x="295" y="4"/>
                      </a:lnTo>
                      <a:lnTo>
                        <a:pt x="298" y="4"/>
                      </a:lnTo>
                      <a:lnTo>
                        <a:pt x="300" y="2"/>
                      </a:lnTo>
                      <a:lnTo>
                        <a:pt x="303" y="0"/>
                      </a:lnTo>
                      <a:lnTo>
                        <a:pt x="310" y="0"/>
                      </a:lnTo>
                      <a:lnTo>
                        <a:pt x="312" y="0"/>
                      </a:lnTo>
                      <a:lnTo>
                        <a:pt x="314" y="0"/>
                      </a:lnTo>
                      <a:close/>
                      <a:moveTo>
                        <a:pt x="217" y="152"/>
                      </a:moveTo>
                      <a:lnTo>
                        <a:pt x="217" y="154"/>
                      </a:lnTo>
                      <a:lnTo>
                        <a:pt x="217" y="159"/>
                      </a:lnTo>
                      <a:lnTo>
                        <a:pt x="219" y="159"/>
                      </a:lnTo>
                      <a:lnTo>
                        <a:pt x="219" y="157"/>
                      </a:lnTo>
                      <a:lnTo>
                        <a:pt x="221" y="157"/>
                      </a:lnTo>
                      <a:lnTo>
                        <a:pt x="224" y="154"/>
                      </a:lnTo>
                      <a:lnTo>
                        <a:pt x="224" y="152"/>
                      </a:lnTo>
                      <a:lnTo>
                        <a:pt x="224" y="147"/>
                      </a:lnTo>
                      <a:lnTo>
                        <a:pt x="221" y="150"/>
                      </a:lnTo>
                      <a:lnTo>
                        <a:pt x="217" y="152"/>
                      </a:lnTo>
                      <a:close/>
                      <a:moveTo>
                        <a:pt x="238" y="133"/>
                      </a:moveTo>
                      <a:lnTo>
                        <a:pt x="238" y="135"/>
                      </a:lnTo>
                      <a:lnTo>
                        <a:pt x="238" y="138"/>
                      </a:lnTo>
                      <a:lnTo>
                        <a:pt x="243" y="138"/>
                      </a:lnTo>
                      <a:lnTo>
                        <a:pt x="243" y="143"/>
                      </a:lnTo>
                      <a:lnTo>
                        <a:pt x="245" y="145"/>
                      </a:lnTo>
                      <a:lnTo>
                        <a:pt x="245" y="147"/>
                      </a:lnTo>
                      <a:lnTo>
                        <a:pt x="243" y="147"/>
                      </a:lnTo>
                      <a:lnTo>
                        <a:pt x="238" y="147"/>
                      </a:lnTo>
                      <a:lnTo>
                        <a:pt x="236" y="147"/>
                      </a:lnTo>
                      <a:lnTo>
                        <a:pt x="233" y="147"/>
                      </a:lnTo>
                      <a:lnTo>
                        <a:pt x="231" y="145"/>
                      </a:lnTo>
                      <a:lnTo>
                        <a:pt x="229" y="145"/>
                      </a:lnTo>
                      <a:lnTo>
                        <a:pt x="231" y="143"/>
                      </a:lnTo>
                      <a:lnTo>
                        <a:pt x="231" y="140"/>
                      </a:lnTo>
                      <a:lnTo>
                        <a:pt x="231" y="138"/>
                      </a:lnTo>
                      <a:lnTo>
                        <a:pt x="233" y="133"/>
                      </a:lnTo>
                      <a:lnTo>
                        <a:pt x="238" y="133"/>
                      </a:lnTo>
                      <a:close/>
                    </a:path>
                  </a:pathLst>
                </a:custGeom>
                <a:solidFill>
                  <a:schemeClr val="accent6">
                    <a:lumMod val="60000"/>
                    <a:lumOff val="40000"/>
                  </a:schemeClr>
                </a:solidFill>
                <a:ln w="3175">
                  <a:solidFill>
                    <a:schemeClr val="tx1">
                      <a:lumMod val="50000"/>
                      <a:lumOff val="50000"/>
                    </a:schemeClr>
                  </a:solidFill>
                  <a:round/>
                  <a:headEnd/>
                  <a:tailEnd/>
                </a:ln>
                <a:extLst/>
              </xdr:spPr>
            </xdr:sp>
            <xdr:sp macro="" textlink="">
              <xdr:nvSpPr>
                <xdr:cNvPr id="28" name="Freeform 10"/>
                <xdr:cNvSpPr>
                  <a:spLocks/>
                </xdr:cNvSpPr>
              </xdr:nvSpPr>
              <xdr:spPr bwMode="auto">
                <a:xfrm>
                  <a:off x="4923822" y="13453508"/>
                  <a:ext cx="478187" cy="497890"/>
                </a:xfrm>
                <a:custGeom>
                  <a:avLst/>
                  <a:gdLst>
                    <a:gd name="T0" fmla="*/ 1530 w 393"/>
                    <a:gd name="T1" fmla="*/ 391 h 424"/>
                    <a:gd name="T2" fmla="*/ 1420 w 393"/>
                    <a:gd name="T3" fmla="*/ 394 h 424"/>
                    <a:gd name="T4" fmla="*/ 1260 w 393"/>
                    <a:gd name="T5" fmla="*/ 352 h 424"/>
                    <a:gd name="T6" fmla="*/ 1212 w 393"/>
                    <a:gd name="T7" fmla="*/ 322 h 424"/>
                    <a:gd name="T8" fmla="*/ 1077 w 393"/>
                    <a:gd name="T9" fmla="*/ 277 h 424"/>
                    <a:gd name="T10" fmla="*/ 1044 w 393"/>
                    <a:gd name="T11" fmla="*/ 258 h 424"/>
                    <a:gd name="T12" fmla="*/ 936 w 393"/>
                    <a:gd name="T13" fmla="*/ 233 h 424"/>
                    <a:gd name="T14" fmla="*/ 981 w 393"/>
                    <a:gd name="T15" fmla="*/ 156 h 424"/>
                    <a:gd name="T16" fmla="*/ 960 w 393"/>
                    <a:gd name="T17" fmla="*/ 46 h 424"/>
                    <a:gd name="T18" fmla="*/ 858 w 393"/>
                    <a:gd name="T19" fmla="*/ 17 h 424"/>
                    <a:gd name="T20" fmla="*/ 791 w 393"/>
                    <a:gd name="T21" fmla="*/ 62 h 424"/>
                    <a:gd name="T22" fmla="*/ 711 w 393"/>
                    <a:gd name="T23" fmla="*/ 11 h 424"/>
                    <a:gd name="T24" fmla="*/ 636 w 393"/>
                    <a:gd name="T25" fmla="*/ 37 h 424"/>
                    <a:gd name="T26" fmla="*/ 599 w 393"/>
                    <a:gd name="T27" fmla="*/ 96 h 424"/>
                    <a:gd name="T28" fmla="*/ 559 w 393"/>
                    <a:gd name="T29" fmla="*/ 119 h 424"/>
                    <a:gd name="T30" fmla="*/ 559 w 393"/>
                    <a:gd name="T31" fmla="*/ 109 h 424"/>
                    <a:gd name="T32" fmla="*/ 529 w 393"/>
                    <a:gd name="T33" fmla="*/ 119 h 424"/>
                    <a:gd name="T34" fmla="*/ 529 w 393"/>
                    <a:gd name="T35" fmla="*/ 207 h 424"/>
                    <a:gd name="T36" fmla="*/ 452 w 393"/>
                    <a:gd name="T37" fmla="*/ 272 h 424"/>
                    <a:gd name="T38" fmla="*/ 427 w 393"/>
                    <a:gd name="T39" fmla="*/ 359 h 424"/>
                    <a:gd name="T40" fmla="*/ 308 w 393"/>
                    <a:gd name="T41" fmla="*/ 432 h 424"/>
                    <a:gd name="T42" fmla="*/ 244 w 393"/>
                    <a:gd name="T43" fmla="*/ 460 h 424"/>
                    <a:gd name="T44" fmla="*/ 212 w 393"/>
                    <a:gd name="T45" fmla="*/ 605 h 424"/>
                    <a:gd name="T46" fmla="*/ 168 w 393"/>
                    <a:gd name="T47" fmla="*/ 674 h 424"/>
                    <a:gd name="T48" fmla="*/ 194 w 393"/>
                    <a:gd name="T49" fmla="*/ 766 h 424"/>
                    <a:gd name="T50" fmla="*/ 107 w 393"/>
                    <a:gd name="T51" fmla="*/ 766 h 424"/>
                    <a:gd name="T52" fmla="*/ 37 w 393"/>
                    <a:gd name="T53" fmla="*/ 792 h 424"/>
                    <a:gd name="T54" fmla="*/ 68 w 393"/>
                    <a:gd name="T55" fmla="*/ 825 h 424"/>
                    <a:gd name="T56" fmla="*/ 97 w 393"/>
                    <a:gd name="T57" fmla="*/ 881 h 424"/>
                    <a:gd name="T58" fmla="*/ 97 w 393"/>
                    <a:gd name="T59" fmla="*/ 962 h 424"/>
                    <a:gd name="T60" fmla="*/ 174 w 393"/>
                    <a:gd name="T61" fmla="*/ 979 h 424"/>
                    <a:gd name="T62" fmla="*/ 244 w 393"/>
                    <a:gd name="T63" fmla="*/ 1017 h 424"/>
                    <a:gd name="T64" fmla="*/ 321 w 393"/>
                    <a:gd name="T65" fmla="*/ 1036 h 424"/>
                    <a:gd name="T66" fmla="*/ 384 w 393"/>
                    <a:gd name="T67" fmla="*/ 1077 h 424"/>
                    <a:gd name="T68" fmla="*/ 444 w 393"/>
                    <a:gd name="T69" fmla="*/ 1089 h 424"/>
                    <a:gd name="T70" fmla="*/ 481 w 393"/>
                    <a:gd name="T71" fmla="*/ 1114 h 424"/>
                    <a:gd name="T72" fmla="*/ 552 w 393"/>
                    <a:gd name="T73" fmla="*/ 1170 h 424"/>
                    <a:gd name="T74" fmla="*/ 599 w 393"/>
                    <a:gd name="T75" fmla="*/ 1206 h 424"/>
                    <a:gd name="T76" fmla="*/ 668 w 393"/>
                    <a:gd name="T77" fmla="*/ 1249 h 424"/>
                    <a:gd name="T78" fmla="*/ 753 w 393"/>
                    <a:gd name="T79" fmla="*/ 1280 h 424"/>
                    <a:gd name="T80" fmla="*/ 675 w 393"/>
                    <a:gd name="T81" fmla="*/ 1331 h 424"/>
                    <a:gd name="T82" fmla="*/ 588 w 393"/>
                    <a:gd name="T83" fmla="*/ 1366 h 424"/>
                    <a:gd name="T84" fmla="*/ 570 w 393"/>
                    <a:gd name="T85" fmla="*/ 1476 h 424"/>
                    <a:gd name="T86" fmla="*/ 675 w 393"/>
                    <a:gd name="T87" fmla="*/ 1503 h 424"/>
                    <a:gd name="T88" fmla="*/ 772 w 393"/>
                    <a:gd name="T89" fmla="*/ 1547 h 424"/>
                    <a:gd name="T90" fmla="*/ 918 w 393"/>
                    <a:gd name="T91" fmla="*/ 1594 h 424"/>
                    <a:gd name="T92" fmla="*/ 1029 w 393"/>
                    <a:gd name="T93" fmla="*/ 1553 h 424"/>
                    <a:gd name="T94" fmla="*/ 1088 w 393"/>
                    <a:gd name="T95" fmla="*/ 1412 h 424"/>
                    <a:gd name="T96" fmla="*/ 1013 w 393"/>
                    <a:gd name="T97" fmla="*/ 1305 h 424"/>
                    <a:gd name="T98" fmla="*/ 1013 w 393"/>
                    <a:gd name="T99" fmla="*/ 1187 h 424"/>
                    <a:gd name="T100" fmla="*/ 1061 w 393"/>
                    <a:gd name="T101" fmla="*/ 1069 h 424"/>
                    <a:gd name="T102" fmla="*/ 1111 w 393"/>
                    <a:gd name="T103" fmla="*/ 942 h 424"/>
                    <a:gd name="T104" fmla="*/ 1145 w 393"/>
                    <a:gd name="T105" fmla="*/ 870 h 424"/>
                    <a:gd name="T106" fmla="*/ 1212 w 393"/>
                    <a:gd name="T107" fmla="*/ 810 h 424"/>
                    <a:gd name="T108" fmla="*/ 1295 w 393"/>
                    <a:gd name="T109" fmla="*/ 755 h 424"/>
                    <a:gd name="T110" fmla="*/ 1372 w 393"/>
                    <a:gd name="T111" fmla="*/ 684 h 424"/>
                    <a:gd name="T112" fmla="*/ 1434 w 393"/>
                    <a:gd name="T113" fmla="*/ 623 h 424"/>
                    <a:gd name="T114" fmla="*/ 1478 w 393"/>
                    <a:gd name="T115" fmla="*/ 539 h 424"/>
                    <a:gd name="T116" fmla="*/ 1526 w 393"/>
                    <a:gd name="T117" fmla="*/ 448 h 424"/>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Lst>
                  <a:ahLst/>
                  <a:cxnLst>
                    <a:cxn ang="T118">
                      <a:pos x="T0" y="T1"/>
                    </a:cxn>
                    <a:cxn ang="T119">
                      <a:pos x="T2" y="T3"/>
                    </a:cxn>
                    <a:cxn ang="T120">
                      <a:pos x="T4" y="T5"/>
                    </a:cxn>
                    <a:cxn ang="T121">
                      <a:pos x="T6" y="T7"/>
                    </a:cxn>
                    <a:cxn ang="T122">
                      <a:pos x="T8" y="T9"/>
                    </a:cxn>
                    <a:cxn ang="T123">
                      <a:pos x="T10" y="T11"/>
                    </a:cxn>
                    <a:cxn ang="T124">
                      <a:pos x="T12" y="T13"/>
                    </a:cxn>
                    <a:cxn ang="T125">
                      <a:pos x="T14" y="T15"/>
                    </a:cxn>
                    <a:cxn ang="T126">
                      <a:pos x="T16" y="T17"/>
                    </a:cxn>
                    <a:cxn ang="T127">
                      <a:pos x="T18" y="T19"/>
                    </a:cxn>
                    <a:cxn ang="T128">
                      <a:pos x="T20" y="T21"/>
                    </a:cxn>
                    <a:cxn ang="T129">
                      <a:pos x="T22" y="T23"/>
                    </a:cxn>
                    <a:cxn ang="T130">
                      <a:pos x="T24" y="T25"/>
                    </a:cxn>
                    <a:cxn ang="T131">
                      <a:pos x="T26" y="T27"/>
                    </a:cxn>
                    <a:cxn ang="T132">
                      <a:pos x="T28" y="T29"/>
                    </a:cxn>
                    <a:cxn ang="T133">
                      <a:pos x="T30" y="T31"/>
                    </a:cxn>
                    <a:cxn ang="T134">
                      <a:pos x="T32" y="T33"/>
                    </a:cxn>
                    <a:cxn ang="T135">
                      <a:pos x="T34" y="T35"/>
                    </a:cxn>
                    <a:cxn ang="T136">
                      <a:pos x="T36" y="T37"/>
                    </a:cxn>
                    <a:cxn ang="T137">
                      <a:pos x="T38" y="T39"/>
                    </a:cxn>
                    <a:cxn ang="T138">
                      <a:pos x="T40" y="T41"/>
                    </a:cxn>
                    <a:cxn ang="T139">
                      <a:pos x="T42" y="T43"/>
                    </a:cxn>
                    <a:cxn ang="T140">
                      <a:pos x="T44" y="T45"/>
                    </a:cxn>
                    <a:cxn ang="T141">
                      <a:pos x="T46" y="T47"/>
                    </a:cxn>
                    <a:cxn ang="T142">
                      <a:pos x="T48" y="T49"/>
                    </a:cxn>
                    <a:cxn ang="T143">
                      <a:pos x="T50" y="T51"/>
                    </a:cxn>
                    <a:cxn ang="T144">
                      <a:pos x="T52" y="T53"/>
                    </a:cxn>
                    <a:cxn ang="T145">
                      <a:pos x="T54" y="T55"/>
                    </a:cxn>
                    <a:cxn ang="T146">
                      <a:pos x="T56" y="T57"/>
                    </a:cxn>
                    <a:cxn ang="T147">
                      <a:pos x="T58" y="T59"/>
                    </a:cxn>
                    <a:cxn ang="T148">
                      <a:pos x="T60" y="T61"/>
                    </a:cxn>
                    <a:cxn ang="T149">
                      <a:pos x="T62" y="T63"/>
                    </a:cxn>
                    <a:cxn ang="T150">
                      <a:pos x="T64" y="T65"/>
                    </a:cxn>
                    <a:cxn ang="T151">
                      <a:pos x="T66" y="T67"/>
                    </a:cxn>
                    <a:cxn ang="T152">
                      <a:pos x="T68" y="T69"/>
                    </a:cxn>
                    <a:cxn ang="T153">
                      <a:pos x="T70" y="T71"/>
                    </a:cxn>
                    <a:cxn ang="T154">
                      <a:pos x="T72" y="T73"/>
                    </a:cxn>
                    <a:cxn ang="T155">
                      <a:pos x="T74" y="T75"/>
                    </a:cxn>
                    <a:cxn ang="T156">
                      <a:pos x="T76" y="T77"/>
                    </a:cxn>
                    <a:cxn ang="T157">
                      <a:pos x="T78" y="T79"/>
                    </a:cxn>
                    <a:cxn ang="T158">
                      <a:pos x="T80" y="T81"/>
                    </a:cxn>
                    <a:cxn ang="T159">
                      <a:pos x="T82" y="T83"/>
                    </a:cxn>
                    <a:cxn ang="T160">
                      <a:pos x="T84" y="T85"/>
                    </a:cxn>
                    <a:cxn ang="T161">
                      <a:pos x="T86" y="T87"/>
                    </a:cxn>
                    <a:cxn ang="T162">
                      <a:pos x="T88" y="T89"/>
                    </a:cxn>
                    <a:cxn ang="T163">
                      <a:pos x="T90" y="T91"/>
                    </a:cxn>
                    <a:cxn ang="T164">
                      <a:pos x="T92" y="T93"/>
                    </a:cxn>
                    <a:cxn ang="T165">
                      <a:pos x="T94" y="T95"/>
                    </a:cxn>
                    <a:cxn ang="T166">
                      <a:pos x="T96" y="T97"/>
                    </a:cxn>
                    <a:cxn ang="T167">
                      <a:pos x="T98" y="T99"/>
                    </a:cxn>
                    <a:cxn ang="T168">
                      <a:pos x="T100" y="T101"/>
                    </a:cxn>
                    <a:cxn ang="T169">
                      <a:pos x="T102" y="T103"/>
                    </a:cxn>
                    <a:cxn ang="T170">
                      <a:pos x="T104" y="T105"/>
                    </a:cxn>
                    <a:cxn ang="T171">
                      <a:pos x="T106" y="T107"/>
                    </a:cxn>
                    <a:cxn ang="T172">
                      <a:pos x="T108" y="T109"/>
                    </a:cxn>
                    <a:cxn ang="T173">
                      <a:pos x="T110" y="T111"/>
                    </a:cxn>
                    <a:cxn ang="T174">
                      <a:pos x="T112" y="T113"/>
                    </a:cxn>
                    <a:cxn ang="T175">
                      <a:pos x="T114" y="T115"/>
                    </a:cxn>
                    <a:cxn ang="T176">
                      <a:pos x="T116" y="T117"/>
                    </a:cxn>
                  </a:cxnLst>
                  <a:rect l="0" t="0" r="r" b="b"/>
                  <a:pathLst>
                    <a:path w="393" h="424">
                      <a:moveTo>
                        <a:pt x="393" y="115"/>
                      </a:moveTo>
                      <a:lnTo>
                        <a:pt x="391" y="112"/>
                      </a:lnTo>
                      <a:lnTo>
                        <a:pt x="393" y="110"/>
                      </a:lnTo>
                      <a:lnTo>
                        <a:pt x="391" y="110"/>
                      </a:lnTo>
                      <a:lnTo>
                        <a:pt x="393" y="107"/>
                      </a:lnTo>
                      <a:lnTo>
                        <a:pt x="391" y="105"/>
                      </a:lnTo>
                      <a:lnTo>
                        <a:pt x="389" y="100"/>
                      </a:lnTo>
                      <a:lnTo>
                        <a:pt x="386" y="100"/>
                      </a:lnTo>
                      <a:lnTo>
                        <a:pt x="384" y="100"/>
                      </a:lnTo>
                      <a:lnTo>
                        <a:pt x="384" y="103"/>
                      </a:lnTo>
                      <a:lnTo>
                        <a:pt x="379" y="103"/>
                      </a:lnTo>
                      <a:lnTo>
                        <a:pt x="377" y="103"/>
                      </a:lnTo>
                      <a:lnTo>
                        <a:pt x="377" y="105"/>
                      </a:lnTo>
                      <a:lnTo>
                        <a:pt x="372" y="107"/>
                      </a:lnTo>
                      <a:lnTo>
                        <a:pt x="370" y="105"/>
                      </a:lnTo>
                      <a:lnTo>
                        <a:pt x="362" y="107"/>
                      </a:lnTo>
                      <a:lnTo>
                        <a:pt x="362" y="105"/>
                      </a:lnTo>
                      <a:lnTo>
                        <a:pt x="358" y="105"/>
                      </a:lnTo>
                      <a:lnTo>
                        <a:pt x="355" y="105"/>
                      </a:lnTo>
                      <a:lnTo>
                        <a:pt x="355" y="103"/>
                      </a:lnTo>
                      <a:lnTo>
                        <a:pt x="353" y="103"/>
                      </a:lnTo>
                      <a:lnTo>
                        <a:pt x="351" y="105"/>
                      </a:lnTo>
                      <a:lnTo>
                        <a:pt x="346" y="107"/>
                      </a:lnTo>
                      <a:lnTo>
                        <a:pt x="341" y="105"/>
                      </a:lnTo>
                      <a:lnTo>
                        <a:pt x="339" y="103"/>
                      </a:lnTo>
                      <a:lnTo>
                        <a:pt x="336" y="103"/>
                      </a:lnTo>
                      <a:lnTo>
                        <a:pt x="334" y="100"/>
                      </a:lnTo>
                      <a:lnTo>
                        <a:pt x="331" y="95"/>
                      </a:lnTo>
                      <a:lnTo>
                        <a:pt x="329" y="95"/>
                      </a:lnTo>
                      <a:lnTo>
                        <a:pt x="327" y="95"/>
                      </a:lnTo>
                      <a:lnTo>
                        <a:pt x="324" y="95"/>
                      </a:lnTo>
                      <a:lnTo>
                        <a:pt x="320" y="93"/>
                      </a:lnTo>
                      <a:lnTo>
                        <a:pt x="312" y="93"/>
                      </a:lnTo>
                      <a:lnTo>
                        <a:pt x="315" y="88"/>
                      </a:lnTo>
                      <a:lnTo>
                        <a:pt x="312" y="88"/>
                      </a:lnTo>
                      <a:lnTo>
                        <a:pt x="310" y="88"/>
                      </a:lnTo>
                      <a:lnTo>
                        <a:pt x="308" y="88"/>
                      </a:lnTo>
                      <a:lnTo>
                        <a:pt x="308" y="86"/>
                      </a:lnTo>
                      <a:lnTo>
                        <a:pt x="305" y="88"/>
                      </a:lnTo>
                      <a:lnTo>
                        <a:pt x="303" y="88"/>
                      </a:lnTo>
                      <a:lnTo>
                        <a:pt x="303" y="91"/>
                      </a:lnTo>
                      <a:lnTo>
                        <a:pt x="300" y="91"/>
                      </a:lnTo>
                      <a:lnTo>
                        <a:pt x="300" y="88"/>
                      </a:lnTo>
                      <a:lnTo>
                        <a:pt x="300" y="86"/>
                      </a:lnTo>
                      <a:lnTo>
                        <a:pt x="296" y="84"/>
                      </a:lnTo>
                      <a:lnTo>
                        <a:pt x="293" y="81"/>
                      </a:lnTo>
                      <a:lnTo>
                        <a:pt x="293" y="84"/>
                      </a:lnTo>
                      <a:lnTo>
                        <a:pt x="291" y="84"/>
                      </a:lnTo>
                      <a:lnTo>
                        <a:pt x="286" y="79"/>
                      </a:lnTo>
                      <a:lnTo>
                        <a:pt x="284" y="79"/>
                      </a:lnTo>
                      <a:lnTo>
                        <a:pt x="281" y="76"/>
                      </a:lnTo>
                      <a:lnTo>
                        <a:pt x="277" y="81"/>
                      </a:lnTo>
                      <a:lnTo>
                        <a:pt x="274" y="81"/>
                      </a:lnTo>
                      <a:lnTo>
                        <a:pt x="272" y="76"/>
                      </a:lnTo>
                      <a:lnTo>
                        <a:pt x="267" y="74"/>
                      </a:lnTo>
                      <a:lnTo>
                        <a:pt x="265" y="74"/>
                      </a:lnTo>
                      <a:lnTo>
                        <a:pt x="267" y="64"/>
                      </a:lnTo>
                      <a:lnTo>
                        <a:pt x="267" y="62"/>
                      </a:lnTo>
                      <a:lnTo>
                        <a:pt x="272" y="60"/>
                      </a:lnTo>
                      <a:lnTo>
                        <a:pt x="272" y="57"/>
                      </a:lnTo>
                      <a:lnTo>
                        <a:pt x="260" y="60"/>
                      </a:lnTo>
                      <a:lnTo>
                        <a:pt x="258" y="62"/>
                      </a:lnTo>
                      <a:lnTo>
                        <a:pt x="255" y="64"/>
                      </a:lnTo>
                      <a:lnTo>
                        <a:pt x="255" y="67"/>
                      </a:lnTo>
                      <a:lnTo>
                        <a:pt x="255" y="69"/>
                      </a:lnTo>
                      <a:lnTo>
                        <a:pt x="258" y="69"/>
                      </a:lnTo>
                      <a:lnTo>
                        <a:pt x="255" y="72"/>
                      </a:lnTo>
                      <a:lnTo>
                        <a:pt x="255" y="74"/>
                      </a:lnTo>
                      <a:lnTo>
                        <a:pt x="255" y="76"/>
                      </a:lnTo>
                      <a:lnTo>
                        <a:pt x="255" y="79"/>
                      </a:lnTo>
                      <a:lnTo>
                        <a:pt x="253" y="86"/>
                      </a:lnTo>
                      <a:lnTo>
                        <a:pt x="234" y="81"/>
                      </a:lnTo>
                      <a:lnTo>
                        <a:pt x="227" y="69"/>
                      </a:lnTo>
                      <a:lnTo>
                        <a:pt x="229" y="67"/>
                      </a:lnTo>
                      <a:lnTo>
                        <a:pt x="229" y="64"/>
                      </a:lnTo>
                      <a:lnTo>
                        <a:pt x="231" y="64"/>
                      </a:lnTo>
                      <a:lnTo>
                        <a:pt x="231" y="62"/>
                      </a:lnTo>
                      <a:lnTo>
                        <a:pt x="234" y="62"/>
                      </a:lnTo>
                      <a:lnTo>
                        <a:pt x="234" y="60"/>
                      </a:lnTo>
                      <a:lnTo>
                        <a:pt x="238" y="60"/>
                      </a:lnTo>
                      <a:lnTo>
                        <a:pt x="238" y="57"/>
                      </a:lnTo>
                      <a:lnTo>
                        <a:pt x="241" y="55"/>
                      </a:lnTo>
                      <a:lnTo>
                        <a:pt x="241" y="53"/>
                      </a:lnTo>
                      <a:lnTo>
                        <a:pt x="241" y="50"/>
                      </a:lnTo>
                      <a:lnTo>
                        <a:pt x="241" y="48"/>
                      </a:lnTo>
                      <a:lnTo>
                        <a:pt x="243" y="48"/>
                      </a:lnTo>
                      <a:lnTo>
                        <a:pt x="243" y="43"/>
                      </a:lnTo>
                      <a:lnTo>
                        <a:pt x="243" y="41"/>
                      </a:lnTo>
                      <a:lnTo>
                        <a:pt x="246" y="38"/>
                      </a:lnTo>
                      <a:lnTo>
                        <a:pt x="246" y="36"/>
                      </a:lnTo>
                      <a:lnTo>
                        <a:pt x="246" y="34"/>
                      </a:lnTo>
                      <a:lnTo>
                        <a:pt x="246" y="31"/>
                      </a:lnTo>
                      <a:lnTo>
                        <a:pt x="246" y="29"/>
                      </a:lnTo>
                      <a:lnTo>
                        <a:pt x="246" y="26"/>
                      </a:lnTo>
                      <a:lnTo>
                        <a:pt x="248" y="26"/>
                      </a:lnTo>
                      <a:lnTo>
                        <a:pt x="248" y="24"/>
                      </a:lnTo>
                      <a:lnTo>
                        <a:pt x="246" y="17"/>
                      </a:lnTo>
                      <a:lnTo>
                        <a:pt x="241" y="12"/>
                      </a:lnTo>
                      <a:lnTo>
                        <a:pt x="238" y="12"/>
                      </a:lnTo>
                      <a:lnTo>
                        <a:pt x="238" y="14"/>
                      </a:lnTo>
                      <a:lnTo>
                        <a:pt x="236" y="14"/>
                      </a:lnTo>
                      <a:lnTo>
                        <a:pt x="231" y="12"/>
                      </a:lnTo>
                      <a:lnTo>
                        <a:pt x="229" y="12"/>
                      </a:lnTo>
                      <a:lnTo>
                        <a:pt x="224" y="10"/>
                      </a:lnTo>
                      <a:lnTo>
                        <a:pt x="222" y="10"/>
                      </a:lnTo>
                      <a:lnTo>
                        <a:pt x="222" y="7"/>
                      </a:lnTo>
                      <a:lnTo>
                        <a:pt x="219" y="7"/>
                      </a:lnTo>
                      <a:lnTo>
                        <a:pt x="217" y="5"/>
                      </a:lnTo>
                      <a:lnTo>
                        <a:pt x="215" y="7"/>
                      </a:lnTo>
                      <a:lnTo>
                        <a:pt x="212" y="5"/>
                      </a:lnTo>
                      <a:lnTo>
                        <a:pt x="212" y="7"/>
                      </a:lnTo>
                      <a:lnTo>
                        <a:pt x="210" y="7"/>
                      </a:lnTo>
                      <a:lnTo>
                        <a:pt x="205" y="7"/>
                      </a:lnTo>
                      <a:lnTo>
                        <a:pt x="205" y="10"/>
                      </a:lnTo>
                      <a:lnTo>
                        <a:pt x="207" y="10"/>
                      </a:lnTo>
                      <a:lnTo>
                        <a:pt x="205" y="14"/>
                      </a:lnTo>
                      <a:lnTo>
                        <a:pt x="205" y="17"/>
                      </a:lnTo>
                      <a:lnTo>
                        <a:pt x="203" y="19"/>
                      </a:lnTo>
                      <a:lnTo>
                        <a:pt x="198" y="19"/>
                      </a:lnTo>
                      <a:lnTo>
                        <a:pt x="196" y="19"/>
                      </a:lnTo>
                      <a:lnTo>
                        <a:pt x="196" y="17"/>
                      </a:lnTo>
                      <a:lnTo>
                        <a:pt x="193" y="14"/>
                      </a:lnTo>
                      <a:lnTo>
                        <a:pt x="191" y="10"/>
                      </a:lnTo>
                      <a:lnTo>
                        <a:pt x="193" y="5"/>
                      </a:lnTo>
                      <a:lnTo>
                        <a:pt x="193" y="3"/>
                      </a:lnTo>
                      <a:lnTo>
                        <a:pt x="191" y="3"/>
                      </a:lnTo>
                      <a:lnTo>
                        <a:pt x="188" y="3"/>
                      </a:lnTo>
                      <a:lnTo>
                        <a:pt x="186" y="3"/>
                      </a:lnTo>
                      <a:lnTo>
                        <a:pt x="184" y="0"/>
                      </a:lnTo>
                      <a:lnTo>
                        <a:pt x="181" y="3"/>
                      </a:lnTo>
                      <a:lnTo>
                        <a:pt x="179" y="3"/>
                      </a:lnTo>
                      <a:lnTo>
                        <a:pt x="176" y="3"/>
                      </a:lnTo>
                      <a:lnTo>
                        <a:pt x="174" y="3"/>
                      </a:lnTo>
                      <a:lnTo>
                        <a:pt x="174" y="5"/>
                      </a:lnTo>
                      <a:lnTo>
                        <a:pt x="172" y="5"/>
                      </a:lnTo>
                      <a:lnTo>
                        <a:pt x="169" y="7"/>
                      </a:lnTo>
                      <a:lnTo>
                        <a:pt x="167" y="7"/>
                      </a:lnTo>
                      <a:lnTo>
                        <a:pt x="165" y="7"/>
                      </a:lnTo>
                      <a:lnTo>
                        <a:pt x="165" y="10"/>
                      </a:lnTo>
                      <a:lnTo>
                        <a:pt x="165" y="7"/>
                      </a:lnTo>
                      <a:lnTo>
                        <a:pt x="162" y="10"/>
                      </a:lnTo>
                      <a:lnTo>
                        <a:pt x="160" y="10"/>
                      </a:lnTo>
                      <a:lnTo>
                        <a:pt x="157" y="10"/>
                      </a:lnTo>
                      <a:lnTo>
                        <a:pt x="157" y="12"/>
                      </a:lnTo>
                      <a:lnTo>
                        <a:pt x="155" y="12"/>
                      </a:lnTo>
                      <a:lnTo>
                        <a:pt x="155" y="14"/>
                      </a:lnTo>
                      <a:lnTo>
                        <a:pt x="155" y="17"/>
                      </a:lnTo>
                      <a:lnTo>
                        <a:pt x="155" y="19"/>
                      </a:lnTo>
                      <a:lnTo>
                        <a:pt x="155" y="22"/>
                      </a:lnTo>
                      <a:lnTo>
                        <a:pt x="153" y="22"/>
                      </a:lnTo>
                      <a:lnTo>
                        <a:pt x="153" y="24"/>
                      </a:lnTo>
                      <a:lnTo>
                        <a:pt x="150" y="24"/>
                      </a:lnTo>
                      <a:lnTo>
                        <a:pt x="150" y="26"/>
                      </a:lnTo>
                      <a:lnTo>
                        <a:pt x="148" y="26"/>
                      </a:lnTo>
                      <a:lnTo>
                        <a:pt x="145" y="26"/>
                      </a:lnTo>
                      <a:lnTo>
                        <a:pt x="148" y="29"/>
                      </a:lnTo>
                      <a:lnTo>
                        <a:pt x="145" y="29"/>
                      </a:lnTo>
                      <a:lnTo>
                        <a:pt x="143" y="29"/>
                      </a:lnTo>
                      <a:lnTo>
                        <a:pt x="143" y="26"/>
                      </a:lnTo>
                      <a:lnTo>
                        <a:pt x="143" y="29"/>
                      </a:lnTo>
                      <a:lnTo>
                        <a:pt x="143" y="31"/>
                      </a:lnTo>
                      <a:lnTo>
                        <a:pt x="141" y="31"/>
                      </a:lnTo>
                      <a:lnTo>
                        <a:pt x="143" y="31"/>
                      </a:lnTo>
                      <a:lnTo>
                        <a:pt x="141" y="31"/>
                      </a:lnTo>
                      <a:lnTo>
                        <a:pt x="138" y="31"/>
                      </a:lnTo>
                      <a:lnTo>
                        <a:pt x="141" y="29"/>
                      </a:lnTo>
                      <a:lnTo>
                        <a:pt x="138" y="29"/>
                      </a:lnTo>
                      <a:lnTo>
                        <a:pt x="138" y="26"/>
                      </a:lnTo>
                      <a:lnTo>
                        <a:pt x="138" y="29"/>
                      </a:lnTo>
                      <a:lnTo>
                        <a:pt x="138" y="26"/>
                      </a:lnTo>
                      <a:lnTo>
                        <a:pt x="136" y="26"/>
                      </a:lnTo>
                      <a:lnTo>
                        <a:pt x="138" y="29"/>
                      </a:lnTo>
                      <a:lnTo>
                        <a:pt x="136" y="29"/>
                      </a:lnTo>
                      <a:lnTo>
                        <a:pt x="138" y="29"/>
                      </a:lnTo>
                      <a:lnTo>
                        <a:pt x="136" y="29"/>
                      </a:lnTo>
                      <a:lnTo>
                        <a:pt x="138" y="29"/>
                      </a:lnTo>
                      <a:lnTo>
                        <a:pt x="138" y="31"/>
                      </a:lnTo>
                      <a:lnTo>
                        <a:pt x="136" y="31"/>
                      </a:lnTo>
                      <a:lnTo>
                        <a:pt x="138" y="31"/>
                      </a:lnTo>
                      <a:lnTo>
                        <a:pt x="138" y="34"/>
                      </a:lnTo>
                      <a:lnTo>
                        <a:pt x="136" y="31"/>
                      </a:lnTo>
                      <a:lnTo>
                        <a:pt x="136" y="34"/>
                      </a:lnTo>
                      <a:lnTo>
                        <a:pt x="136" y="31"/>
                      </a:lnTo>
                      <a:lnTo>
                        <a:pt x="134" y="31"/>
                      </a:lnTo>
                      <a:lnTo>
                        <a:pt x="136" y="31"/>
                      </a:lnTo>
                      <a:lnTo>
                        <a:pt x="134" y="34"/>
                      </a:lnTo>
                      <a:lnTo>
                        <a:pt x="131" y="31"/>
                      </a:lnTo>
                      <a:lnTo>
                        <a:pt x="131" y="29"/>
                      </a:lnTo>
                      <a:lnTo>
                        <a:pt x="129" y="29"/>
                      </a:lnTo>
                      <a:lnTo>
                        <a:pt x="129" y="34"/>
                      </a:lnTo>
                      <a:lnTo>
                        <a:pt x="131" y="34"/>
                      </a:lnTo>
                      <a:lnTo>
                        <a:pt x="129" y="38"/>
                      </a:lnTo>
                      <a:lnTo>
                        <a:pt x="129" y="41"/>
                      </a:lnTo>
                      <a:lnTo>
                        <a:pt x="126" y="43"/>
                      </a:lnTo>
                      <a:lnTo>
                        <a:pt x="129" y="45"/>
                      </a:lnTo>
                      <a:lnTo>
                        <a:pt x="129" y="50"/>
                      </a:lnTo>
                      <a:lnTo>
                        <a:pt x="131" y="53"/>
                      </a:lnTo>
                      <a:lnTo>
                        <a:pt x="131" y="55"/>
                      </a:lnTo>
                      <a:lnTo>
                        <a:pt x="129" y="57"/>
                      </a:lnTo>
                      <a:lnTo>
                        <a:pt x="129" y="60"/>
                      </a:lnTo>
                      <a:lnTo>
                        <a:pt x="126" y="62"/>
                      </a:lnTo>
                      <a:lnTo>
                        <a:pt x="124" y="62"/>
                      </a:lnTo>
                      <a:lnTo>
                        <a:pt x="124" y="64"/>
                      </a:lnTo>
                      <a:lnTo>
                        <a:pt x="122" y="67"/>
                      </a:lnTo>
                      <a:lnTo>
                        <a:pt x="117" y="67"/>
                      </a:lnTo>
                      <a:lnTo>
                        <a:pt x="117" y="69"/>
                      </a:lnTo>
                      <a:lnTo>
                        <a:pt x="117" y="72"/>
                      </a:lnTo>
                      <a:lnTo>
                        <a:pt x="114" y="74"/>
                      </a:lnTo>
                      <a:lnTo>
                        <a:pt x="112" y="72"/>
                      </a:lnTo>
                      <a:lnTo>
                        <a:pt x="107" y="74"/>
                      </a:lnTo>
                      <a:lnTo>
                        <a:pt x="107" y="76"/>
                      </a:lnTo>
                      <a:lnTo>
                        <a:pt x="105" y="76"/>
                      </a:lnTo>
                      <a:lnTo>
                        <a:pt x="107" y="81"/>
                      </a:lnTo>
                      <a:lnTo>
                        <a:pt x="105" y="86"/>
                      </a:lnTo>
                      <a:lnTo>
                        <a:pt x="103" y="88"/>
                      </a:lnTo>
                      <a:lnTo>
                        <a:pt x="103" y="91"/>
                      </a:lnTo>
                      <a:lnTo>
                        <a:pt x="105" y="95"/>
                      </a:lnTo>
                      <a:lnTo>
                        <a:pt x="103" y="95"/>
                      </a:lnTo>
                      <a:lnTo>
                        <a:pt x="105" y="98"/>
                      </a:lnTo>
                      <a:lnTo>
                        <a:pt x="105" y="95"/>
                      </a:lnTo>
                      <a:lnTo>
                        <a:pt x="103" y="100"/>
                      </a:lnTo>
                      <a:lnTo>
                        <a:pt x="103" y="103"/>
                      </a:lnTo>
                      <a:lnTo>
                        <a:pt x="100" y="103"/>
                      </a:lnTo>
                      <a:lnTo>
                        <a:pt x="93" y="103"/>
                      </a:lnTo>
                      <a:lnTo>
                        <a:pt x="91" y="105"/>
                      </a:lnTo>
                      <a:lnTo>
                        <a:pt x="88" y="110"/>
                      </a:lnTo>
                      <a:lnTo>
                        <a:pt x="88" y="112"/>
                      </a:lnTo>
                      <a:lnTo>
                        <a:pt x="86" y="115"/>
                      </a:lnTo>
                      <a:lnTo>
                        <a:pt x="83" y="115"/>
                      </a:lnTo>
                      <a:lnTo>
                        <a:pt x="81" y="115"/>
                      </a:lnTo>
                      <a:lnTo>
                        <a:pt x="76" y="115"/>
                      </a:lnTo>
                      <a:lnTo>
                        <a:pt x="74" y="117"/>
                      </a:lnTo>
                      <a:lnTo>
                        <a:pt x="72" y="117"/>
                      </a:lnTo>
                      <a:lnTo>
                        <a:pt x="69" y="115"/>
                      </a:lnTo>
                      <a:lnTo>
                        <a:pt x="69" y="112"/>
                      </a:lnTo>
                      <a:lnTo>
                        <a:pt x="67" y="112"/>
                      </a:lnTo>
                      <a:lnTo>
                        <a:pt x="64" y="112"/>
                      </a:lnTo>
                      <a:lnTo>
                        <a:pt x="64" y="115"/>
                      </a:lnTo>
                      <a:lnTo>
                        <a:pt x="64" y="117"/>
                      </a:lnTo>
                      <a:lnTo>
                        <a:pt x="62" y="117"/>
                      </a:lnTo>
                      <a:lnTo>
                        <a:pt x="60" y="117"/>
                      </a:lnTo>
                      <a:lnTo>
                        <a:pt x="60" y="122"/>
                      </a:lnTo>
                      <a:lnTo>
                        <a:pt x="60" y="129"/>
                      </a:lnTo>
                      <a:lnTo>
                        <a:pt x="57" y="129"/>
                      </a:lnTo>
                      <a:lnTo>
                        <a:pt x="55" y="129"/>
                      </a:lnTo>
                      <a:lnTo>
                        <a:pt x="57" y="131"/>
                      </a:lnTo>
                      <a:lnTo>
                        <a:pt x="57" y="134"/>
                      </a:lnTo>
                      <a:lnTo>
                        <a:pt x="57" y="138"/>
                      </a:lnTo>
                      <a:lnTo>
                        <a:pt x="60" y="146"/>
                      </a:lnTo>
                      <a:lnTo>
                        <a:pt x="55" y="150"/>
                      </a:lnTo>
                      <a:lnTo>
                        <a:pt x="52" y="153"/>
                      </a:lnTo>
                      <a:lnTo>
                        <a:pt x="52" y="155"/>
                      </a:lnTo>
                      <a:lnTo>
                        <a:pt x="52" y="160"/>
                      </a:lnTo>
                      <a:lnTo>
                        <a:pt x="50" y="160"/>
                      </a:lnTo>
                      <a:lnTo>
                        <a:pt x="50" y="162"/>
                      </a:lnTo>
                      <a:lnTo>
                        <a:pt x="50" y="165"/>
                      </a:lnTo>
                      <a:lnTo>
                        <a:pt x="52" y="167"/>
                      </a:lnTo>
                      <a:lnTo>
                        <a:pt x="52" y="174"/>
                      </a:lnTo>
                      <a:lnTo>
                        <a:pt x="50" y="174"/>
                      </a:lnTo>
                      <a:lnTo>
                        <a:pt x="48" y="174"/>
                      </a:lnTo>
                      <a:lnTo>
                        <a:pt x="45" y="177"/>
                      </a:lnTo>
                      <a:lnTo>
                        <a:pt x="43" y="177"/>
                      </a:lnTo>
                      <a:lnTo>
                        <a:pt x="41" y="177"/>
                      </a:lnTo>
                      <a:lnTo>
                        <a:pt x="41" y="179"/>
                      </a:lnTo>
                      <a:lnTo>
                        <a:pt x="41" y="181"/>
                      </a:lnTo>
                      <a:lnTo>
                        <a:pt x="43" y="186"/>
                      </a:lnTo>
                      <a:lnTo>
                        <a:pt x="43" y="191"/>
                      </a:lnTo>
                      <a:lnTo>
                        <a:pt x="41" y="193"/>
                      </a:lnTo>
                      <a:lnTo>
                        <a:pt x="43" y="193"/>
                      </a:lnTo>
                      <a:lnTo>
                        <a:pt x="43" y="196"/>
                      </a:lnTo>
                      <a:lnTo>
                        <a:pt x="45" y="196"/>
                      </a:lnTo>
                      <a:lnTo>
                        <a:pt x="48" y="196"/>
                      </a:lnTo>
                      <a:lnTo>
                        <a:pt x="48" y="198"/>
                      </a:lnTo>
                      <a:lnTo>
                        <a:pt x="48" y="200"/>
                      </a:lnTo>
                      <a:lnTo>
                        <a:pt x="48" y="203"/>
                      </a:lnTo>
                      <a:lnTo>
                        <a:pt x="45" y="203"/>
                      </a:lnTo>
                      <a:lnTo>
                        <a:pt x="43" y="203"/>
                      </a:lnTo>
                      <a:lnTo>
                        <a:pt x="41" y="203"/>
                      </a:lnTo>
                      <a:lnTo>
                        <a:pt x="38" y="203"/>
                      </a:lnTo>
                      <a:lnTo>
                        <a:pt x="38" y="205"/>
                      </a:lnTo>
                      <a:lnTo>
                        <a:pt x="36" y="207"/>
                      </a:lnTo>
                      <a:lnTo>
                        <a:pt x="31" y="207"/>
                      </a:lnTo>
                      <a:lnTo>
                        <a:pt x="26" y="207"/>
                      </a:lnTo>
                      <a:lnTo>
                        <a:pt x="29" y="207"/>
                      </a:lnTo>
                      <a:lnTo>
                        <a:pt x="29" y="205"/>
                      </a:lnTo>
                      <a:lnTo>
                        <a:pt x="26" y="203"/>
                      </a:lnTo>
                      <a:lnTo>
                        <a:pt x="29" y="203"/>
                      </a:lnTo>
                      <a:lnTo>
                        <a:pt x="24" y="200"/>
                      </a:lnTo>
                      <a:lnTo>
                        <a:pt x="21" y="200"/>
                      </a:lnTo>
                      <a:lnTo>
                        <a:pt x="19" y="198"/>
                      </a:lnTo>
                      <a:lnTo>
                        <a:pt x="17" y="200"/>
                      </a:lnTo>
                      <a:lnTo>
                        <a:pt x="17" y="203"/>
                      </a:lnTo>
                      <a:lnTo>
                        <a:pt x="12" y="203"/>
                      </a:lnTo>
                      <a:lnTo>
                        <a:pt x="12" y="205"/>
                      </a:lnTo>
                      <a:lnTo>
                        <a:pt x="12" y="207"/>
                      </a:lnTo>
                      <a:lnTo>
                        <a:pt x="9" y="207"/>
                      </a:lnTo>
                      <a:lnTo>
                        <a:pt x="9" y="210"/>
                      </a:lnTo>
                      <a:lnTo>
                        <a:pt x="7" y="210"/>
                      </a:lnTo>
                      <a:lnTo>
                        <a:pt x="5" y="215"/>
                      </a:lnTo>
                      <a:lnTo>
                        <a:pt x="0" y="212"/>
                      </a:lnTo>
                      <a:lnTo>
                        <a:pt x="2" y="222"/>
                      </a:lnTo>
                      <a:lnTo>
                        <a:pt x="5" y="222"/>
                      </a:lnTo>
                      <a:lnTo>
                        <a:pt x="7" y="222"/>
                      </a:lnTo>
                      <a:lnTo>
                        <a:pt x="9" y="222"/>
                      </a:lnTo>
                      <a:lnTo>
                        <a:pt x="9" y="224"/>
                      </a:lnTo>
                      <a:lnTo>
                        <a:pt x="12" y="229"/>
                      </a:lnTo>
                      <a:lnTo>
                        <a:pt x="14" y="227"/>
                      </a:lnTo>
                      <a:lnTo>
                        <a:pt x="17" y="219"/>
                      </a:lnTo>
                      <a:lnTo>
                        <a:pt x="17" y="217"/>
                      </a:lnTo>
                      <a:lnTo>
                        <a:pt x="19" y="217"/>
                      </a:lnTo>
                      <a:lnTo>
                        <a:pt x="21" y="217"/>
                      </a:lnTo>
                      <a:lnTo>
                        <a:pt x="24" y="219"/>
                      </a:lnTo>
                      <a:lnTo>
                        <a:pt x="24" y="217"/>
                      </a:lnTo>
                      <a:lnTo>
                        <a:pt x="24" y="222"/>
                      </a:lnTo>
                      <a:lnTo>
                        <a:pt x="24" y="224"/>
                      </a:lnTo>
                      <a:lnTo>
                        <a:pt x="24" y="229"/>
                      </a:lnTo>
                      <a:lnTo>
                        <a:pt x="26" y="229"/>
                      </a:lnTo>
                      <a:lnTo>
                        <a:pt x="26" y="234"/>
                      </a:lnTo>
                      <a:lnTo>
                        <a:pt x="24" y="234"/>
                      </a:lnTo>
                      <a:lnTo>
                        <a:pt x="24" y="236"/>
                      </a:lnTo>
                      <a:lnTo>
                        <a:pt x="24" y="238"/>
                      </a:lnTo>
                      <a:lnTo>
                        <a:pt x="24" y="241"/>
                      </a:lnTo>
                      <a:lnTo>
                        <a:pt x="24" y="243"/>
                      </a:lnTo>
                      <a:lnTo>
                        <a:pt x="21" y="243"/>
                      </a:lnTo>
                      <a:lnTo>
                        <a:pt x="19" y="246"/>
                      </a:lnTo>
                      <a:lnTo>
                        <a:pt x="19" y="248"/>
                      </a:lnTo>
                      <a:lnTo>
                        <a:pt x="19" y="253"/>
                      </a:lnTo>
                      <a:lnTo>
                        <a:pt x="19" y="250"/>
                      </a:lnTo>
                      <a:lnTo>
                        <a:pt x="24" y="258"/>
                      </a:lnTo>
                      <a:lnTo>
                        <a:pt x="24" y="255"/>
                      </a:lnTo>
                      <a:lnTo>
                        <a:pt x="26" y="258"/>
                      </a:lnTo>
                      <a:lnTo>
                        <a:pt x="29" y="255"/>
                      </a:lnTo>
                      <a:lnTo>
                        <a:pt x="31" y="258"/>
                      </a:lnTo>
                      <a:lnTo>
                        <a:pt x="31" y="260"/>
                      </a:lnTo>
                      <a:lnTo>
                        <a:pt x="33" y="258"/>
                      </a:lnTo>
                      <a:lnTo>
                        <a:pt x="36" y="262"/>
                      </a:lnTo>
                      <a:lnTo>
                        <a:pt x="38" y="262"/>
                      </a:lnTo>
                      <a:lnTo>
                        <a:pt x="38" y="260"/>
                      </a:lnTo>
                      <a:lnTo>
                        <a:pt x="38" y="258"/>
                      </a:lnTo>
                      <a:lnTo>
                        <a:pt x="41" y="258"/>
                      </a:lnTo>
                      <a:lnTo>
                        <a:pt x="43" y="260"/>
                      </a:lnTo>
                      <a:lnTo>
                        <a:pt x="45" y="260"/>
                      </a:lnTo>
                      <a:lnTo>
                        <a:pt x="48" y="260"/>
                      </a:lnTo>
                      <a:lnTo>
                        <a:pt x="45" y="260"/>
                      </a:lnTo>
                      <a:lnTo>
                        <a:pt x="45" y="258"/>
                      </a:lnTo>
                      <a:lnTo>
                        <a:pt x="48" y="258"/>
                      </a:lnTo>
                      <a:lnTo>
                        <a:pt x="48" y="260"/>
                      </a:lnTo>
                      <a:lnTo>
                        <a:pt x="50" y="260"/>
                      </a:lnTo>
                      <a:lnTo>
                        <a:pt x="52" y="265"/>
                      </a:lnTo>
                      <a:lnTo>
                        <a:pt x="55" y="262"/>
                      </a:lnTo>
                      <a:lnTo>
                        <a:pt x="60" y="267"/>
                      </a:lnTo>
                      <a:lnTo>
                        <a:pt x="60" y="269"/>
                      </a:lnTo>
                      <a:lnTo>
                        <a:pt x="62" y="269"/>
                      </a:lnTo>
                      <a:lnTo>
                        <a:pt x="64" y="269"/>
                      </a:lnTo>
                      <a:lnTo>
                        <a:pt x="67" y="272"/>
                      </a:lnTo>
                      <a:lnTo>
                        <a:pt x="64" y="274"/>
                      </a:lnTo>
                      <a:lnTo>
                        <a:pt x="67" y="274"/>
                      </a:lnTo>
                      <a:lnTo>
                        <a:pt x="69" y="272"/>
                      </a:lnTo>
                      <a:lnTo>
                        <a:pt x="72" y="272"/>
                      </a:lnTo>
                      <a:lnTo>
                        <a:pt x="72" y="274"/>
                      </a:lnTo>
                      <a:lnTo>
                        <a:pt x="74" y="274"/>
                      </a:lnTo>
                      <a:lnTo>
                        <a:pt x="76" y="274"/>
                      </a:lnTo>
                      <a:lnTo>
                        <a:pt x="79" y="274"/>
                      </a:lnTo>
                      <a:lnTo>
                        <a:pt x="79" y="272"/>
                      </a:lnTo>
                      <a:lnTo>
                        <a:pt x="81" y="274"/>
                      </a:lnTo>
                      <a:lnTo>
                        <a:pt x="81" y="272"/>
                      </a:lnTo>
                      <a:lnTo>
                        <a:pt x="83" y="272"/>
                      </a:lnTo>
                      <a:lnTo>
                        <a:pt x="86" y="272"/>
                      </a:lnTo>
                      <a:lnTo>
                        <a:pt x="88" y="272"/>
                      </a:lnTo>
                      <a:lnTo>
                        <a:pt x="91" y="274"/>
                      </a:lnTo>
                      <a:lnTo>
                        <a:pt x="88" y="279"/>
                      </a:lnTo>
                      <a:lnTo>
                        <a:pt x="93" y="281"/>
                      </a:lnTo>
                      <a:lnTo>
                        <a:pt x="93" y="284"/>
                      </a:lnTo>
                      <a:lnTo>
                        <a:pt x="95" y="286"/>
                      </a:lnTo>
                      <a:lnTo>
                        <a:pt x="95" y="289"/>
                      </a:lnTo>
                      <a:lnTo>
                        <a:pt x="93" y="289"/>
                      </a:lnTo>
                      <a:lnTo>
                        <a:pt x="93" y="291"/>
                      </a:lnTo>
                      <a:lnTo>
                        <a:pt x="93" y="293"/>
                      </a:lnTo>
                      <a:lnTo>
                        <a:pt x="98" y="296"/>
                      </a:lnTo>
                      <a:lnTo>
                        <a:pt x="100" y="293"/>
                      </a:lnTo>
                      <a:lnTo>
                        <a:pt x="103" y="293"/>
                      </a:lnTo>
                      <a:lnTo>
                        <a:pt x="103" y="291"/>
                      </a:lnTo>
                      <a:lnTo>
                        <a:pt x="103" y="289"/>
                      </a:lnTo>
                      <a:lnTo>
                        <a:pt x="107" y="289"/>
                      </a:lnTo>
                      <a:lnTo>
                        <a:pt x="110" y="289"/>
                      </a:lnTo>
                      <a:lnTo>
                        <a:pt x="110" y="286"/>
                      </a:lnTo>
                      <a:lnTo>
                        <a:pt x="110" y="289"/>
                      </a:lnTo>
                      <a:lnTo>
                        <a:pt x="112" y="289"/>
                      </a:lnTo>
                      <a:lnTo>
                        <a:pt x="114" y="289"/>
                      </a:lnTo>
                      <a:lnTo>
                        <a:pt x="117" y="291"/>
                      </a:lnTo>
                      <a:lnTo>
                        <a:pt x="117" y="293"/>
                      </a:lnTo>
                      <a:lnTo>
                        <a:pt x="119" y="291"/>
                      </a:lnTo>
                      <a:lnTo>
                        <a:pt x="122" y="293"/>
                      </a:lnTo>
                      <a:lnTo>
                        <a:pt x="119" y="293"/>
                      </a:lnTo>
                      <a:lnTo>
                        <a:pt x="122" y="296"/>
                      </a:lnTo>
                      <a:lnTo>
                        <a:pt x="119" y="296"/>
                      </a:lnTo>
                      <a:lnTo>
                        <a:pt x="122" y="298"/>
                      </a:lnTo>
                      <a:lnTo>
                        <a:pt x="124" y="296"/>
                      </a:lnTo>
                      <a:lnTo>
                        <a:pt x="126" y="296"/>
                      </a:lnTo>
                      <a:lnTo>
                        <a:pt x="129" y="300"/>
                      </a:lnTo>
                      <a:lnTo>
                        <a:pt x="131" y="298"/>
                      </a:lnTo>
                      <a:lnTo>
                        <a:pt x="131" y="300"/>
                      </a:lnTo>
                      <a:lnTo>
                        <a:pt x="131" y="303"/>
                      </a:lnTo>
                      <a:lnTo>
                        <a:pt x="134" y="303"/>
                      </a:lnTo>
                      <a:lnTo>
                        <a:pt x="134" y="305"/>
                      </a:lnTo>
                      <a:lnTo>
                        <a:pt x="134" y="308"/>
                      </a:lnTo>
                      <a:lnTo>
                        <a:pt x="136" y="310"/>
                      </a:lnTo>
                      <a:lnTo>
                        <a:pt x="138" y="310"/>
                      </a:lnTo>
                      <a:lnTo>
                        <a:pt x="141" y="310"/>
                      </a:lnTo>
                      <a:lnTo>
                        <a:pt x="143" y="310"/>
                      </a:lnTo>
                      <a:lnTo>
                        <a:pt x="143" y="312"/>
                      </a:lnTo>
                      <a:lnTo>
                        <a:pt x="143" y="315"/>
                      </a:lnTo>
                      <a:lnTo>
                        <a:pt x="143" y="317"/>
                      </a:lnTo>
                      <a:lnTo>
                        <a:pt x="141" y="320"/>
                      </a:lnTo>
                      <a:lnTo>
                        <a:pt x="143" y="322"/>
                      </a:lnTo>
                      <a:lnTo>
                        <a:pt x="145" y="322"/>
                      </a:lnTo>
                      <a:lnTo>
                        <a:pt x="145" y="320"/>
                      </a:lnTo>
                      <a:lnTo>
                        <a:pt x="148" y="320"/>
                      </a:lnTo>
                      <a:lnTo>
                        <a:pt x="148" y="322"/>
                      </a:lnTo>
                      <a:lnTo>
                        <a:pt x="150" y="322"/>
                      </a:lnTo>
                      <a:lnTo>
                        <a:pt x="153" y="324"/>
                      </a:lnTo>
                      <a:lnTo>
                        <a:pt x="153" y="322"/>
                      </a:lnTo>
                      <a:lnTo>
                        <a:pt x="155" y="322"/>
                      </a:lnTo>
                      <a:lnTo>
                        <a:pt x="155" y="329"/>
                      </a:lnTo>
                      <a:lnTo>
                        <a:pt x="157" y="329"/>
                      </a:lnTo>
                      <a:lnTo>
                        <a:pt x="157" y="331"/>
                      </a:lnTo>
                      <a:lnTo>
                        <a:pt x="160" y="331"/>
                      </a:lnTo>
                      <a:lnTo>
                        <a:pt x="162" y="329"/>
                      </a:lnTo>
                      <a:lnTo>
                        <a:pt x="165" y="331"/>
                      </a:lnTo>
                      <a:lnTo>
                        <a:pt x="167" y="331"/>
                      </a:lnTo>
                      <a:lnTo>
                        <a:pt x="172" y="334"/>
                      </a:lnTo>
                      <a:lnTo>
                        <a:pt x="174" y="331"/>
                      </a:lnTo>
                      <a:lnTo>
                        <a:pt x="174" y="334"/>
                      </a:lnTo>
                      <a:lnTo>
                        <a:pt x="174" y="331"/>
                      </a:lnTo>
                      <a:lnTo>
                        <a:pt x="179" y="334"/>
                      </a:lnTo>
                      <a:lnTo>
                        <a:pt x="181" y="334"/>
                      </a:lnTo>
                      <a:lnTo>
                        <a:pt x="179" y="336"/>
                      </a:lnTo>
                      <a:lnTo>
                        <a:pt x="181" y="339"/>
                      </a:lnTo>
                      <a:lnTo>
                        <a:pt x="184" y="339"/>
                      </a:lnTo>
                      <a:lnTo>
                        <a:pt x="186" y="339"/>
                      </a:lnTo>
                      <a:lnTo>
                        <a:pt x="186" y="341"/>
                      </a:lnTo>
                      <a:lnTo>
                        <a:pt x="181" y="343"/>
                      </a:lnTo>
                      <a:lnTo>
                        <a:pt x="181" y="346"/>
                      </a:lnTo>
                      <a:lnTo>
                        <a:pt x="184" y="350"/>
                      </a:lnTo>
                      <a:lnTo>
                        <a:pt x="186" y="350"/>
                      </a:lnTo>
                      <a:lnTo>
                        <a:pt x="184" y="353"/>
                      </a:lnTo>
                      <a:lnTo>
                        <a:pt x="181" y="355"/>
                      </a:lnTo>
                      <a:lnTo>
                        <a:pt x="176" y="358"/>
                      </a:lnTo>
                      <a:lnTo>
                        <a:pt x="176" y="355"/>
                      </a:lnTo>
                      <a:lnTo>
                        <a:pt x="172" y="353"/>
                      </a:lnTo>
                      <a:lnTo>
                        <a:pt x="167" y="353"/>
                      </a:lnTo>
                      <a:lnTo>
                        <a:pt x="165" y="355"/>
                      </a:lnTo>
                      <a:lnTo>
                        <a:pt x="162" y="355"/>
                      </a:lnTo>
                      <a:lnTo>
                        <a:pt x="160" y="355"/>
                      </a:lnTo>
                      <a:lnTo>
                        <a:pt x="160" y="353"/>
                      </a:lnTo>
                      <a:lnTo>
                        <a:pt x="157" y="353"/>
                      </a:lnTo>
                      <a:lnTo>
                        <a:pt x="155" y="350"/>
                      </a:lnTo>
                      <a:lnTo>
                        <a:pt x="153" y="353"/>
                      </a:lnTo>
                      <a:lnTo>
                        <a:pt x="150" y="355"/>
                      </a:lnTo>
                      <a:lnTo>
                        <a:pt x="150" y="358"/>
                      </a:lnTo>
                      <a:lnTo>
                        <a:pt x="150" y="360"/>
                      </a:lnTo>
                      <a:lnTo>
                        <a:pt x="145" y="362"/>
                      </a:lnTo>
                      <a:lnTo>
                        <a:pt x="145" y="365"/>
                      </a:lnTo>
                      <a:lnTo>
                        <a:pt x="143" y="367"/>
                      </a:lnTo>
                      <a:lnTo>
                        <a:pt x="138" y="372"/>
                      </a:lnTo>
                      <a:lnTo>
                        <a:pt x="136" y="374"/>
                      </a:lnTo>
                      <a:lnTo>
                        <a:pt x="136" y="377"/>
                      </a:lnTo>
                      <a:lnTo>
                        <a:pt x="136" y="379"/>
                      </a:lnTo>
                      <a:lnTo>
                        <a:pt x="136" y="381"/>
                      </a:lnTo>
                      <a:lnTo>
                        <a:pt x="136" y="389"/>
                      </a:lnTo>
                      <a:lnTo>
                        <a:pt x="138" y="389"/>
                      </a:lnTo>
                      <a:lnTo>
                        <a:pt x="141" y="389"/>
                      </a:lnTo>
                      <a:lnTo>
                        <a:pt x="141" y="391"/>
                      </a:lnTo>
                      <a:lnTo>
                        <a:pt x="143" y="393"/>
                      </a:lnTo>
                      <a:lnTo>
                        <a:pt x="145" y="393"/>
                      </a:lnTo>
                      <a:lnTo>
                        <a:pt x="145" y="396"/>
                      </a:lnTo>
                      <a:lnTo>
                        <a:pt x="148" y="396"/>
                      </a:lnTo>
                      <a:lnTo>
                        <a:pt x="150" y="396"/>
                      </a:lnTo>
                      <a:lnTo>
                        <a:pt x="153" y="398"/>
                      </a:lnTo>
                      <a:lnTo>
                        <a:pt x="155" y="398"/>
                      </a:lnTo>
                      <a:lnTo>
                        <a:pt x="157" y="398"/>
                      </a:lnTo>
                      <a:lnTo>
                        <a:pt x="162" y="401"/>
                      </a:lnTo>
                      <a:lnTo>
                        <a:pt x="165" y="398"/>
                      </a:lnTo>
                      <a:lnTo>
                        <a:pt x="167" y="398"/>
                      </a:lnTo>
                      <a:lnTo>
                        <a:pt x="172" y="405"/>
                      </a:lnTo>
                      <a:lnTo>
                        <a:pt x="174" y="408"/>
                      </a:lnTo>
                      <a:lnTo>
                        <a:pt x="179" y="410"/>
                      </a:lnTo>
                      <a:lnTo>
                        <a:pt x="181" y="410"/>
                      </a:lnTo>
                      <a:lnTo>
                        <a:pt x="181" y="412"/>
                      </a:lnTo>
                      <a:lnTo>
                        <a:pt x="184" y="410"/>
                      </a:lnTo>
                      <a:lnTo>
                        <a:pt x="186" y="412"/>
                      </a:lnTo>
                      <a:lnTo>
                        <a:pt x="186" y="410"/>
                      </a:lnTo>
                      <a:lnTo>
                        <a:pt x="188" y="408"/>
                      </a:lnTo>
                      <a:lnTo>
                        <a:pt x="191" y="408"/>
                      </a:lnTo>
                      <a:lnTo>
                        <a:pt x="191" y="410"/>
                      </a:lnTo>
                      <a:lnTo>
                        <a:pt x="191" y="408"/>
                      </a:lnTo>
                      <a:lnTo>
                        <a:pt x="193" y="408"/>
                      </a:lnTo>
                      <a:lnTo>
                        <a:pt x="196" y="410"/>
                      </a:lnTo>
                      <a:lnTo>
                        <a:pt x="200" y="412"/>
                      </a:lnTo>
                      <a:lnTo>
                        <a:pt x="203" y="412"/>
                      </a:lnTo>
                      <a:lnTo>
                        <a:pt x="205" y="420"/>
                      </a:lnTo>
                      <a:lnTo>
                        <a:pt x="210" y="422"/>
                      </a:lnTo>
                      <a:lnTo>
                        <a:pt x="215" y="422"/>
                      </a:lnTo>
                      <a:lnTo>
                        <a:pt x="222" y="424"/>
                      </a:lnTo>
                      <a:lnTo>
                        <a:pt x="224" y="422"/>
                      </a:lnTo>
                      <a:lnTo>
                        <a:pt x="227" y="422"/>
                      </a:lnTo>
                      <a:lnTo>
                        <a:pt x="227" y="420"/>
                      </a:lnTo>
                      <a:lnTo>
                        <a:pt x="234" y="420"/>
                      </a:lnTo>
                      <a:lnTo>
                        <a:pt x="238" y="422"/>
                      </a:lnTo>
                      <a:lnTo>
                        <a:pt x="241" y="422"/>
                      </a:lnTo>
                      <a:lnTo>
                        <a:pt x="246" y="422"/>
                      </a:lnTo>
                      <a:lnTo>
                        <a:pt x="248" y="420"/>
                      </a:lnTo>
                      <a:lnTo>
                        <a:pt x="248" y="417"/>
                      </a:lnTo>
                      <a:lnTo>
                        <a:pt x="250" y="417"/>
                      </a:lnTo>
                      <a:lnTo>
                        <a:pt x="250" y="415"/>
                      </a:lnTo>
                      <a:lnTo>
                        <a:pt x="253" y="412"/>
                      </a:lnTo>
                      <a:lnTo>
                        <a:pt x="255" y="412"/>
                      </a:lnTo>
                      <a:lnTo>
                        <a:pt x="253" y="410"/>
                      </a:lnTo>
                      <a:lnTo>
                        <a:pt x="255" y="408"/>
                      </a:lnTo>
                      <a:lnTo>
                        <a:pt x="258" y="401"/>
                      </a:lnTo>
                      <a:lnTo>
                        <a:pt x="260" y="396"/>
                      </a:lnTo>
                      <a:lnTo>
                        <a:pt x="262" y="391"/>
                      </a:lnTo>
                      <a:lnTo>
                        <a:pt x="265" y="389"/>
                      </a:lnTo>
                      <a:lnTo>
                        <a:pt x="272" y="381"/>
                      </a:lnTo>
                      <a:lnTo>
                        <a:pt x="269" y="381"/>
                      </a:lnTo>
                      <a:lnTo>
                        <a:pt x="272" y="379"/>
                      </a:lnTo>
                      <a:lnTo>
                        <a:pt x="269" y="377"/>
                      </a:lnTo>
                      <a:lnTo>
                        <a:pt x="269" y="374"/>
                      </a:lnTo>
                      <a:lnTo>
                        <a:pt x="265" y="374"/>
                      </a:lnTo>
                      <a:lnTo>
                        <a:pt x="260" y="374"/>
                      </a:lnTo>
                      <a:lnTo>
                        <a:pt x="258" y="370"/>
                      </a:lnTo>
                      <a:lnTo>
                        <a:pt x="258" y="367"/>
                      </a:lnTo>
                      <a:lnTo>
                        <a:pt x="258" y="362"/>
                      </a:lnTo>
                      <a:lnTo>
                        <a:pt x="248" y="358"/>
                      </a:lnTo>
                      <a:lnTo>
                        <a:pt x="250" y="355"/>
                      </a:lnTo>
                      <a:lnTo>
                        <a:pt x="250" y="350"/>
                      </a:lnTo>
                      <a:lnTo>
                        <a:pt x="250" y="348"/>
                      </a:lnTo>
                      <a:lnTo>
                        <a:pt x="248" y="348"/>
                      </a:lnTo>
                      <a:lnTo>
                        <a:pt x="250" y="346"/>
                      </a:lnTo>
                      <a:lnTo>
                        <a:pt x="250" y="343"/>
                      </a:lnTo>
                      <a:lnTo>
                        <a:pt x="250" y="341"/>
                      </a:lnTo>
                      <a:lnTo>
                        <a:pt x="250" y="339"/>
                      </a:lnTo>
                      <a:lnTo>
                        <a:pt x="246" y="336"/>
                      </a:lnTo>
                      <a:lnTo>
                        <a:pt x="246" y="331"/>
                      </a:lnTo>
                      <a:lnTo>
                        <a:pt x="246" y="329"/>
                      </a:lnTo>
                      <a:lnTo>
                        <a:pt x="248" y="322"/>
                      </a:lnTo>
                      <a:lnTo>
                        <a:pt x="248" y="320"/>
                      </a:lnTo>
                      <a:lnTo>
                        <a:pt x="250" y="317"/>
                      </a:lnTo>
                      <a:lnTo>
                        <a:pt x="248" y="315"/>
                      </a:lnTo>
                      <a:lnTo>
                        <a:pt x="250" y="315"/>
                      </a:lnTo>
                      <a:lnTo>
                        <a:pt x="250" y="312"/>
                      </a:lnTo>
                      <a:lnTo>
                        <a:pt x="248" y="308"/>
                      </a:lnTo>
                      <a:lnTo>
                        <a:pt x="253" y="305"/>
                      </a:lnTo>
                      <a:lnTo>
                        <a:pt x="253" y="300"/>
                      </a:lnTo>
                      <a:lnTo>
                        <a:pt x="258" y="296"/>
                      </a:lnTo>
                      <a:lnTo>
                        <a:pt x="258" y="293"/>
                      </a:lnTo>
                      <a:lnTo>
                        <a:pt x="262" y="291"/>
                      </a:lnTo>
                      <a:lnTo>
                        <a:pt x="265" y="289"/>
                      </a:lnTo>
                      <a:lnTo>
                        <a:pt x="262" y="289"/>
                      </a:lnTo>
                      <a:lnTo>
                        <a:pt x="262" y="286"/>
                      </a:lnTo>
                      <a:lnTo>
                        <a:pt x="262" y="284"/>
                      </a:lnTo>
                      <a:lnTo>
                        <a:pt x="260" y="284"/>
                      </a:lnTo>
                      <a:lnTo>
                        <a:pt x="258" y="284"/>
                      </a:lnTo>
                      <a:lnTo>
                        <a:pt x="258" y="281"/>
                      </a:lnTo>
                      <a:lnTo>
                        <a:pt x="260" y="277"/>
                      </a:lnTo>
                      <a:lnTo>
                        <a:pt x="260" y="274"/>
                      </a:lnTo>
                      <a:lnTo>
                        <a:pt x="260" y="272"/>
                      </a:lnTo>
                      <a:lnTo>
                        <a:pt x="260" y="267"/>
                      </a:lnTo>
                      <a:lnTo>
                        <a:pt x="267" y="260"/>
                      </a:lnTo>
                      <a:lnTo>
                        <a:pt x="272" y="258"/>
                      </a:lnTo>
                      <a:lnTo>
                        <a:pt x="274" y="255"/>
                      </a:lnTo>
                      <a:lnTo>
                        <a:pt x="274" y="250"/>
                      </a:lnTo>
                      <a:lnTo>
                        <a:pt x="274" y="248"/>
                      </a:lnTo>
                      <a:lnTo>
                        <a:pt x="274" y="246"/>
                      </a:lnTo>
                      <a:lnTo>
                        <a:pt x="272" y="246"/>
                      </a:lnTo>
                      <a:lnTo>
                        <a:pt x="272" y="243"/>
                      </a:lnTo>
                      <a:lnTo>
                        <a:pt x="269" y="241"/>
                      </a:lnTo>
                      <a:lnTo>
                        <a:pt x="272" y="241"/>
                      </a:lnTo>
                      <a:lnTo>
                        <a:pt x="272" y="238"/>
                      </a:lnTo>
                      <a:lnTo>
                        <a:pt x="277" y="227"/>
                      </a:lnTo>
                      <a:lnTo>
                        <a:pt x="279" y="229"/>
                      </a:lnTo>
                      <a:lnTo>
                        <a:pt x="281" y="229"/>
                      </a:lnTo>
                      <a:lnTo>
                        <a:pt x="284" y="231"/>
                      </a:lnTo>
                      <a:lnTo>
                        <a:pt x="286" y="231"/>
                      </a:lnTo>
                      <a:lnTo>
                        <a:pt x="286" y="229"/>
                      </a:lnTo>
                      <a:lnTo>
                        <a:pt x="289" y="229"/>
                      </a:lnTo>
                      <a:lnTo>
                        <a:pt x="291" y="229"/>
                      </a:lnTo>
                      <a:lnTo>
                        <a:pt x="291" y="227"/>
                      </a:lnTo>
                      <a:lnTo>
                        <a:pt x="291" y="224"/>
                      </a:lnTo>
                      <a:lnTo>
                        <a:pt x="291" y="222"/>
                      </a:lnTo>
                      <a:lnTo>
                        <a:pt x="291" y="219"/>
                      </a:lnTo>
                      <a:lnTo>
                        <a:pt x="293" y="217"/>
                      </a:lnTo>
                      <a:lnTo>
                        <a:pt x="298" y="215"/>
                      </a:lnTo>
                      <a:lnTo>
                        <a:pt x="300" y="215"/>
                      </a:lnTo>
                      <a:lnTo>
                        <a:pt x="298" y="212"/>
                      </a:lnTo>
                      <a:lnTo>
                        <a:pt x="296" y="212"/>
                      </a:lnTo>
                      <a:lnTo>
                        <a:pt x="296" y="210"/>
                      </a:lnTo>
                      <a:lnTo>
                        <a:pt x="298" y="210"/>
                      </a:lnTo>
                      <a:lnTo>
                        <a:pt x="300" y="210"/>
                      </a:lnTo>
                      <a:lnTo>
                        <a:pt x="300" y="203"/>
                      </a:lnTo>
                      <a:lnTo>
                        <a:pt x="300" y="200"/>
                      </a:lnTo>
                      <a:lnTo>
                        <a:pt x="303" y="200"/>
                      </a:lnTo>
                      <a:lnTo>
                        <a:pt x="308" y="200"/>
                      </a:lnTo>
                      <a:lnTo>
                        <a:pt x="315" y="200"/>
                      </a:lnTo>
                      <a:lnTo>
                        <a:pt x="320" y="200"/>
                      </a:lnTo>
                      <a:lnTo>
                        <a:pt x="324" y="200"/>
                      </a:lnTo>
                      <a:lnTo>
                        <a:pt x="327" y="198"/>
                      </a:lnTo>
                      <a:lnTo>
                        <a:pt x="327" y="196"/>
                      </a:lnTo>
                      <a:lnTo>
                        <a:pt x="327" y="193"/>
                      </a:lnTo>
                      <a:lnTo>
                        <a:pt x="327" y="191"/>
                      </a:lnTo>
                      <a:lnTo>
                        <a:pt x="327" y="188"/>
                      </a:lnTo>
                      <a:lnTo>
                        <a:pt x="327" y="186"/>
                      </a:lnTo>
                      <a:lnTo>
                        <a:pt x="329" y="184"/>
                      </a:lnTo>
                      <a:lnTo>
                        <a:pt x="331" y="181"/>
                      </a:lnTo>
                      <a:lnTo>
                        <a:pt x="334" y="184"/>
                      </a:lnTo>
                      <a:lnTo>
                        <a:pt x="339" y="181"/>
                      </a:lnTo>
                      <a:lnTo>
                        <a:pt x="341" y="181"/>
                      </a:lnTo>
                      <a:lnTo>
                        <a:pt x="343" y="179"/>
                      </a:lnTo>
                      <a:lnTo>
                        <a:pt x="346" y="179"/>
                      </a:lnTo>
                      <a:lnTo>
                        <a:pt x="348" y="179"/>
                      </a:lnTo>
                      <a:lnTo>
                        <a:pt x="348" y="177"/>
                      </a:lnTo>
                      <a:lnTo>
                        <a:pt x="348" y="174"/>
                      </a:lnTo>
                      <a:lnTo>
                        <a:pt x="348" y="172"/>
                      </a:lnTo>
                      <a:lnTo>
                        <a:pt x="351" y="172"/>
                      </a:lnTo>
                      <a:lnTo>
                        <a:pt x="353" y="169"/>
                      </a:lnTo>
                      <a:lnTo>
                        <a:pt x="358" y="169"/>
                      </a:lnTo>
                      <a:lnTo>
                        <a:pt x="355" y="165"/>
                      </a:lnTo>
                      <a:lnTo>
                        <a:pt x="358" y="165"/>
                      </a:lnTo>
                      <a:lnTo>
                        <a:pt x="360" y="165"/>
                      </a:lnTo>
                      <a:lnTo>
                        <a:pt x="362" y="165"/>
                      </a:lnTo>
                      <a:lnTo>
                        <a:pt x="365" y="162"/>
                      </a:lnTo>
                      <a:lnTo>
                        <a:pt x="370" y="155"/>
                      </a:lnTo>
                      <a:lnTo>
                        <a:pt x="367" y="155"/>
                      </a:lnTo>
                      <a:lnTo>
                        <a:pt x="365" y="153"/>
                      </a:lnTo>
                      <a:lnTo>
                        <a:pt x="367" y="150"/>
                      </a:lnTo>
                      <a:lnTo>
                        <a:pt x="367" y="146"/>
                      </a:lnTo>
                      <a:lnTo>
                        <a:pt x="367" y="143"/>
                      </a:lnTo>
                      <a:lnTo>
                        <a:pt x="365" y="143"/>
                      </a:lnTo>
                      <a:lnTo>
                        <a:pt x="365" y="138"/>
                      </a:lnTo>
                      <a:lnTo>
                        <a:pt x="370" y="136"/>
                      </a:lnTo>
                      <a:lnTo>
                        <a:pt x="370" y="134"/>
                      </a:lnTo>
                      <a:lnTo>
                        <a:pt x="372" y="131"/>
                      </a:lnTo>
                      <a:lnTo>
                        <a:pt x="374" y="131"/>
                      </a:lnTo>
                      <a:lnTo>
                        <a:pt x="374" y="129"/>
                      </a:lnTo>
                      <a:lnTo>
                        <a:pt x="374" y="126"/>
                      </a:lnTo>
                      <a:lnTo>
                        <a:pt x="374" y="124"/>
                      </a:lnTo>
                      <a:lnTo>
                        <a:pt x="374" y="122"/>
                      </a:lnTo>
                      <a:lnTo>
                        <a:pt x="374" y="119"/>
                      </a:lnTo>
                      <a:lnTo>
                        <a:pt x="377" y="119"/>
                      </a:lnTo>
                      <a:lnTo>
                        <a:pt x="379" y="117"/>
                      </a:lnTo>
                      <a:lnTo>
                        <a:pt x="382" y="115"/>
                      </a:lnTo>
                      <a:lnTo>
                        <a:pt x="389" y="115"/>
                      </a:lnTo>
                      <a:lnTo>
                        <a:pt x="391" y="115"/>
                      </a:lnTo>
                      <a:lnTo>
                        <a:pt x="393" y="115"/>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29" name="Freeform 14"/>
                <xdr:cNvSpPr>
                  <a:spLocks/>
                </xdr:cNvSpPr>
              </xdr:nvSpPr>
              <xdr:spPr bwMode="auto">
                <a:xfrm>
                  <a:off x="5212803" y="14333527"/>
                  <a:ext cx="564421" cy="1046906"/>
                </a:xfrm>
                <a:custGeom>
                  <a:avLst/>
                  <a:gdLst>
                    <a:gd name="T0" fmla="*/ 1376 w 465"/>
                    <a:gd name="T1" fmla="*/ 71 h 891"/>
                    <a:gd name="T2" fmla="*/ 1253 w 465"/>
                    <a:gd name="T3" fmla="*/ 32 h 891"/>
                    <a:gd name="T4" fmla="*/ 1139 w 465"/>
                    <a:gd name="T5" fmla="*/ 50 h 891"/>
                    <a:gd name="T6" fmla="*/ 1070 w 465"/>
                    <a:gd name="T7" fmla="*/ 134 h 891"/>
                    <a:gd name="T8" fmla="*/ 1055 w 465"/>
                    <a:gd name="T9" fmla="*/ 205 h 891"/>
                    <a:gd name="T10" fmla="*/ 1085 w 465"/>
                    <a:gd name="T11" fmla="*/ 306 h 891"/>
                    <a:gd name="T12" fmla="*/ 1055 w 465"/>
                    <a:gd name="T13" fmla="*/ 381 h 891"/>
                    <a:gd name="T14" fmla="*/ 1096 w 465"/>
                    <a:gd name="T15" fmla="*/ 487 h 891"/>
                    <a:gd name="T16" fmla="*/ 1022 w 465"/>
                    <a:gd name="T17" fmla="*/ 550 h 891"/>
                    <a:gd name="T18" fmla="*/ 900 w 465"/>
                    <a:gd name="T19" fmla="*/ 632 h 891"/>
                    <a:gd name="T20" fmla="*/ 826 w 465"/>
                    <a:gd name="T21" fmla="*/ 759 h 891"/>
                    <a:gd name="T22" fmla="*/ 730 w 465"/>
                    <a:gd name="T23" fmla="*/ 868 h 891"/>
                    <a:gd name="T24" fmla="*/ 614 w 465"/>
                    <a:gd name="T25" fmla="*/ 941 h 891"/>
                    <a:gd name="T26" fmla="*/ 614 w 465"/>
                    <a:gd name="T27" fmla="*/ 1066 h 891"/>
                    <a:gd name="T28" fmla="*/ 563 w 465"/>
                    <a:gd name="T29" fmla="*/ 994 h 891"/>
                    <a:gd name="T30" fmla="*/ 393 w 465"/>
                    <a:gd name="T31" fmla="*/ 948 h 891"/>
                    <a:gd name="T32" fmla="*/ 279 w 465"/>
                    <a:gd name="T33" fmla="*/ 1003 h 891"/>
                    <a:gd name="T34" fmla="*/ 224 w 465"/>
                    <a:gd name="T35" fmla="*/ 1232 h 891"/>
                    <a:gd name="T36" fmla="*/ 62 w 465"/>
                    <a:gd name="T37" fmla="*/ 1393 h 891"/>
                    <a:gd name="T38" fmla="*/ 29 w 465"/>
                    <a:gd name="T39" fmla="*/ 1499 h 891"/>
                    <a:gd name="T40" fmla="*/ 16 w 465"/>
                    <a:gd name="T41" fmla="*/ 1573 h 891"/>
                    <a:gd name="T42" fmla="*/ 48 w 465"/>
                    <a:gd name="T43" fmla="*/ 1620 h 891"/>
                    <a:gd name="T44" fmla="*/ 75 w 465"/>
                    <a:gd name="T45" fmla="*/ 1659 h 891"/>
                    <a:gd name="T46" fmla="*/ 123 w 465"/>
                    <a:gd name="T47" fmla="*/ 1645 h 891"/>
                    <a:gd name="T48" fmla="*/ 185 w 465"/>
                    <a:gd name="T49" fmla="*/ 1674 h 891"/>
                    <a:gd name="T50" fmla="*/ 271 w 465"/>
                    <a:gd name="T51" fmla="*/ 1704 h 891"/>
                    <a:gd name="T52" fmla="*/ 327 w 465"/>
                    <a:gd name="T53" fmla="*/ 1829 h 891"/>
                    <a:gd name="T54" fmla="*/ 271 w 465"/>
                    <a:gd name="T55" fmla="*/ 2040 h 891"/>
                    <a:gd name="T56" fmla="*/ 487 w 465"/>
                    <a:gd name="T57" fmla="*/ 2136 h 891"/>
                    <a:gd name="T58" fmla="*/ 563 w 465"/>
                    <a:gd name="T59" fmla="*/ 2227 h 891"/>
                    <a:gd name="T60" fmla="*/ 541 w 465"/>
                    <a:gd name="T61" fmla="*/ 2455 h 891"/>
                    <a:gd name="T62" fmla="*/ 418 w 465"/>
                    <a:gd name="T63" fmla="*/ 2706 h 891"/>
                    <a:gd name="T64" fmla="*/ 504 w 465"/>
                    <a:gd name="T65" fmla="*/ 3013 h 891"/>
                    <a:gd name="T66" fmla="*/ 683 w 465"/>
                    <a:gd name="T67" fmla="*/ 3358 h 891"/>
                    <a:gd name="T68" fmla="*/ 784 w 465"/>
                    <a:gd name="T69" fmla="*/ 3275 h 891"/>
                    <a:gd name="T70" fmla="*/ 840 w 465"/>
                    <a:gd name="T71" fmla="*/ 3223 h 891"/>
                    <a:gd name="T72" fmla="*/ 926 w 465"/>
                    <a:gd name="T73" fmla="*/ 2979 h 891"/>
                    <a:gd name="T74" fmla="*/ 988 w 465"/>
                    <a:gd name="T75" fmla="*/ 2817 h 891"/>
                    <a:gd name="T76" fmla="*/ 1076 w 465"/>
                    <a:gd name="T77" fmla="*/ 2716 h 891"/>
                    <a:gd name="T78" fmla="*/ 1232 w 465"/>
                    <a:gd name="T79" fmla="*/ 2607 h 891"/>
                    <a:gd name="T80" fmla="*/ 1354 w 465"/>
                    <a:gd name="T81" fmla="*/ 2580 h 891"/>
                    <a:gd name="T82" fmla="*/ 1412 w 465"/>
                    <a:gd name="T83" fmla="*/ 2470 h 891"/>
                    <a:gd name="T84" fmla="*/ 1523 w 465"/>
                    <a:gd name="T85" fmla="*/ 2407 h 891"/>
                    <a:gd name="T86" fmla="*/ 1610 w 465"/>
                    <a:gd name="T87" fmla="*/ 2353 h 891"/>
                    <a:gd name="T88" fmla="*/ 1596 w 465"/>
                    <a:gd name="T89" fmla="*/ 2271 h 891"/>
                    <a:gd name="T90" fmla="*/ 1542 w 465"/>
                    <a:gd name="T91" fmla="*/ 2209 h 891"/>
                    <a:gd name="T92" fmla="*/ 1319 w 465"/>
                    <a:gd name="T93" fmla="*/ 2110 h 891"/>
                    <a:gd name="T94" fmla="*/ 1197 w 465"/>
                    <a:gd name="T95" fmla="*/ 1879 h 891"/>
                    <a:gd name="T96" fmla="*/ 1157 w 465"/>
                    <a:gd name="T97" fmla="*/ 1729 h 891"/>
                    <a:gd name="T98" fmla="*/ 1076 w 465"/>
                    <a:gd name="T99" fmla="*/ 1664 h 891"/>
                    <a:gd name="T100" fmla="*/ 1096 w 465"/>
                    <a:gd name="T101" fmla="*/ 1645 h 891"/>
                    <a:gd name="T102" fmla="*/ 1101 w 465"/>
                    <a:gd name="T103" fmla="*/ 1523 h 891"/>
                    <a:gd name="T104" fmla="*/ 1122 w 465"/>
                    <a:gd name="T105" fmla="*/ 1429 h 891"/>
                    <a:gd name="T106" fmla="*/ 1271 w 465"/>
                    <a:gd name="T107" fmla="*/ 1113 h 891"/>
                    <a:gd name="T108" fmla="*/ 1393 w 465"/>
                    <a:gd name="T109" fmla="*/ 929 h 891"/>
                    <a:gd name="T110" fmla="*/ 1461 w 465"/>
                    <a:gd name="T111" fmla="*/ 824 h 891"/>
                    <a:gd name="T112" fmla="*/ 1610 w 465"/>
                    <a:gd name="T113" fmla="*/ 651 h 891"/>
                    <a:gd name="T114" fmla="*/ 1702 w 465"/>
                    <a:gd name="T115" fmla="*/ 506 h 891"/>
                    <a:gd name="T116" fmla="*/ 1796 w 465"/>
                    <a:gd name="T117" fmla="*/ 352 h 891"/>
                    <a:gd name="T118" fmla="*/ 1780 w 465"/>
                    <a:gd name="T119" fmla="*/ 261 h 891"/>
                    <a:gd name="T120" fmla="*/ 1664 w 465"/>
                    <a:gd name="T121" fmla="*/ 187 h 891"/>
                    <a:gd name="T122" fmla="*/ 1590 w 465"/>
                    <a:gd name="T123" fmla="*/ 77 h 891"/>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0" t="0" r="r" b="b"/>
                  <a:pathLst>
                    <a:path w="465" h="891">
                      <a:moveTo>
                        <a:pt x="384" y="12"/>
                      </a:moveTo>
                      <a:lnTo>
                        <a:pt x="384" y="14"/>
                      </a:lnTo>
                      <a:lnTo>
                        <a:pt x="381" y="14"/>
                      </a:lnTo>
                      <a:lnTo>
                        <a:pt x="376" y="16"/>
                      </a:lnTo>
                      <a:lnTo>
                        <a:pt x="372" y="16"/>
                      </a:lnTo>
                      <a:lnTo>
                        <a:pt x="372" y="14"/>
                      </a:lnTo>
                      <a:lnTo>
                        <a:pt x="369" y="16"/>
                      </a:lnTo>
                      <a:lnTo>
                        <a:pt x="369" y="14"/>
                      </a:lnTo>
                      <a:lnTo>
                        <a:pt x="362" y="19"/>
                      </a:lnTo>
                      <a:lnTo>
                        <a:pt x="355" y="26"/>
                      </a:lnTo>
                      <a:lnTo>
                        <a:pt x="353" y="26"/>
                      </a:lnTo>
                      <a:lnTo>
                        <a:pt x="350" y="26"/>
                      </a:lnTo>
                      <a:lnTo>
                        <a:pt x="350" y="23"/>
                      </a:lnTo>
                      <a:lnTo>
                        <a:pt x="350" y="21"/>
                      </a:lnTo>
                      <a:lnTo>
                        <a:pt x="350" y="19"/>
                      </a:lnTo>
                      <a:lnTo>
                        <a:pt x="348" y="19"/>
                      </a:lnTo>
                      <a:lnTo>
                        <a:pt x="348" y="16"/>
                      </a:lnTo>
                      <a:lnTo>
                        <a:pt x="348" y="14"/>
                      </a:lnTo>
                      <a:lnTo>
                        <a:pt x="341" y="14"/>
                      </a:lnTo>
                      <a:lnTo>
                        <a:pt x="338" y="14"/>
                      </a:lnTo>
                      <a:lnTo>
                        <a:pt x="338" y="16"/>
                      </a:lnTo>
                      <a:lnTo>
                        <a:pt x="336" y="16"/>
                      </a:lnTo>
                      <a:lnTo>
                        <a:pt x="334" y="16"/>
                      </a:lnTo>
                      <a:lnTo>
                        <a:pt x="329" y="16"/>
                      </a:lnTo>
                      <a:lnTo>
                        <a:pt x="326" y="14"/>
                      </a:lnTo>
                      <a:lnTo>
                        <a:pt x="324" y="14"/>
                      </a:lnTo>
                      <a:lnTo>
                        <a:pt x="322" y="14"/>
                      </a:lnTo>
                      <a:lnTo>
                        <a:pt x="322" y="12"/>
                      </a:lnTo>
                      <a:lnTo>
                        <a:pt x="319" y="12"/>
                      </a:lnTo>
                      <a:lnTo>
                        <a:pt x="319" y="9"/>
                      </a:lnTo>
                      <a:lnTo>
                        <a:pt x="314" y="9"/>
                      </a:lnTo>
                      <a:lnTo>
                        <a:pt x="314" y="7"/>
                      </a:lnTo>
                      <a:lnTo>
                        <a:pt x="312" y="7"/>
                      </a:lnTo>
                      <a:lnTo>
                        <a:pt x="310" y="4"/>
                      </a:lnTo>
                      <a:lnTo>
                        <a:pt x="310" y="2"/>
                      </a:lnTo>
                      <a:lnTo>
                        <a:pt x="310" y="0"/>
                      </a:lnTo>
                      <a:lnTo>
                        <a:pt x="305" y="0"/>
                      </a:lnTo>
                      <a:lnTo>
                        <a:pt x="298" y="0"/>
                      </a:lnTo>
                      <a:lnTo>
                        <a:pt x="300" y="0"/>
                      </a:lnTo>
                      <a:lnTo>
                        <a:pt x="298" y="2"/>
                      </a:lnTo>
                      <a:lnTo>
                        <a:pt x="295" y="4"/>
                      </a:lnTo>
                      <a:lnTo>
                        <a:pt x="295" y="7"/>
                      </a:lnTo>
                      <a:lnTo>
                        <a:pt x="293" y="9"/>
                      </a:lnTo>
                      <a:lnTo>
                        <a:pt x="293" y="12"/>
                      </a:lnTo>
                      <a:lnTo>
                        <a:pt x="291" y="14"/>
                      </a:lnTo>
                      <a:lnTo>
                        <a:pt x="291" y="16"/>
                      </a:lnTo>
                      <a:lnTo>
                        <a:pt x="291" y="19"/>
                      </a:lnTo>
                      <a:lnTo>
                        <a:pt x="291" y="21"/>
                      </a:lnTo>
                      <a:lnTo>
                        <a:pt x="291" y="23"/>
                      </a:lnTo>
                      <a:lnTo>
                        <a:pt x="291" y="26"/>
                      </a:lnTo>
                      <a:lnTo>
                        <a:pt x="291" y="28"/>
                      </a:lnTo>
                      <a:lnTo>
                        <a:pt x="286" y="28"/>
                      </a:lnTo>
                      <a:lnTo>
                        <a:pt x="283" y="31"/>
                      </a:lnTo>
                      <a:lnTo>
                        <a:pt x="281" y="31"/>
                      </a:lnTo>
                      <a:lnTo>
                        <a:pt x="279" y="35"/>
                      </a:lnTo>
                      <a:lnTo>
                        <a:pt x="279" y="33"/>
                      </a:lnTo>
                      <a:lnTo>
                        <a:pt x="276" y="35"/>
                      </a:lnTo>
                      <a:lnTo>
                        <a:pt x="274" y="38"/>
                      </a:lnTo>
                      <a:lnTo>
                        <a:pt x="272" y="38"/>
                      </a:lnTo>
                      <a:lnTo>
                        <a:pt x="272" y="35"/>
                      </a:lnTo>
                      <a:lnTo>
                        <a:pt x="272" y="33"/>
                      </a:lnTo>
                      <a:lnTo>
                        <a:pt x="269" y="33"/>
                      </a:lnTo>
                      <a:lnTo>
                        <a:pt x="264" y="33"/>
                      </a:lnTo>
                      <a:lnTo>
                        <a:pt x="260" y="35"/>
                      </a:lnTo>
                      <a:lnTo>
                        <a:pt x="257" y="35"/>
                      </a:lnTo>
                      <a:lnTo>
                        <a:pt x="257" y="38"/>
                      </a:lnTo>
                      <a:lnTo>
                        <a:pt x="257" y="40"/>
                      </a:lnTo>
                      <a:lnTo>
                        <a:pt x="260" y="43"/>
                      </a:lnTo>
                      <a:lnTo>
                        <a:pt x="260" y="45"/>
                      </a:lnTo>
                      <a:lnTo>
                        <a:pt x="257" y="50"/>
                      </a:lnTo>
                      <a:lnTo>
                        <a:pt x="260" y="52"/>
                      </a:lnTo>
                      <a:lnTo>
                        <a:pt x="262" y="52"/>
                      </a:lnTo>
                      <a:lnTo>
                        <a:pt x="267" y="52"/>
                      </a:lnTo>
                      <a:lnTo>
                        <a:pt x="267" y="54"/>
                      </a:lnTo>
                      <a:lnTo>
                        <a:pt x="269" y="54"/>
                      </a:lnTo>
                      <a:lnTo>
                        <a:pt x="272" y="54"/>
                      </a:lnTo>
                      <a:lnTo>
                        <a:pt x="274" y="52"/>
                      </a:lnTo>
                      <a:lnTo>
                        <a:pt x="276" y="52"/>
                      </a:lnTo>
                      <a:lnTo>
                        <a:pt x="279" y="52"/>
                      </a:lnTo>
                      <a:lnTo>
                        <a:pt x="279" y="54"/>
                      </a:lnTo>
                      <a:lnTo>
                        <a:pt x="279" y="57"/>
                      </a:lnTo>
                      <a:lnTo>
                        <a:pt x="279" y="59"/>
                      </a:lnTo>
                      <a:lnTo>
                        <a:pt x="279" y="62"/>
                      </a:lnTo>
                      <a:lnTo>
                        <a:pt x="276" y="64"/>
                      </a:lnTo>
                      <a:lnTo>
                        <a:pt x="279" y="64"/>
                      </a:lnTo>
                      <a:lnTo>
                        <a:pt x="279" y="69"/>
                      </a:lnTo>
                      <a:lnTo>
                        <a:pt x="279" y="71"/>
                      </a:lnTo>
                      <a:lnTo>
                        <a:pt x="279" y="74"/>
                      </a:lnTo>
                      <a:lnTo>
                        <a:pt x="279" y="76"/>
                      </a:lnTo>
                      <a:lnTo>
                        <a:pt x="276" y="81"/>
                      </a:lnTo>
                      <a:lnTo>
                        <a:pt x="279" y="83"/>
                      </a:lnTo>
                      <a:lnTo>
                        <a:pt x="279" y="85"/>
                      </a:lnTo>
                      <a:lnTo>
                        <a:pt x="281" y="83"/>
                      </a:lnTo>
                      <a:lnTo>
                        <a:pt x="283" y="85"/>
                      </a:lnTo>
                      <a:lnTo>
                        <a:pt x="283" y="88"/>
                      </a:lnTo>
                      <a:lnTo>
                        <a:pt x="283" y="90"/>
                      </a:lnTo>
                      <a:lnTo>
                        <a:pt x="283" y="93"/>
                      </a:lnTo>
                      <a:lnTo>
                        <a:pt x="283" y="95"/>
                      </a:lnTo>
                      <a:lnTo>
                        <a:pt x="281" y="93"/>
                      </a:lnTo>
                      <a:lnTo>
                        <a:pt x="281" y="95"/>
                      </a:lnTo>
                      <a:lnTo>
                        <a:pt x="279" y="95"/>
                      </a:lnTo>
                      <a:lnTo>
                        <a:pt x="279" y="97"/>
                      </a:lnTo>
                      <a:lnTo>
                        <a:pt x="276" y="97"/>
                      </a:lnTo>
                      <a:lnTo>
                        <a:pt x="272" y="100"/>
                      </a:lnTo>
                      <a:lnTo>
                        <a:pt x="269" y="100"/>
                      </a:lnTo>
                      <a:lnTo>
                        <a:pt x="269" y="102"/>
                      </a:lnTo>
                      <a:lnTo>
                        <a:pt x="269" y="105"/>
                      </a:lnTo>
                      <a:lnTo>
                        <a:pt x="267" y="102"/>
                      </a:lnTo>
                      <a:lnTo>
                        <a:pt x="267" y="105"/>
                      </a:lnTo>
                      <a:lnTo>
                        <a:pt x="269" y="105"/>
                      </a:lnTo>
                      <a:lnTo>
                        <a:pt x="272" y="109"/>
                      </a:lnTo>
                      <a:lnTo>
                        <a:pt x="274" y="112"/>
                      </a:lnTo>
                      <a:lnTo>
                        <a:pt x="276" y="114"/>
                      </a:lnTo>
                      <a:lnTo>
                        <a:pt x="279" y="116"/>
                      </a:lnTo>
                      <a:lnTo>
                        <a:pt x="279" y="119"/>
                      </a:lnTo>
                      <a:lnTo>
                        <a:pt x="281" y="121"/>
                      </a:lnTo>
                      <a:lnTo>
                        <a:pt x="283" y="124"/>
                      </a:lnTo>
                      <a:lnTo>
                        <a:pt x="283" y="126"/>
                      </a:lnTo>
                      <a:lnTo>
                        <a:pt x="281" y="126"/>
                      </a:lnTo>
                      <a:lnTo>
                        <a:pt x="279" y="128"/>
                      </a:lnTo>
                      <a:lnTo>
                        <a:pt x="276" y="128"/>
                      </a:lnTo>
                      <a:lnTo>
                        <a:pt x="274" y="131"/>
                      </a:lnTo>
                      <a:lnTo>
                        <a:pt x="272" y="133"/>
                      </a:lnTo>
                      <a:lnTo>
                        <a:pt x="272" y="136"/>
                      </a:lnTo>
                      <a:lnTo>
                        <a:pt x="269" y="136"/>
                      </a:lnTo>
                      <a:lnTo>
                        <a:pt x="269" y="138"/>
                      </a:lnTo>
                      <a:lnTo>
                        <a:pt x="269" y="140"/>
                      </a:lnTo>
                      <a:lnTo>
                        <a:pt x="269" y="138"/>
                      </a:lnTo>
                      <a:lnTo>
                        <a:pt x="267" y="138"/>
                      </a:lnTo>
                      <a:lnTo>
                        <a:pt x="267" y="140"/>
                      </a:lnTo>
                      <a:lnTo>
                        <a:pt x="267" y="143"/>
                      </a:lnTo>
                      <a:lnTo>
                        <a:pt x="264" y="143"/>
                      </a:lnTo>
                      <a:lnTo>
                        <a:pt x="264" y="145"/>
                      </a:lnTo>
                      <a:lnTo>
                        <a:pt x="262" y="145"/>
                      </a:lnTo>
                      <a:lnTo>
                        <a:pt x="260" y="145"/>
                      </a:lnTo>
                      <a:lnTo>
                        <a:pt x="257" y="145"/>
                      </a:lnTo>
                      <a:lnTo>
                        <a:pt x="257" y="147"/>
                      </a:lnTo>
                      <a:lnTo>
                        <a:pt x="257" y="150"/>
                      </a:lnTo>
                      <a:lnTo>
                        <a:pt x="260" y="155"/>
                      </a:lnTo>
                      <a:lnTo>
                        <a:pt x="260" y="157"/>
                      </a:lnTo>
                      <a:lnTo>
                        <a:pt x="252" y="162"/>
                      </a:lnTo>
                      <a:lnTo>
                        <a:pt x="245" y="166"/>
                      </a:lnTo>
                      <a:lnTo>
                        <a:pt x="243" y="166"/>
                      </a:lnTo>
                      <a:lnTo>
                        <a:pt x="241" y="166"/>
                      </a:lnTo>
                      <a:lnTo>
                        <a:pt x="238" y="166"/>
                      </a:lnTo>
                      <a:lnTo>
                        <a:pt x="236" y="166"/>
                      </a:lnTo>
                      <a:lnTo>
                        <a:pt x="236" y="169"/>
                      </a:lnTo>
                      <a:lnTo>
                        <a:pt x="233" y="169"/>
                      </a:lnTo>
                      <a:lnTo>
                        <a:pt x="231" y="169"/>
                      </a:lnTo>
                      <a:lnTo>
                        <a:pt x="229" y="166"/>
                      </a:lnTo>
                      <a:lnTo>
                        <a:pt x="224" y="164"/>
                      </a:lnTo>
                      <a:lnTo>
                        <a:pt x="221" y="176"/>
                      </a:lnTo>
                      <a:lnTo>
                        <a:pt x="221" y="178"/>
                      </a:lnTo>
                      <a:lnTo>
                        <a:pt x="219" y="178"/>
                      </a:lnTo>
                      <a:lnTo>
                        <a:pt x="219" y="181"/>
                      </a:lnTo>
                      <a:lnTo>
                        <a:pt x="217" y="183"/>
                      </a:lnTo>
                      <a:lnTo>
                        <a:pt x="217" y="186"/>
                      </a:lnTo>
                      <a:lnTo>
                        <a:pt x="219" y="190"/>
                      </a:lnTo>
                      <a:lnTo>
                        <a:pt x="219" y="193"/>
                      </a:lnTo>
                      <a:lnTo>
                        <a:pt x="217" y="193"/>
                      </a:lnTo>
                      <a:lnTo>
                        <a:pt x="217" y="195"/>
                      </a:lnTo>
                      <a:lnTo>
                        <a:pt x="217" y="197"/>
                      </a:lnTo>
                      <a:lnTo>
                        <a:pt x="214" y="200"/>
                      </a:lnTo>
                      <a:lnTo>
                        <a:pt x="212" y="200"/>
                      </a:lnTo>
                      <a:lnTo>
                        <a:pt x="210" y="200"/>
                      </a:lnTo>
                      <a:lnTo>
                        <a:pt x="205" y="207"/>
                      </a:lnTo>
                      <a:lnTo>
                        <a:pt x="210" y="219"/>
                      </a:lnTo>
                      <a:lnTo>
                        <a:pt x="207" y="219"/>
                      </a:lnTo>
                      <a:lnTo>
                        <a:pt x="207" y="217"/>
                      </a:lnTo>
                      <a:lnTo>
                        <a:pt x="205" y="217"/>
                      </a:lnTo>
                      <a:lnTo>
                        <a:pt x="205" y="219"/>
                      </a:lnTo>
                      <a:lnTo>
                        <a:pt x="205" y="217"/>
                      </a:lnTo>
                      <a:lnTo>
                        <a:pt x="205" y="219"/>
                      </a:lnTo>
                      <a:lnTo>
                        <a:pt x="202" y="219"/>
                      </a:lnTo>
                      <a:lnTo>
                        <a:pt x="200" y="219"/>
                      </a:lnTo>
                      <a:lnTo>
                        <a:pt x="198" y="224"/>
                      </a:lnTo>
                      <a:lnTo>
                        <a:pt x="193" y="226"/>
                      </a:lnTo>
                      <a:lnTo>
                        <a:pt x="188" y="226"/>
                      </a:lnTo>
                      <a:lnTo>
                        <a:pt x="186" y="226"/>
                      </a:lnTo>
                      <a:lnTo>
                        <a:pt x="186" y="228"/>
                      </a:lnTo>
                      <a:lnTo>
                        <a:pt x="183" y="228"/>
                      </a:lnTo>
                      <a:lnTo>
                        <a:pt x="181" y="228"/>
                      </a:lnTo>
                      <a:lnTo>
                        <a:pt x="179" y="228"/>
                      </a:lnTo>
                      <a:lnTo>
                        <a:pt x="176" y="226"/>
                      </a:lnTo>
                      <a:lnTo>
                        <a:pt x="174" y="228"/>
                      </a:lnTo>
                      <a:lnTo>
                        <a:pt x="174" y="231"/>
                      </a:lnTo>
                      <a:lnTo>
                        <a:pt x="174" y="236"/>
                      </a:lnTo>
                      <a:lnTo>
                        <a:pt x="171" y="238"/>
                      </a:lnTo>
                      <a:lnTo>
                        <a:pt x="171" y="240"/>
                      </a:lnTo>
                      <a:lnTo>
                        <a:pt x="169" y="243"/>
                      </a:lnTo>
                      <a:lnTo>
                        <a:pt x="167" y="243"/>
                      </a:lnTo>
                      <a:lnTo>
                        <a:pt x="164" y="243"/>
                      </a:lnTo>
                      <a:lnTo>
                        <a:pt x="162" y="245"/>
                      </a:lnTo>
                      <a:lnTo>
                        <a:pt x="159" y="245"/>
                      </a:lnTo>
                      <a:lnTo>
                        <a:pt x="157" y="248"/>
                      </a:lnTo>
                      <a:lnTo>
                        <a:pt x="157" y="250"/>
                      </a:lnTo>
                      <a:lnTo>
                        <a:pt x="157" y="252"/>
                      </a:lnTo>
                      <a:lnTo>
                        <a:pt x="157" y="255"/>
                      </a:lnTo>
                      <a:lnTo>
                        <a:pt x="157" y="257"/>
                      </a:lnTo>
                      <a:lnTo>
                        <a:pt x="157" y="259"/>
                      </a:lnTo>
                      <a:lnTo>
                        <a:pt x="157" y="262"/>
                      </a:lnTo>
                      <a:lnTo>
                        <a:pt x="157" y="264"/>
                      </a:lnTo>
                      <a:lnTo>
                        <a:pt x="159" y="267"/>
                      </a:lnTo>
                      <a:lnTo>
                        <a:pt x="159" y="269"/>
                      </a:lnTo>
                      <a:lnTo>
                        <a:pt x="164" y="271"/>
                      </a:lnTo>
                      <a:lnTo>
                        <a:pt x="167" y="274"/>
                      </a:lnTo>
                      <a:lnTo>
                        <a:pt x="167" y="276"/>
                      </a:lnTo>
                      <a:lnTo>
                        <a:pt x="164" y="279"/>
                      </a:lnTo>
                      <a:lnTo>
                        <a:pt x="159" y="281"/>
                      </a:lnTo>
                      <a:lnTo>
                        <a:pt x="157" y="281"/>
                      </a:lnTo>
                      <a:lnTo>
                        <a:pt x="157" y="283"/>
                      </a:lnTo>
                      <a:lnTo>
                        <a:pt x="155" y="283"/>
                      </a:lnTo>
                      <a:lnTo>
                        <a:pt x="155" y="286"/>
                      </a:lnTo>
                      <a:lnTo>
                        <a:pt x="152" y="288"/>
                      </a:lnTo>
                      <a:lnTo>
                        <a:pt x="150" y="286"/>
                      </a:lnTo>
                      <a:lnTo>
                        <a:pt x="148" y="286"/>
                      </a:lnTo>
                      <a:lnTo>
                        <a:pt x="143" y="281"/>
                      </a:lnTo>
                      <a:lnTo>
                        <a:pt x="140" y="281"/>
                      </a:lnTo>
                      <a:lnTo>
                        <a:pt x="143" y="276"/>
                      </a:lnTo>
                      <a:lnTo>
                        <a:pt x="143" y="274"/>
                      </a:lnTo>
                      <a:lnTo>
                        <a:pt x="143" y="271"/>
                      </a:lnTo>
                      <a:lnTo>
                        <a:pt x="140" y="267"/>
                      </a:lnTo>
                      <a:lnTo>
                        <a:pt x="143" y="262"/>
                      </a:lnTo>
                      <a:lnTo>
                        <a:pt x="143" y="264"/>
                      </a:lnTo>
                      <a:lnTo>
                        <a:pt x="143" y="262"/>
                      </a:lnTo>
                      <a:lnTo>
                        <a:pt x="143" y="257"/>
                      </a:lnTo>
                      <a:lnTo>
                        <a:pt x="140" y="255"/>
                      </a:lnTo>
                      <a:lnTo>
                        <a:pt x="138" y="252"/>
                      </a:lnTo>
                      <a:lnTo>
                        <a:pt x="136" y="255"/>
                      </a:lnTo>
                      <a:lnTo>
                        <a:pt x="136" y="252"/>
                      </a:lnTo>
                      <a:lnTo>
                        <a:pt x="133" y="252"/>
                      </a:lnTo>
                      <a:lnTo>
                        <a:pt x="131" y="252"/>
                      </a:lnTo>
                      <a:lnTo>
                        <a:pt x="128" y="250"/>
                      </a:lnTo>
                      <a:lnTo>
                        <a:pt x="126" y="248"/>
                      </a:lnTo>
                      <a:lnTo>
                        <a:pt x="121" y="248"/>
                      </a:lnTo>
                      <a:lnTo>
                        <a:pt x="119" y="248"/>
                      </a:lnTo>
                      <a:lnTo>
                        <a:pt x="114" y="250"/>
                      </a:lnTo>
                      <a:lnTo>
                        <a:pt x="107" y="248"/>
                      </a:lnTo>
                      <a:lnTo>
                        <a:pt x="102" y="248"/>
                      </a:lnTo>
                      <a:lnTo>
                        <a:pt x="100" y="250"/>
                      </a:lnTo>
                      <a:lnTo>
                        <a:pt x="97" y="252"/>
                      </a:lnTo>
                      <a:lnTo>
                        <a:pt x="95" y="250"/>
                      </a:lnTo>
                      <a:lnTo>
                        <a:pt x="95" y="252"/>
                      </a:lnTo>
                      <a:lnTo>
                        <a:pt x="93" y="250"/>
                      </a:lnTo>
                      <a:lnTo>
                        <a:pt x="93" y="252"/>
                      </a:lnTo>
                      <a:lnTo>
                        <a:pt x="90" y="252"/>
                      </a:lnTo>
                      <a:lnTo>
                        <a:pt x="90" y="255"/>
                      </a:lnTo>
                      <a:lnTo>
                        <a:pt x="90" y="252"/>
                      </a:lnTo>
                      <a:lnTo>
                        <a:pt x="88" y="250"/>
                      </a:lnTo>
                      <a:lnTo>
                        <a:pt x="86" y="250"/>
                      </a:lnTo>
                      <a:lnTo>
                        <a:pt x="83" y="252"/>
                      </a:lnTo>
                      <a:lnTo>
                        <a:pt x="74" y="257"/>
                      </a:lnTo>
                      <a:lnTo>
                        <a:pt x="71" y="259"/>
                      </a:lnTo>
                      <a:lnTo>
                        <a:pt x="71" y="262"/>
                      </a:lnTo>
                      <a:lnTo>
                        <a:pt x="71" y="264"/>
                      </a:lnTo>
                      <a:lnTo>
                        <a:pt x="74" y="267"/>
                      </a:lnTo>
                      <a:lnTo>
                        <a:pt x="76" y="269"/>
                      </a:lnTo>
                      <a:lnTo>
                        <a:pt x="74" y="269"/>
                      </a:lnTo>
                      <a:lnTo>
                        <a:pt x="74" y="276"/>
                      </a:lnTo>
                      <a:lnTo>
                        <a:pt x="74" y="281"/>
                      </a:lnTo>
                      <a:lnTo>
                        <a:pt x="74" y="286"/>
                      </a:lnTo>
                      <a:lnTo>
                        <a:pt x="71" y="290"/>
                      </a:lnTo>
                      <a:lnTo>
                        <a:pt x="71" y="293"/>
                      </a:lnTo>
                      <a:lnTo>
                        <a:pt x="71" y="298"/>
                      </a:lnTo>
                      <a:lnTo>
                        <a:pt x="71" y="300"/>
                      </a:lnTo>
                      <a:lnTo>
                        <a:pt x="69" y="302"/>
                      </a:lnTo>
                      <a:lnTo>
                        <a:pt x="66" y="309"/>
                      </a:lnTo>
                      <a:lnTo>
                        <a:pt x="62" y="312"/>
                      </a:lnTo>
                      <a:lnTo>
                        <a:pt x="57" y="321"/>
                      </a:lnTo>
                      <a:lnTo>
                        <a:pt x="57" y="324"/>
                      </a:lnTo>
                      <a:lnTo>
                        <a:pt x="59" y="324"/>
                      </a:lnTo>
                      <a:lnTo>
                        <a:pt x="57" y="329"/>
                      </a:lnTo>
                      <a:lnTo>
                        <a:pt x="59" y="329"/>
                      </a:lnTo>
                      <a:lnTo>
                        <a:pt x="62" y="333"/>
                      </a:lnTo>
                      <a:lnTo>
                        <a:pt x="57" y="340"/>
                      </a:lnTo>
                      <a:lnTo>
                        <a:pt x="55" y="340"/>
                      </a:lnTo>
                      <a:lnTo>
                        <a:pt x="47" y="343"/>
                      </a:lnTo>
                      <a:lnTo>
                        <a:pt x="45" y="340"/>
                      </a:lnTo>
                      <a:lnTo>
                        <a:pt x="43" y="338"/>
                      </a:lnTo>
                      <a:lnTo>
                        <a:pt x="35" y="338"/>
                      </a:lnTo>
                      <a:lnTo>
                        <a:pt x="28" y="345"/>
                      </a:lnTo>
                      <a:lnTo>
                        <a:pt x="24" y="348"/>
                      </a:lnTo>
                      <a:lnTo>
                        <a:pt x="19" y="355"/>
                      </a:lnTo>
                      <a:lnTo>
                        <a:pt x="19" y="360"/>
                      </a:lnTo>
                      <a:lnTo>
                        <a:pt x="16" y="367"/>
                      </a:lnTo>
                      <a:lnTo>
                        <a:pt x="14" y="371"/>
                      </a:lnTo>
                      <a:lnTo>
                        <a:pt x="12" y="374"/>
                      </a:lnTo>
                      <a:lnTo>
                        <a:pt x="9" y="374"/>
                      </a:lnTo>
                      <a:lnTo>
                        <a:pt x="4" y="374"/>
                      </a:lnTo>
                      <a:lnTo>
                        <a:pt x="4" y="376"/>
                      </a:lnTo>
                      <a:lnTo>
                        <a:pt x="4" y="379"/>
                      </a:lnTo>
                      <a:lnTo>
                        <a:pt x="2" y="379"/>
                      </a:lnTo>
                      <a:lnTo>
                        <a:pt x="2" y="381"/>
                      </a:lnTo>
                      <a:lnTo>
                        <a:pt x="4" y="381"/>
                      </a:lnTo>
                      <a:lnTo>
                        <a:pt x="4" y="383"/>
                      </a:lnTo>
                      <a:lnTo>
                        <a:pt x="4" y="386"/>
                      </a:lnTo>
                      <a:lnTo>
                        <a:pt x="4" y="388"/>
                      </a:lnTo>
                      <a:lnTo>
                        <a:pt x="4" y="391"/>
                      </a:lnTo>
                      <a:lnTo>
                        <a:pt x="4" y="393"/>
                      </a:lnTo>
                      <a:lnTo>
                        <a:pt x="7" y="395"/>
                      </a:lnTo>
                      <a:lnTo>
                        <a:pt x="4" y="398"/>
                      </a:lnTo>
                      <a:lnTo>
                        <a:pt x="4" y="395"/>
                      </a:lnTo>
                      <a:lnTo>
                        <a:pt x="4" y="398"/>
                      </a:lnTo>
                      <a:lnTo>
                        <a:pt x="4" y="400"/>
                      </a:lnTo>
                      <a:lnTo>
                        <a:pt x="4" y="402"/>
                      </a:lnTo>
                      <a:lnTo>
                        <a:pt x="4" y="407"/>
                      </a:lnTo>
                      <a:lnTo>
                        <a:pt x="2" y="407"/>
                      </a:lnTo>
                      <a:lnTo>
                        <a:pt x="0" y="407"/>
                      </a:lnTo>
                      <a:lnTo>
                        <a:pt x="0" y="410"/>
                      </a:lnTo>
                      <a:lnTo>
                        <a:pt x="2" y="410"/>
                      </a:lnTo>
                      <a:lnTo>
                        <a:pt x="0" y="412"/>
                      </a:lnTo>
                      <a:lnTo>
                        <a:pt x="2" y="412"/>
                      </a:lnTo>
                      <a:lnTo>
                        <a:pt x="2" y="414"/>
                      </a:lnTo>
                      <a:lnTo>
                        <a:pt x="4" y="417"/>
                      </a:lnTo>
                      <a:lnTo>
                        <a:pt x="4" y="414"/>
                      </a:lnTo>
                      <a:lnTo>
                        <a:pt x="4" y="417"/>
                      </a:lnTo>
                      <a:lnTo>
                        <a:pt x="7" y="417"/>
                      </a:lnTo>
                      <a:lnTo>
                        <a:pt x="4" y="419"/>
                      </a:lnTo>
                      <a:lnTo>
                        <a:pt x="7" y="419"/>
                      </a:lnTo>
                      <a:lnTo>
                        <a:pt x="9" y="417"/>
                      </a:lnTo>
                      <a:lnTo>
                        <a:pt x="12" y="419"/>
                      </a:lnTo>
                      <a:lnTo>
                        <a:pt x="9" y="419"/>
                      </a:lnTo>
                      <a:lnTo>
                        <a:pt x="9" y="422"/>
                      </a:lnTo>
                      <a:lnTo>
                        <a:pt x="9" y="424"/>
                      </a:lnTo>
                      <a:lnTo>
                        <a:pt x="12" y="424"/>
                      </a:lnTo>
                      <a:lnTo>
                        <a:pt x="12" y="422"/>
                      </a:lnTo>
                      <a:lnTo>
                        <a:pt x="14" y="422"/>
                      </a:lnTo>
                      <a:lnTo>
                        <a:pt x="14" y="424"/>
                      </a:lnTo>
                      <a:lnTo>
                        <a:pt x="12" y="424"/>
                      </a:lnTo>
                      <a:lnTo>
                        <a:pt x="12" y="426"/>
                      </a:lnTo>
                      <a:lnTo>
                        <a:pt x="14" y="426"/>
                      </a:lnTo>
                      <a:lnTo>
                        <a:pt x="16" y="424"/>
                      </a:lnTo>
                      <a:lnTo>
                        <a:pt x="19" y="424"/>
                      </a:lnTo>
                      <a:lnTo>
                        <a:pt x="16" y="426"/>
                      </a:lnTo>
                      <a:lnTo>
                        <a:pt x="19" y="426"/>
                      </a:lnTo>
                      <a:lnTo>
                        <a:pt x="16" y="429"/>
                      </a:lnTo>
                      <a:lnTo>
                        <a:pt x="19" y="429"/>
                      </a:lnTo>
                      <a:lnTo>
                        <a:pt x="16" y="431"/>
                      </a:lnTo>
                      <a:lnTo>
                        <a:pt x="16" y="429"/>
                      </a:lnTo>
                      <a:lnTo>
                        <a:pt x="14" y="429"/>
                      </a:lnTo>
                      <a:lnTo>
                        <a:pt x="16" y="431"/>
                      </a:lnTo>
                      <a:lnTo>
                        <a:pt x="19" y="431"/>
                      </a:lnTo>
                      <a:lnTo>
                        <a:pt x="19" y="433"/>
                      </a:lnTo>
                      <a:lnTo>
                        <a:pt x="16" y="436"/>
                      </a:lnTo>
                      <a:lnTo>
                        <a:pt x="19" y="436"/>
                      </a:lnTo>
                      <a:lnTo>
                        <a:pt x="19" y="433"/>
                      </a:lnTo>
                      <a:lnTo>
                        <a:pt x="21" y="431"/>
                      </a:lnTo>
                      <a:lnTo>
                        <a:pt x="24" y="433"/>
                      </a:lnTo>
                      <a:lnTo>
                        <a:pt x="21" y="431"/>
                      </a:lnTo>
                      <a:lnTo>
                        <a:pt x="24" y="431"/>
                      </a:lnTo>
                      <a:lnTo>
                        <a:pt x="24" y="433"/>
                      </a:lnTo>
                      <a:lnTo>
                        <a:pt x="24" y="436"/>
                      </a:lnTo>
                      <a:lnTo>
                        <a:pt x="26" y="436"/>
                      </a:lnTo>
                      <a:lnTo>
                        <a:pt x="26" y="431"/>
                      </a:lnTo>
                      <a:lnTo>
                        <a:pt x="24" y="431"/>
                      </a:lnTo>
                      <a:lnTo>
                        <a:pt x="26" y="431"/>
                      </a:lnTo>
                      <a:lnTo>
                        <a:pt x="28" y="431"/>
                      </a:lnTo>
                      <a:lnTo>
                        <a:pt x="28" y="433"/>
                      </a:lnTo>
                      <a:lnTo>
                        <a:pt x="31" y="431"/>
                      </a:lnTo>
                      <a:lnTo>
                        <a:pt x="31" y="433"/>
                      </a:lnTo>
                      <a:lnTo>
                        <a:pt x="28" y="433"/>
                      </a:lnTo>
                      <a:lnTo>
                        <a:pt x="31" y="436"/>
                      </a:lnTo>
                      <a:lnTo>
                        <a:pt x="33" y="433"/>
                      </a:lnTo>
                      <a:lnTo>
                        <a:pt x="33" y="436"/>
                      </a:lnTo>
                      <a:lnTo>
                        <a:pt x="33" y="438"/>
                      </a:lnTo>
                      <a:lnTo>
                        <a:pt x="35" y="438"/>
                      </a:lnTo>
                      <a:lnTo>
                        <a:pt x="38" y="438"/>
                      </a:lnTo>
                      <a:lnTo>
                        <a:pt x="40" y="438"/>
                      </a:lnTo>
                      <a:lnTo>
                        <a:pt x="40" y="441"/>
                      </a:lnTo>
                      <a:lnTo>
                        <a:pt x="40" y="443"/>
                      </a:lnTo>
                      <a:lnTo>
                        <a:pt x="43" y="443"/>
                      </a:lnTo>
                      <a:lnTo>
                        <a:pt x="45" y="443"/>
                      </a:lnTo>
                      <a:lnTo>
                        <a:pt x="47" y="443"/>
                      </a:lnTo>
                      <a:lnTo>
                        <a:pt x="45" y="443"/>
                      </a:lnTo>
                      <a:lnTo>
                        <a:pt x="47" y="441"/>
                      </a:lnTo>
                      <a:lnTo>
                        <a:pt x="50" y="443"/>
                      </a:lnTo>
                      <a:lnTo>
                        <a:pt x="50" y="441"/>
                      </a:lnTo>
                      <a:lnTo>
                        <a:pt x="52" y="443"/>
                      </a:lnTo>
                      <a:lnTo>
                        <a:pt x="55" y="443"/>
                      </a:lnTo>
                      <a:lnTo>
                        <a:pt x="55" y="445"/>
                      </a:lnTo>
                      <a:lnTo>
                        <a:pt x="55" y="443"/>
                      </a:lnTo>
                      <a:lnTo>
                        <a:pt x="57" y="445"/>
                      </a:lnTo>
                      <a:lnTo>
                        <a:pt x="59" y="445"/>
                      </a:lnTo>
                      <a:lnTo>
                        <a:pt x="59" y="443"/>
                      </a:lnTo>
                      <a:lnTo>
                        <a:pt x="62" y="445"/>
                      </a:lnTo>
                      <a:lnTo>
                        <a:pt x="64" y="445"/>
                      </a:lnTo>
                      <a:lnTo>
                        <a:pt x="66" y="448"/>
                      </a:lnTo>
                      <a:lnTo>
                        <a:pt x="66" y="445"/>
                      </a:lnTo>
                      <a:lnTo>
                        <a:pt x="66" y="448"/>
                      </a:lnTo>
                      <a:lnTo>
                        <a:pt x="69" y="448"/>
                      </a:lnTo>
                      <a:lnTo>
                        <a:pt x="71" y="448"/>
                      </a:lnTo>
                      <a:lnTo>
                        <a:pt x="74" y="448"/>
                      </a:lnTo>
                      <a:lnTo>
                        <a:pt x="76" y="445"/>
                      </a:lnTo>
                      <a:lnTo>
                        <a:pt x="76" y="448"/>
                      </a:lnTo>
                      <a:lnTo>
                        <a:pt x="78" y="450"/>
                      </a:lnTo>
                      <a:lnTo>
                        <a:pt x="78" y="448"/>
                      </a:lnTo>
                      <a:lnTo>
                        <a:pt x="78" y="450"/>
                      </a:lnTo>
                      <a:lnTo>
                        <a:pt x="81" y="448"/>
                      </a:lnTo>
                      <a:lnTo>
                        <a:pt x="83" y="450"/>
                      </a:lnTo>
                      <a:lnTo>
                        <a:pt x="86" y="450"/>
                      </a:lnTo>
                      <a:lnTo>
                        <a:pt x="86" y="452"/>
                      </a:lnTo>
                      <a:lnTo>
                        <a:pt x="86" y="455"/>
                      </a:lnTo>
                      <a:lnTo>
                        <a:pt x="83" y="460"/>
                      </a:lnTo>
                      <a:lnTo>
                        <a:pt x="83" y="474"/>
                      </a:lnTo>
                      <a:lnTo>
                        <a:pt x="83" y="481"/>
                      </a:lnTo>
                      <a:lnTo>
                        <a:pt x="81" y="486"/>
                      </a:lnTo>
                      <a:lnTo>
                        <a:pt x="78" y="488"/>
                      </a:lnTo>
                      <a:lnTo>
                        <a:pt x="78" y="491"/>
                      </a:lnTo>
                      <a:lnTo>
                        <a:pt x="76" y="495"/>
                      </a:lnTo>
                      <a:lnTo>
                        <a:pt x="71" y="498"/>
                      </a:lnTo>
                      <a:lnTo>
                        <a:pt x="71" y="503"/>
                      </a:lnTo>
                      <a:lnTo>
                        <a:pt x="69" y="510"/>
                      </a:lnTo>
                      <a:lnTo>
                        <a:pt x="66" y="512"/>
                      </a:lnTo>
                      <a:lnTo>
                        <a:pt x="66" y="519"/>
                      </a:lnTo>
                      <a:lnTo>
                        <a:pt x="64" y="522"/>
                      </a:lnTo>
                      <a:lnTo>
                        <a:pt x="64" y="524"/>
                      </a:lnTo>
                      <a:lnTo>
                        <a:pt x="64" y="529"/>
                      </a:lnTo>
                      <a:lnTo>
                        <a:pt x="64" y="531"/>
                      </a:lnTo>
                      <a:lnTo>
                        <a:pt x="66" y="531"/>
                      </a:lnTo>
                      <a:lnTo>
                        <a:pt x="69" y="536"/>
                      </a:lnTo>
                      <a:lnTo>
                        <a:pt x="74" y="536"/>
                      </a:lnTo>
                      <a:lnTo>
                        <a:pt x="76" y="543"/>
                      </a:lnTo>
                      <a:lnTo>
                        <a:pt x="78" y="545"/>
                      </a:lnTo>
                      <a:lnTo>
                        <a:pt x="81" y="548"/>
                      </a:lnTo>
                      <a:lnTo>
                        <a:pt x="88" y="557"/>
                      </a:lnTo>
                      <a:lnTo>
                        <a:pt x="90" y="562"/>
                      </a:lnTo>
                      <a:lnTo>
                        <a:pt x="93" y="565"/>
                      </a:lnTo>
                      <a:lnTo>
                        <a:pt x="95" y="565"/>
                      </a:lnTo>
                      <a:lnTo>
                        <a:pt x="97" y="565"/>
                      </a:lnTo>
                      <a:lnTo>
                        <a:pt x="102" y="565"/>
                      </a:lnTo>
                      <a:lnTo>
                        <a:pt x="105" y="565"/>
                      </a:lnTo>
                      <a:lnTo>
                        <a:pt x="114" y="562"/>
                      </a:lnTo>
                      <a:lnTo>
                        <a:pt x="117" y="562"/>
                      </a:lnTo>
                      <a:lnTo>
                        <a:pt x="119" y="562"/>
                      </a:lnTo>
                      <a:lnTo>
                        <a:pt x="124" y="562"/>
                      </a:lnTo>
                      <a:lnTo>
                        <a:pt x="126" y="560"/>
                      </a:lnTo>
                      <a:lnTo>
                        <a:pt x="126" y="557"/>
                      </a:lnTo>
                      <a:lnTo>
                        <a:pt x="128" y="560"/>
                      </a:lnTo>
                      <a:lnTo>
                        <a:pt x="133" y="560"/>
                      </a:lnTo>
                      <a:lnTo>
                        <a:pt x="136" y="560"/>
                      </a:lnTo>
                      <a:lnTo>
                        <a:pt x="136" y="562"/>
                      </a:lnTo>
                      <a:lnTo>
                        <a:pt x="136" y="565"/>
                      </a:lnTo>
                      <a:lnTo>
                        <a:pt x="138" y="567"/>
                      </a:lnTo>
                      <a:lnTo>
                        <a:pt x="138" y="569"/>
                      </a:lnTo>
                      <a:lnTo>
                        <a:pt x="140" y="574"/>
                      </a:lnTo>
                      <a:lnTo>
                        <a:pt x="145" y="574"/>
                      </a:lnTo>
                      <a:lnTo>
                        <a:pt x="143" y="579"/>
                      </a:lnTo>
                      <a:lnTo>
                        <a:pt x="143" y="581"/>
                      </a:lnTo>
                      <a:lnTo>
                        <a:pt x="143" y="584"/>
                      </a:lnTo>
                      <a:lnTo>
                        <a:pt x="143" y="586"/>
                      </a:lnTo>
                      <a:lnTo>
                        <a:pt x="143" y="593"/>
                      </a:lnTo>
                      <a:lnTo>
                        <a:pt x="145" y="595"/>
                      </a:lnTo>
                      <a:lnTo>
                        <a:pt x="145" y="598"/>
                      </a:lnTo>
                      <a:lnTo>
                        <a:pt x="143" y="600"/>
                      </a:lnTo>
                      <a:lnTo>
                        <a:pt x="143" y="605"/>
                      </a:lnTo>
                      <a:lnTo>
                        <a:pt x="145" y="607"/>
                      </a:lnTo>
                      <a:lnTo>
                        <a:pt x="140" y="610"/>
                      </a:lnTo>
                      <a:lnTo>
                        <a:pt x="136" y="610"/>
                      </a:lnTo>
                      <a:lnTo>
                        <a:pt x="140" y="622"/>
                      </a:lnTo>
                      <a:lnTo>
                        <a:pt x="143" y="624"/>
                      </a:lnTo>
                      <a:lnTo>
                        <a:pt x="145" y="629"/>
                      </a:lnTo>
                      <a:lnTo>
                        <a:pt x="145" y="631"/>
                      </a:lnTo>
                      <a:lnTo>
                        <a:pt x="148" y="634"/>
                      </a:lnTo>
                      <a:lnTo>
                        <a:pt x="145" y="638"/>
                      </a:lnTo>
                      <a:lnTo>
                        <a:pt x="138" y="646"/>
                      </a:lnTo>
                      <a:lnTo>
                        <a:pt x="131" y="646"/>
                      </a:lnTo>
                      <a:lnTo>
                        <a:pt x="126" y="646"/>
                      </a:lnTo>
                      <a:lnTo>
                        <a:pt x="121" y="646"/>
                      </a:lnTo>
                      <a:lnTo>
                        <a:pt x="124" y="653"/>
                      </a:lnTo>
                      <a:lnTo>
                        <a:pt x="126" y="653"/>
                      </a:lnTo>
                      <a:lnTo>
                        <a:pt x="126" y="662"/>
                      </a:lnTo>
                      <a:lnTo>
                        <a:pt x="128" y="672"/>
                      </a:lnTo>
                      <a:lnTo>
                        <a:pt x="128" y="677"/>
                      </a:lnTo>
                      <a:lnTo>
                        <a:pt x="126" y="681"/>
                      </a:lnTo>
                      <a:lnTo>
                        <a:pt x="124" y="686"/>
                      </a:lnTo>
                      <a:lnTo>
                        <a:pt x="126" y="696"/>
                      </a:lnTo>
                      <a:lnTo>
                        <a:pt x="121" y="703"/>
                      </a:lnTo>
                      <a:lnTo>
                        <a:pt x="114" y="710"/>
                      </a:lnTo>
                      <a:lnTo>
                        <a:pt x="112" y="712"/>
                      </a:lnTo>
                      <a:lnTo>
                        <a:pt x="107" y="712"/>
                      </a:lnTo>
                      <a:lnTo>
                        <a:pt x="112" y="715"/>
                      </a:lnTo>
                      <a:lnTo>
                        <a:pt x="109" y="715"/>
                      </a:lnTo>
                      <a:lnTo>
                        <a:pt x="109" y="724"/>
                      </a:lnTo>
                      <a:lnTo>
                        <a:pt x="109" y="734"/>
                      </a:lnTo>
                      <a:lnTo>
                        <a:pt x="112" y="741"/>
                      </a:lnTo>
                      <a:lnTo>
                        <a:pt x="117" y="741"/>
                      </a:lnTo>
                      <a:lnTo>
                        <a:pt x="124" y="743"/>
                      </a:lnTo>
                      <a:lnTo>
                        <a:pt x="133" y="748"/>
                      </a:lnTo>
                      <a:lnTo>
                        <a:pt x="136" y="753"/>
                      </a:lnTo>
                      <a:lnTo>
                        <a:pt x="138" y="758"/>
                      </a:lnTo>
                      <a:lnTo>
                        <a:pt x="138" y="762"/>
                      </a:lnTo>
                      <a:lnTo>
                        <a:pt x="138" y="767"/>
                      </a:lnTo>
                      <a:lnTo>
                        <a:pt x="138" y="772"/>
                      </a:lnTo>
                      <a:lnTo>
                        <a:pt x="136" y="784"/>
                      </a:lnTo>
                      <a:lnTo>
                        <a:pt x="128" y="793"/>
                      </a:lnTo>
                      <a:lnTo>
                        <a:pt x="124" y="803"/>
                      </a:lnTo>
                      <a:lnTo>
                        <a:pt x="126" y="810"/>
                      </a:lnTo>
                      <a:lnTo>
                        <a:pt x="126" y="815"/>
                      </a:lnTo>
                      <a:lnTo>
                        <a:pt x="128" y="822"/>
                      </a:lnTo>
                      <a:lnTo>
                        <a:pt x="128" y="824"/>
                      </a:lnTo>
                      <a:lnTo>
                        <a:pt x="131" y="827"/>
                      </a:lnTo>
                      <a:lnTo>
                        <a:pt x="133" y="829"/>
                      </a:lnTo>
                      <a:lnTo>
                        <a:pt x="138" y="836"/>
                      </a:lnTo>
                      <a:lnTo>
                        <a:pt x="140" y="841"/>
                      </a:lnTo>
                      <a:lnTo>
                        <a:pt x="143" y="846"/>
                      </a:lnTo>
                      <a:lnTo>
                        <a:pt x="150" y="853"/>
                      </a:lnTo>
                      <a:lnTo>
                        <a:pt x="152" y="860"/>
                      </a:lnTo>
                      <a:lnTo>
                        <a:pt x="157" y="867"/>
                      </a:lnTo>
                      <a:lnTo>
                        <a:pt x="169" y="879"/>
                      </a:lnTo>
                      <a:lnTo>
                        <a:pt x="174" y="884"/>
                      </a:lnTo>
                      <a:lnTo>
                        <a:pt x="181" y="886"/>
                      </a:lnTo>
                      <a:lnTo>
                        <a:pt x="183" y="889"/>
                      </a:lnTo>
                      <a:lnTo>
                        <a:pt x="186" y="891"/>
                      </a:lnTo>
                      <a:lnTo>
                        <a:pt x="188" y="891"/>
                      </a:lnTo>
                      <a:lnTo>
                        <a:pt x="190" y="889"/>
                      </a:lnTo>
                      <a:lnTo>
                        <a:pt x="190" y="884"/>
                      </a:lnTo>
                      <a:lnTo>
                        <a:pt x="193" y="884"/>
                      </a:lnTo>
                      <a:lnTo>
                        <a:pt x="193" y="881"/>
                      </a:lnTo>
                      <a:lnTo>
                        <a:pt x="193" y="874"/>
                      </a:lnTo>
                      <a:lnTo>
                        <a:pt x="195" y="874"/>
                      </a:lnTo>
                      <a:lnTo>
                        <a:pt x="195" y="870"/>
                      </a:lnTo>
                      <a:lnTo>
                        <a:pt x="198" y="870"/>
                      </a:lnTo>
                      <a:lnTo>
                        <a:pt x="200" y="870"/>
                      </a:lnTo>
                      <a:lnTo>
                        <a:pt x="200" y="867"/>
                      </a:lnTo>
                      <a:lnTo>
                        <a:pt x="200" y="862"/>
                      </a:lnTo>
                      <a:lnTo>
                        <a:pt x="202" y="862"/>
                      </a:lnTo>
                      <a:lnTo>
                        <a:pt x="202" y="860"/>
                      </a:lnTo>
                      <a:lnTo>
                        <a:pt x="205" y="860"/>
                      </a:lnTo>
                      <a:lnTo>
                        <a:pt x="205" y="858"/>
                      </a:lnTo>
                      <a:lnTo>
                        <a:pt x="205" y="853"/>
                      </a:lnTo>
                      <a:lnTo>
                        <a:pt x="207" y="851"/>
                      </a:lnTo>
                      <a:lnTo>
                        <a:pt x="207" y="853"/>
                      </a:lnTo>
                      <a:lnTo>
                        <a:pt x="207" y="851"/>
                      </a:lnTo>
                      <a:lnTo>
                        <a:pt x="210" y="851"/>
                      </a:lnTo>
                      <a:lnTo>
                        <a:pt x="210" y="853"/>
                      </a:lnTo>
                      <a:lnTo>
                        <a:pt x="207" y="853"/>
                      </a:lnTo>
                      <a:lnTo>
                        <a:pt x="210" y="853"/>
                      </a:lnTo>
                      <a:lnTo>
                        <a:pt x="210" y="851"/>
                      </a:lnTo>
                      <a:lnTo>
                        <a:pt x="212" y="851"/>
                      </a:lnTo>
                      <a:lnTo>
                        <a:pt x="214" y="848"/>
                      </a:lnTo>
                      <a:lnTo>
                        <a:pt x="217" y="843"/>
                      </a:lnTo>
                      <a:lnTo>
                        <a:pt x="217" y="841"/>
                      </a:lnTo>
                      <a:lnTo>
                        <a:pt x="214" y="834"/>
                      </a:lnTo>
                      <a:lnTo>
                        <a:pt x="217" y="834"/>
                      </a:lnTo>
                      <a:lnTo>
                        <a:pt x="217" y="831"/>
                      </a:lnTo>
                      <a:lnTo>
                        <a:pt x="217" y="829"/>
                      </a:lnTo>
                      <a:lnTo>
                        <a:pt x="217" y="815"/>
                      </a:lnTo>
                      <a:lnTo>
                        <a:pt x="219" y="808"/>
                      </a:lnTo>
                      <a:lnTo>
                        <a:pt x="219" y="803"/>
                      </a:lnTo>
                      <a:lnTo>
                        <a:pt x="219" y="798"/>
                      </a:lnTo>
                      <a:lnTo>
                        <a:pt x="221" y="796"/>
                      </a:lnTo>
                      <a:lnTo>
                        <a:pt x="224" y="789"/>
                      </a:lnTo>
                      <a:lnTo>
                        <a:pt x="229" y="786"/>
                      </a:lnTo>
                      <a:lnTo>
                        <a:pt x="231" y="784"/>
                      </a:lnTo>
                      <a:lnTo>
                        <a:pt x="236" y="784"/>
                      </a:lnTo>
                      <a:lnTo>
                        <a:pt x="238" y="784"/>
                      </a:lnTo>
                      <a:lnTo>
                        <a:pt x="243" y="784"/>
                      </a:lnTo>
                      <a:lnTo>
                        <a:pt x="243" y="786"/>
                      </a:lnTo>
                      <a:lnTo>
                        <a:pt x="243" y="784"/>
                      </a:lnTo>
                      <a:lnTo>
                        <a:pt x="248" y="784"/>
                      </a:lnTo>
                      <a:lnTo>
                        <a:pt x="250" y="781"/>
                      </a:lnTo>
                      <a:lnTo>
                        <a:pt x="250" y="779"/>
                      </a:lnTo>
                      <a:lnTo>
                        <a:pt x="250" y="777"/>
                      </a:lnTo>
                      <a:lnTo>
                        <a:pt x="248" y="769"/>
                      </a:lnTo>
                      <a:lnTo>
                        <a:pt x="245" y="760"/>
                      </a:lnTo>
                      <a:lnTo>
                        <a:pt x="245" y="753"/>
                      </a:lnTo>
                      <a:lnTo>
                        <a:pt x="248" y="748"/>
                      </a:lnTo>
                      <a:lnTo>
                        <a:pt x="248" y="743"/>
                      </a:lnTo>
                      <a:lnTo>
                        <a:pt x="250" y="741"/>
                      </a:lnTo>
                      <a:lnTo>
                        <a:pt x="252" y="741"/>
                      </a:lnTo>
                      <a:lnTo>
                        <a:pt x="252" y="738"/>
                      </a:lnTo>
                      <a:lnTo>
                        <a:pt x="255" y="738"/>
                      </a:lnTo>
                      <a:lnTo>
                        <a:pt x="252" y="743"/>
                      </a:lnTo>
                      <a:lnTo>
                        <a:pt x="255" y="738"/>
                      </a:lnTo>
                      <a:lnTo>
                        <a:pt x="262" y="731"/>
                      </a:lnTo>
                      <a:lnTo>
                        <a:pt x="264" y="731"/>
                      </a:lnTo>
                      <a:lnTo>
                        <a:pt x="264" y="734"/>
                      </a:lnTo>
                      <a:lnTo>
                        <a:pt x="267" y="734"/>
                      </a:lnTo>
                      <a:lnTo>
                        <a:pt x="272" y="734"/>
                      </a:lnTo>
                      <a:lnTo>
                        <a:pt x="272" y="731"/>
                      </a:lnTo>
                      <a:lnTo>
                        <a:pt x="272" y="724"/>
                      </a:lnTo>
                      <a:lnTo>
                        <a:pt x="272" y="719"/>
                      </a:lnTo>
                      <a:lnTo>
                        <a:pt x="272" y="717"/>
                      </a:lnTo>
                      <a:lnTo>
                        <a:pt x="274" y="717"/>
                      </a:lnTo>
                      <a:lnTo>
                        <a:pt x="274" y="715"/>
                      </a:lnTo>
                      <a:lnTo>
                        <a:pt x="276" y="712"/>
                      </a:lnTo>
                      <a:lnTo>
                        <a:pt x="276" y="710"/>
                      </a:lnTo>
                      <a:lnTo>
                        <a:pt x="279" y="710"/>
                      </a:lnTo>
                      <a:lnTo>
                        <a:pt x="279" y="708"/>
                      </a:lnTo>
                      <a:lnTo>
                        <a:pt x="281" y="705"/>
                      </a:lnTo>
                      <a:lnTo>
                        <a:pt x="283" y="705"/>
                      </a:lnTo>
                      <a:lnTo>
                        <a:pt x="286" y="703"/>
                      </a:lnTo>
                      <a:lnTo>
                        <a:pt x="288" y="700"/>
                      </a:lnTo>
                      <a:lnTo>
                        <a:pt x="291" y="698"/>
                      </a:lnTo>
                      <a:lnTo>
                        <a:pt x="293" y="698"/>
                      </a:lnTo>
                      <a:lnTo>
                        <a:pt x="300" y="693"/>
                      </a:lnTo>
                      <a:lnTo>
                        <a:pt x="303" y="691"/>
                      </a:lnTo>
                      <a:lnTo>
                        <a:pt x="307" y="688"/>
                      </a:lnTo>
                      <a:lnTo>
                        <a:pt x="310" y="688"/>
                      </a:lnTo>
                      <a:lnTo>
                        <a:pt x="314" y="686"/>
                      </a:lnTo>
                      <a:lnTo>
                        <a:pt x="319" y="684"/>
                      </a:lnTo>
                      <a:lnTo>
                        <a:pt x="322" y="684"/>
                      </a:lnTo>
                      <a:lnTo>
                        <a:pt x="324" y="684"/>
                      </a:lnTo>
                      <a:lnTo>
                        <a:pt x="326" y="684"/>
                      </a:lnTo>
                      <a:lnTo>
                        <a:pt x="326" y="681"/>
                      </a:lnTo>
                      <a:lnTo>
                        <a:pt x="329" y="681"/>
                      </a:lnTo>
                      <a:lnTo>
                        <a:pt x="329" y="679"/>
                      </a:lnTo>
                      <a:lnTo>
                        <a:pt x="331" y="679"/>
                      </a:lnTo>
                      <a:lnTo>
                        <a:pt x="331" y="677"/>
                      </a:lnTo>
                      <a:lnTo>
                        <a:pt x="336" y="677"/>
                      </a:lnTo>
                      <a:lnTo>
                        <a:pt x="336" y="679"/>
                      </a:lnTo>
                      <a:lnTo>
                        <a:pt x="336" y="677"/>
                      </a:lnTo>
                      <a:lnTo>
                        <a:pt x="341" y="679"/>
                      </a:lnTo>
                      <a:lnTo>
                        <a:pt x="343" y="681"/>
                      </a:lnTo>
                      <a:lnTo>
                        <a:pt x="345" y="679"/>
                      </a:lnTo>
                      <a:lnTo>
                        <a:pt x="348" y="677"/>
                      </a:lnTo>
                      <a:lnTo>
                        <a:pt x="350" y="674"/>
                      </a:lnTo>
                      <a:lnTo>
                        <a:pt x="350" y="672"/>
                      </a:lnTo>
                      <a:lnTo>
                        <a:pt x="353" y="672"/>
                      </a:lnTo>
                      <a:lnTo>
                        <a:pt x="353" y="669"/>
                      </a:lnTo>
                      <a:lnTo>
                        <a:pt x="355" y="669"/>
                      </a:lnTo>
                      <a:lnTo>
                        <a:pt x="355" y="667"/>
                      </a:lnTo>
                      <a:lnTo>
                        <a:pt x="353" y="667"/>
                      </a:lnTo>
                      <a:lnTo>
                        <a:pt x="350" y="667"/>
                      </a:lnTo>
                      <a:lnTo>
                        <a:pt x="350" y="665"/>
                      </a:lnTo>
                      <a:lnTo>
                        <a:pt x="353" y="660"/>
                      </a:lnTo>
                      <a:lnTo>
                        <a:pt x="355" y="657"/>
                      </a:lnTo>
                      <a:lnTo>
                        <a:pt x="357" y="657"/>
                      </a:lnTo>
                      <a:lnTo>
                        <a:pt x="360" y="653"/>
                      </a:lnTo>
                      <a:lnTo>
                        <a:pt x="360" y="650"/>
                      </a:lnTo>
                      <a:lnTo>
                        <a:pt x="362" y="648"/>
                      </a:lnTo>
                      <a:lnTo>
                        <a:pt x="365" y="648"/>
                      </a:lnTo>
                      <a:lnTo>
                        <a:pt x="367" y="648"/>
                      </a:lnTo>
                      <a:lnTo>
                        <a:pt x="372" y="648"/>
                      </a:lnTo>
                      <a:lnTo>
                        <a:pt x="374" y="646"/>
                      </a:lnTo>
                      <a:lnTo>
                        <a:pt x="376" y="646"/>
                      </a:lnTo>
                      <a:lnTo>
                        <a:pt x="381" y="646"/>
                      </a:lnTo>
                      <a:lnTo>
                        <a:pt x="386" y="648"/>
                      </a:lnTo>
                      <a:lnTo>
                        <a:pt x="386" y="646"/>
                      </a:lnTo>
                      <a:lnTo>
                        <a:pt x="384" y="646"/>
                      </a:lnTo>
                      <a:lnTo>
                        <a:pt x="384" y="643"/>
                      </a:lnTo>
                      <a:lnTo>
                        <a:pt x="384" y="641"/>
                      </a:lnTo>
                      <a:lnTo>
                        <a:pt x="386" y="638"/>
                      </a:lnTo>
                      <a:lnTo>
                        <a:pt x="386" y="636"/>
                      </a:lnTo>
                      <a:lnTo>
                        <a:pt x="388" y="634"/>
                      </a:lnTo>
                      <a:lnTo>
                        <a:pt x="391" y="634"/>
                      </a:lnTo>
                      <a:lnTo>
                        <a:pt x="393" y="634"/>
                      </a:lnTo>
                      <a:lnTo>
                        <a:pt x="393" y="631"/>
                      </a:lnTo>
                      <a:lnTo>
                        <a:pt x="396" y="629"/>
                      </a:lnTo>
                      <a:lnTo>
                        <a:pt x="400" y="629"/>
                      </a:lnTo>
                      <a:lnTo>
                        <a:pt x="400" y="631"/>
                      </a:lnTo>
                      <a:lnTo>
                        <a:pt x="400" y="629"/>
                      </a:lnTo>
                      <a:lnTo>
                        <a:pt x="403" y="626"/>
                      </a:lnTo>
                      <a:lnTo>
                        <a:pt x="400" y="626"/>
                      </a:lnTo>
                      <a:lnTo>
                        <a:pt x="403" y="626"/>
                      </a:lnTo>
                      <a:lnTo>
                        <a:pt x="403" y="624"/>
                      </a:lnTo>
                      <a:lnTo>
                        <a:pt x="405" y="622"/>
                      </a:lnTo>
                      <a:lnTo>
                        <a:pt x="407" y="622"/>
                      </a:lnTo>
                      <a:lnTo>
                        <a:pt x="407" y="619"/>
                      </a:lnTo>
                      <a:lnTo>
                        <a:pt x="410" y="619"/>
                      </a:lnTo>
                      <a:lnTo>
                        <a:pt x="412" y="617"/>
                      </a:lnTo>
                      <a:lnTo>
                        <a:pt x="415" y="617"/>
                      </a:lnTo>
                      <a:lnTo>
                        <a:pt x="417" y="617"/>
                      </a:lnTo>
                      <a:lnTo>
                        <a:pt x="417" y="615"/>
                      </a:lnTo>
                      <a:lnTo>
                        <a:pt x="419" y="615"/>
                      </a:lnTo>
                      <a:lnTo>
                        <a:pt x="419" y="612"/>
                      </a:lnTo>
                      <a:lnTo>
                        <a:pt x="417" y="612"/>
                      </a:lnTo>
                      <a:lnTo>
                        <a:pt x="417" y="610"/>
                      </a:lnTo>
                      <a:lnTo>
                        <a:pt x="417" y="607"/>
                      </a:lnTo>
                      <a:lnTo>
                        <a:pt x="417" y="605"/>
                      </a:lnTo>
                      <a:lnTo>
                        <a:pt x="417" y="607"/>
                      </a:lnTo>
                      <a:lnTo>
                        <a:pt x="415" y="607"/>
                      </a:lnTo>
                      <a:lnTo>
                        <a:pt x="410" y="605"/>
                      </a:lnTo>
                      <a:lnTo>
                        <a:pt x="410" y="603"/>
                      </a:lnTo>
                      <a:lnTo>
                        <a:pt x="407" y="598"/>
                      </a:lnTo>
                      <a:lnTo>
                        <a:pt x="407" y="595"/>
                      </a:lnTo>
                      <a:lnTo>
                        <a:pt x="410" y="595"/>
                      </a:lnTo>
                      <a:lnTo>
                        <a:pt x="410" y="593"/>
                      </a:lnTo>
                      <a:lnTo>
                        <a:pt x="407" y="593"/>
                      </a:lnTo>
                      <a:lnTo>
                        <a:pt x="403" y="591"/>
                      </a:lnTo>
                      <a:lnTo>
                        <a:pt x="400" y="588"/>
                      </a:lnTo>
                      <a:lnTo>
                        <a:pt x="398" y="586"/>
                      </a:lnTo>
                      <a:lnTo>
                        <a:pt x="396" y="586"/>
                      </a:lnTo>
                      <a:lnTo>
                        <a:pt x="393" y="586"/>
                      </a:lnTo>
                      <a:lnTo>
                        <a:pt x="393" y="581"/>
                      </a:lnTo>
                      <a:lnTo>
                        <a:pt x="393" y="586"/>
                      </a:lnTo>
                      <a:lnTo>
                        <a:pt x="391" y="584"/>
                      </a:lnTo>
                      <a:lnTo>
                        <a:pt x="388" y="581"/>
                      </a:lnTo>
                      <a:lnTo>
                        <a:pt x="391" y="581"/>
                      </a:lnTo>
                      <a:lnTo>
                        <a:pt x="393" y="581"/>
                      </a:lnTo>
                      <a:lnTo>
                        <a:pt x="391" y="581"/>
                      </a:lnTo>
                      <a:lnTo>
                        <a:pt x="388" y="581"/>
                      </a:lnTo>
                      <a:lnTo>
                        <a:pt x="386" y="581"/>
                      </a:lnTo>
                      <a:lnTo>
                        <a:pt x="386" y="579"/>
                      </a:lnTo>
                      <a:lnTo>
                        <a:pt x="379" y="579"/>
                      </a:lnTo>
                      <a:lnTo>
                        <a:pt x="376" y="576"/>
                      </a:lnTo>
                      <a:lnTo>
                        <a:pt x="372" y="579"/>
                      </a:lnTo>
                      <a:lnTo>
                        <a:pt x="367" y="576"/>
                      </a:lnTo>
                      <a:lnTo>
                        <a:pt x="365" y="576"/>
                      </a:lnTo>
                      <a:lnTo>
                        <a:pt x="362" y="576"/>
                      </a:lnTo>
                      <a:lnTo>
                        <a:pt x="360" y="574"/>
                      </a:lnTo>
                      <a:lnTo>
                        <a:pt x="355" y="572"/>
                      </a:lnTo>
                      <a:lnTo>
                        <a:pt x="353" y="572"/>
                      </a:lnTo>
                      <a:lnTo>
                        <a:pt x="343" y="560"/>
                      </a:lnTo>
                      <a:lnTo>
                        <a:pt x="336" y="555"/>
                      </a:lnTo>
                      <a:lnTo>
                        <a:pt x="329" y="543"/>
                      </a:lnTo>
                      <a:lnTo>
                        <a:pt x="326" y="541"/>
                      </a:lnTo>
                      <a:lnTo>
                        <a:pt x="326" y="538"/>
                      </a:lnTo>
                      <a:lnTo>
                        <a:pt x="324" y="541"/>
                      </a:lnTo>
                      <a:lnTo>
                        <a:pt x="324" y="538"/>
                      </a:lnTo>
                      <a:lnTo>
                        <a:pt x="326" y="538"/>
                      </a:lnTo>
                      <a:lnTo>
                        <a:pt x="324" y="538"/>
                      </a:lnTo>
                      <a:lnTo>
                        <a:pt x="317" y="526"/>
                      </a:lnTo>
                      <a:lnTo>
                        <a:pt x="312" y="517"/>
                      </a:lnTo>
                      <a:lnTo>
                        <a:pt x="307" y="500"/>
                      </a:lnTo>
                      <a:lnTo>
                        <a:pt x="305" y="498"/>
                      </a:lnTo>
                      <a:lnTo>
                        <a:pt x="300" y="500"/>
                      </a:lnTo>
                      <a:lnTo>
                        <a:pt x="303" y="498"/>
                      </a:lnTo>
                      <a:lnTo>
                        <a:pt x="307" y="500"/>
                      </a:lnTo>
                      <a:lnTo>
                        <a:pt x="305" y="495"/>
                      </a:lnTo>
                      <a:lnTo>
                        <a:pt x="305" y="493"/>
                      </a:lnTo>
                      <a:lnTo>
                        <a:pt x="300" y="491"/>
                      </a:lnTo>
                      <a:lnTo>
                        <a:pt x="300" y="488"/>
                      </a:lnTo>
                      <a:lnTo>
                        <a:pt x="300" y="491"/>
                      </a:lnTo>
                      <a:lnTo>
                        <a:pt x="305" y="493"/>
                      </a:lnTo>
                      <a:lnTo>
                        <a:pt x="303" y="488"/>
                      </a:lnTo>
                      <a:lnTo>
                        <a:pt x="305" y="486"/>
                      </a:lnTo>
                      <a:lnTo>
                        <a:pt x="305" y="483"/>
                      </a:lnTo>
                      <a:lnTo>
                        <a:pt x="307" y="483"/>
                      </a:lnTo>
                      <a:lnTo>
                        <a:pt x="310" y="481"/>
                      </a:lnTo>
                      <a:lnTo>
                        <a:pt x="307" y="481"/>
                      </a:lnTo>
                      <a:lnTo>
                        <a:pt x="300" y="467"/>
                      </a:lnTo>
                      <a:lnTo>
                        <a:pt x="295" y="455"/>
                      </a:lnTo>
                      <a:lnTo>
                        <a:pt x="293" y="455"/>
                      </a:lnTo>
                      <a:lnTo>
                        <a:pt x="295" y="455"/>
                      </a:lnTo>
                      <a:lnTo>
                        <a:pt x="291" y="445"/>
                      </a:lnTo>
                      <a:lnTo>
                        <a:pt x="288" y="445"/>
                      </a:lnTo>
                      <a:lnTo>
                        <a:pt x="283" y="443"/>
                      </a:lnTo>
                      <a:lnTo>
                        <a:pt x="281" y="443"/>
                      </a:lnTo>
                      <a:lnTo>
                        <a:pt x="279" y="441"/>
                      </a:lnTo>
                      <a:lnTo>
                        <a:pt x="276" y="441"/>
                      </a:lnTo>
                      <a:lnTo>
                        <a:pt x="276" y="443"/>
                      </a:lnTo>
                      <a:lnTo>
                        <a:pt x="274" y="443"/>
                      </a:lnTo>
                      <a:lnTo>
                        <a:pt x="274" y="441"/>
                      </a:lnTo>
                      <a:lnTo>
                        <a:pt x="274" y="443"/>
                      </a:lnTo>
                      <a:lnTo>
                        <a:pt x="272" y="443"/>
                      </a:lnTo>
                      <a:lnTo>
                        <a:pt x="272" y="441"/>
                      </a:lnTo>
                      <a:lnTo>
                        <a:pt x="274" y="441"/>
                      </a:lnTo>
                      <a:lnTo>
                        <a:pt x="272" y="438"/>
                      </a:lnTo>
                      <a:lnTo>
                        <a:pt x="274" y="438"/>
                      </a:lnTo>
                      <a:lnTo>
                        <a:pt x="276" y="438"/>
                      </a:lnTo>
                      <a:lnTo>
                        <a:pt x="272" y="436"/>
                      </a:lnTo>
                      <a:lnTo>
                        <a:pt x="272" y="438"/>
                      </a:lnTo>
                      <a:lnTo>
                        <a:pt x="269" y="438"/>
                      </a:lnTo>
                      <a:lnTo>
                        <a:pt x="272" y="438"/>
                      </a:lnTo>
                      <a:lnTo>
                        <a:pt x="269" y="438"/>
                      </a:lnTo>
                      <a:lnTo>
                        <a:pt x="267" y="438"/>
                      </a:lnTo>
                      <a:lnTo>
                        <a:pt x="269" y="438"/>
                      </a:lnTo>
                      <a:lnTo>
                        <a:pt x="269" y="436"/>
                      </a:lnTo>
                      <a:lnTo>
                        <a:pt x="272" y="436"/>
                      </a:lnTo>
                      <a:lnTo>
                        <a:pt x="269" y="433"/>
                      </a:lnTo>
                      <a:lnTo>
                        <a:pt x="272" y="436"/>
                      </a:lnTo>
                      <a:lnTo>
                        <a:pt x="279" y="436"/>
                      </a:lnTo>
                      <a:lnTo>
                        <a:pt x="276" y="433"/>
                      </a:lnTo>
                      <a:lnTo>
                        <a:pt x="279" y="433"/>
                      </a:lnTo>
                      <a:lnTo>
                        <a:pt x="279" y="431"/>
                      </a:lnTo>
                      <a:lnTo>
                        <a:pt x="281" y="431"/>
                      </a:lnTo>
                      <a:lnTo>
                        <a:pt x="283" y="433"/>
                      </a:lnTo>
                      <a:lnTo>
                        <a:pt x="286" y="433"/>
                      </a:lnTo>
                      <a:lnTo>
                        <a:pt x="283" y="426"/>
                      </a:lnTo>
                      <a:lnTo>
                        <a:pt x="279" y="412"/>
                      </a:lnTo>
                      <a:lnTo>
                        <a:pt x="281" y="410"/>
                      </a:lnTo>
                      <a:lnTo>
                        <a:pt x="279" y="410"/>
                      </a:lnTo>
                      <a:lnTo>
                        <a:pt x="279" y="407"/>
                      </a:lnTo>
                      <a:lnTo>
                        <a:pt x="279" y="405"/>
                      </a:lnTo>
                      <a:lnTo>
                        <a:pt x="281" y="405"/>
                      </a:lnTo>
                      <a:lnTo>
                        <a:pt x="283" y="405"/>
                      </a:lnTo>
                      <a:lnTo>
                        <a:pt x="281" y="405"/>
                      </a:lnTo>
                      <a:lnTo>
                        <a:pt x="281" y="402"/>
                      </a:lnTo>
                      <a:lnTo>
                        <a:pt x="281" y="400"/>
                      </a:lnTo>
                      <a:lnTo>
                        <a:pt x="281" y="402"/>
                      </a:lnTo>
                      <a:lnTo>
                        <a:pt x="279" y="402"/>
                      </a:lnTo>
                      <a:lnTo>
                        <a:pt x="279" y="400"/>
                      </a:lnTo>
                      <a:lnTo>
                        <a:pt x="281" y="400"/>
                      </a:lnTo>
                      <a:lnTo>
                        <a:pt x="283" y="402"/>
                      </a:lnTo>
                      <a:lnTo>
                        <a:pt x="286" y="402"/>
                      </a:lnTo>
                      <a:lnTo>
                        <a:pt x="286" y="407"/>
                      </a:lnTo>
                      <a:lnTo>
                        <a:pt x="286" y="402"/>
                      </a:lnTo>
                      <a:lnTo>
                        <a:pt x="283" y="402"/>
                      </a:lnTo>
                      <a:lnTo>
                        <a:pt x="281" y="400"/>
                      </a:lnTo>
                      <a:lnTo>
                        <a:pt x="281" y="393"/>
                      </a:lnTo>
                      <a:lnTo>
                        <a:pt x="281" y="391"/>
                      </a:lnTo>
                      <a:lnTo>
                        <a:pt x="281" y="388"/>
                      </a:lnTo>
                      <a:lnTo>
                        <a:pt x="281" y="383"/>
                      </a:lnTo>
                      <a:lnTo>
                        <a:pt x="286" y="376"/>
                      </a:lnTo>
                      <a:lnTo>
                        <a:pt x="291" y="369"/>
                      </a:lnTo>
                      <a:lnTo>
                        <a:pt x="293" y="367"/>
                      </a:lnTo>
                      <a:lnTo>
                        <a:pt x="293" y="357"/>
                      </a:lnTo>
                      <a:lnTo>
                        <a:pt x="295" y="352"/>
                      </a:lnTo>
                      <a:lnTo>
                        <a:pt x="300" y="345"/>
                      </a:lnTo>
                      <a:lnTo>
                        <a:pt x="305" y="343"/>
                      </a:lnTo>
                      <a:lnTo>
                        <a:pt x="305" y="340"/>
                      </a:lnTo>
                      <a:lnTo>
                        <a:pt x="307" y="340"/>
                      </a:lnTo>
                      <a:lnTo>
                        <a:pt x="307" y="338"/>
                      </a:lnTo>
                      <a:lnTo>
                        <a:pt x="307" y="336"/>
                      </a:lnTo>
                      <a:lnTo>
                        <a:pt x="307" y="331"/>
                      </a:lnTo>
                      <a:lnTo>
                        <a:pt x="310" y="326"/>
                      </a:lnTo>
                      <a:lnTo>
                        <a:pt x="312" y="317"/>
                      </a:lnTo>
                      <a:lnTo>
                        <a:pt x="324" y="298"/>
                      </a:lnTo>
                      <a:lnTo>
                        <a:pt x="324" y="293"/>
                      </a:lnTo>
                      <a:lnTo>
                        <a:pt x="334" y="279"/>
                      </a:lnTo>
                      <a:lnTo>
                        <a:pt x="336" y="276"/>
                      </a:lnTo>
                      <a:lnTo>
                        <a:pt x="336" y="279"/>
                      </a:lnTo>
                      <a:lnTo>
                        <a:pt x="336" y="276"/>
                      </a:lnTo>
                      <a:lnTo>
                        <a:pt x="336" y="279"/>
                      </a:lnTo>
                      <a:lnTo>
                        <a:pt x="336" y="276"/>
                      </a:lnTo>
                      <a:lnTo>
                        <a:pt x="338" y="279"/>
                      </a:lnTo>
                      <a:lnTo>
                        <a:pt x="338" y="276"/>
                      </a:lnTo>
                      <a:lnTo>
                        <a:pt x="338" y="274"/>
                      </a:lnTo>
                      <a:lnTo>
                        <a:pt x="343" y="269"/>
                      </a:lnTo>
                      <a:lnTo>
                        <a:pt x="348" y="264"/>
                      </a:lnTo>
                      <a:lnTo>
                        <a:pt x="350" y="264"/>
                      </a:lnTo>
                      <a:lnTo>
                        <a:pt x="350" y="262"/>
                      </a:lnTo>
                      <a:lnTo>
                        <a:pt x="353" y="255"/>
                      </a:lnTo>
                      <a:lnTo>
                        <a:pt x="355" y="245"/>
                      </a:lnTo>
                      <a:lnTo>
                        <a:pt x="357" y="245"/>
                      </a:lnTo>
                      <a:lnTo>
                        <a:pt x="355" y="245"/>
                      </a:lnTo>
                      <a:lnTo>
                        <a:pt x="357" y="245"/>
                      </a:lnTo>
                      <a:lnTo>
                        <a:pt x="355" y="243"/>
                      </a:lnTo>
                      <a:lnTo>
                        <a:pt x="357" y="243"/>
                      </a:lnTo>
                      <a:lnTo>
                        <a:pt x="357" y="245"/>
                      </a:lnTo>
                      <a:lnTo>
                        <a:pt x="357" y="243"/>
                      </a:lnTo>
                      <a:lnTo>
                        <a:pt x="357" y="245"/>
                      </a:lnTo>
                      <a:lnTo>
                        <a:pt x="357" y="243"/>
                      </a:lnTo>
                      <a:lnTo>
                        <a:pt x="357" y="238"/>
                      </a:lnTo>
                      <a:lnTo>
                        <a:pt x="360" y="233"/>
                      </a:lnTo>
                      <a:lnTo>
                        <a:pt x="362" y="228"/>
                      </a:lnTo>
                      <a:lnTo>
                        <a:pt x="362" y="226"/>
                      </a:lnTo>
                      <a:lnTo>
                        <a:pt x="365" y="224"/>
                      </a:lnTo>
                      <a:lnTo>
                        <a:pt x="372" y="217"/>
                      </a:lnTo>
                      <a:lnTo>
                        <a:pt x="376" y="217"/>
                      </a:lnTo>
                      <a:lnTo>
                        <a:pt x="379" y="214"/>
                      </a:lnTo>
                      <a:lnTo>
                        <a:pt x="381" y="212"/>
                      </a:lnTo>
                      <a:lnTo>
                        <a:pt x="384" y="209"/>
                      </a:lnTo>
                      <a:lnTo>
                        <a:pt x="386" y="209"/>
                      </a:lnTo>
                      <a:lnTo>
                        <a:pt x="386" y="207"/>
                      </a:lnTo>
                      <a:lnTo>
                        <a:pt x="386" y="205"/>
                      </a:lnTo>
                      <a:lnTo>
                        <a:pt x="388" y="197"/>
                      </a:lnTo>
                      <a:lnTo>
                        <a:pt x="393" y="183"/>
                      </a:lnTo>
                      <a:lnTo>
                        <a:pt x="393" y="181"/>
                      </a:lnTo>
                      <a:lnTo>
                        <a:pt x="396" y="178"/>
                      </a:lnTo>
                      <a:lnTo>
                        <a:pt x="398" y="178"/>
                      </a:lnTo>
                      <a:lnTo>
                        <a:pt x="400" y="174"/>
                      </a:lnTo>
                      <a:lnTo>
                        <a:pt x="403" y="174"/>
                      </a:lnTo>
                      <a:lnTo>
                        <a:pt x="410" y="171"/>
                      </a:lnTo>
                      <a:lnTo>
                        <a:pt x="412" y="169"/>
                      </a:lnTo>
                      <a:lnTo>
                        <a:pt x="415" y="159"/>
                      </a:lnTo>
                      <a:lnTo>
                        <a:pt x="415" y="157"/>
                      </a:lnTo>
                      <a:lnTo>
                        <a:pt x="417" y="155"/>
                      </a:lnTo>
                      <a:lnTo>
                        <a:pt x="419" y="155"/>
                      </a:lnTo>
                      <a:lnTo>
                        <a:pt x="422" y="150"/>
                      </a:lnTo>
                      <a:lnTo>
                        <a:pt x="424" y="147"/>
                      </a:lnTo>
                      <a:lnTo>
                        <a:pt x="427" y="147"/>
                      </a:lnTo>
                      <a:lnTo>
                        <a:pt x="427" y="145"/>
                      </a:lnTo>
                      <a:lnTo>
                        <a:pt x="427" y="143"/>
                      </a:lnTo>
                      <a:lnTo>
                        <a:pt x="429" y="143"/>
                      </a:lnTo>
                      <a:lnTo>
                        <a:pt x="431" y="143"/>
                      </a:lnTo>
                      <a:lnTo>
                        <a:pt x="431" y="138"/>
                      </a:lnTo>
                      <a:lnTo>
                        <a:pt x="431" y="136"/>
                      </a:lnTo>
                      <a:lnTo>
                        <a:pt x="434" y="133"/>
                      </a:lnTo>
                      <a:lnTo>
                        <a:pt x="439" y="128"/>
                      </a:lnTo>
                      <a:lnTo>
                        <a:pt x="439" y="126"/>
                      </a:lnTo>
                      <a:lnTo>
                        <a:pt x="441" y="124"/>
                      </a:lnTo>
                      <a:lnTo>
                        <a:pt x="443" y="124"/>
                      </a:lnTo>
                      <a:lnTo>
                        <a:pt x="441" y="124"/>
                      </a:lnTo>
                      <a:lnTo>
                        <a:pt x="441" y="121"/>
                      </a:lnTo>
                      <a:lnTo>
                        <a:pt x="443" y="114"/>
                      </a:lnTo>
                      <a:lnTo>
                        <a:pt x="446" y="109"/>
                      </a:lnTo>
                      <a:lnTo>
                        <a:pt x="448" y="107"/>
                      </a:lnTo>
                      <a:lnTo>
                        <a:pt x="450" y="102"/>
                      </a:lnTo>
                      <a:lnTo>
                        <a:pt x="450" y="100"/>
                      </a:lnTo>
                      <a:lnTo>
                        <a:pt x="453" y="97"/>
                      </a:lnTo>
                      <a:lnTo>
                        <a:pt x="455" y="93"/>
                      </a:lnTo>
                      <a:lnTo>
                        <a:pt x="455" y="90"/>
                      </a:lnTo>
                      <a:lnTo>
                        <a:pt x="458" y="93"/>
                      </a:lnTo>
                      <a:lnTo>
                        <a:pt x="455" y="90"/>
                      </a:lnTo>
                      <a:lnTo>
                        <a:pt x="458" y="90"/>
                      </a:lnTo>
                      <a:lnTo>
                        <a:pt x="458" y="93"/>
                      </a:lnTo>
                      <a:lnTo>
                        <a:pt x="458" y="90"/>
                      </a:lnTo>
                      <a:lnTo>
                        <a:pt x="458" y="88"/>
                      </a:lnTo>
                      <a:lnTo>
                        <a:pt x="460" y="88"/>
                      </a:lnTo>
                      <a:lnTo>
                        <a:pt x="460" y="85"/>
                      </a:lnTo>
                      <a:lnTo>
                        <a:pt x="460" y="83"/>
                      </a:lnTo>
                      <a:lnTo>
                        <a:pt x="462" y="78"/>
                      </a:lnTo>
                      <a:lnTo>
                        <a:pt x="465" y="74"/>
                      </a:lnTo>
                      <a:lnTo>
                        <a:pt x="462" y="71"/>
                      </a:lnTo>
                      <a:lnTo>
                        <a:pt x="460" y="71"/>
                      </a:lnTo>
                      <a:lnTo>
                        <a:pt x="458" y="71"/>
                      </a:lnTo>
                      <a:lnTo>
                        <a:pt x="455" y="71"/>
                      </a:lnTo>
                      <a:lnTo>
                        <a:pt x="453" y="69"/>
                      </a:lnTo>
                      <a:lnTo>
                        <a:pt x="450" y="69"/>
                      </a:lnTo>
                      <a:lnTo>
                        <a:pt x="448" y="66"/>
                      </a:lnTo>
                      <a:lnTo>
                        <a:pt x="446" y="64"/>
                      </a:lnTo>
                      <a:lnTo>
                        <a:pt x="446" y="62"/>
                      </a:lnTo>
                      <a:lnTo>
                        <a:pt x="446" y="59"/>
                      </a:lnTo>
                      <a:lnTo>
                        <a:pt x="448" y="57"/>
                      </a:lnTo>
                      <a:lnTo>
                        <a:pt x="446" y="57"/>
                      </a:lnTo>
                      <a:lnTo>
                        <a:pt x="443" y="54"/>
                      </a:lnTo>
                      <a:lnTo>
                        <a:pt x="439" y="52"/>
                      </a:lnTo>
                      <a:lnTo>
                        <a:pt x="439" y="50"/>
                      </a:lnTo>
                      <a:lnTo>
                        <a:pt x="436" y="50"/>
                      </a:lnTo>
                      <a:lnTo>
                        <a:pt x="431" y="50"/>
                      </a:lnTo>
                      <a:lnTo>
                        <a:pt x="429" y="50"/>
                      </a:lnTo>
                      <a:lnTo>
                        <a:pt x="427" y="50"/>
                      </a:lnTo>
                      <a:lnTo>
                        <a:pt x="424" y="50"/>
                      </a:lnTo>
                      <a:lnTo>
                        <a:pt x="419" y="47"/>
                      </a:lnTo>
                      <a:lnTo>
                        <a:pt x="417" y="47"/>
                      </a:lnTo>
                      <a:lnTo>
                        <a:pt x="415" y="45"/>
                      </a:lnTo>
                      <a:lnTo>
                        <a:pt x="415" y="43"/>
                      </a:lnTo>
                      <a:lnTo>
                        <a:pt x="412" y="45"/>
                      </a:lnTo>
                      <a:lnTo>
                        <a:pt x="410" y="43"/>
                      </a:lnTo>
                      <a:lnTo>
                        <a:pt x="407" y="40"/>
                      </a:lnTo>
                      <a:lnTo>
                        <a:pt x="407" y="38"/>
                      </a:lnTo>
                      <a:lnTo>
                        <a:pt x="407" y="33"/>
                      </a:lnTo>
                      <a:lnTo>
                        <a:pt x="407" y="31"/>
                      </a:lnTo>
                      <a:lnTo>
                        <a:pt x="410" y="28"/>
                      </a:lnTo>
                      <a:lnTo>
                        <a:pt x="412" y="26"/>
                      </a:lnTo>
                      <a:lnTo>
                        <a:pt x="407" y="23"/>
                      </a:lnTo>
                      <a:lnTo>
                        <a:pt x="407" y="21"/>
                      </a:lnTo>
                      <a:lnTo>
                        <a:pt x="405" y="21"/>
                      </a:lnTo>
                      <a:lnTo>
                        <a:pt x="403" y="21"/>
                      </a:lnTo>
                      <a:lnTo>
                        <a:pt x="400" y="21"/>
                      </a:lnTo>
                      <a:lnTo>
                        <a:pt x="398" y="21"/>
                      </a:lnTo>
                      <a:lnTo>
                        <a:pt x="396" y="16"/>
                      </a:lnTo>
                      <a:lnTo>
                        <a:pt x="396" y="14"/>
                      </a:lnTo>
                      <a:lnTo>
                        <a:pt x="396" y="12"/>
                      </a:lnTo>
                      <a:lnTo>
                        <a:pt x="393" y="12"/>
                      </a:lnTo>
                      <a:lnTo>
                        <a:pt x="388" y="14"/>
                      </a:lnTo>
                      <a:lnTo>
                        <a:pt x="386" y="14"/>
                      </a:lnTo>
                      <a:lnTo>
                        <a:pt x="384" y="12"/>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30" name="Freeform 16"/>
                <xdr:cNvSpPr>
                  <a:spLocks noEditPoints="1"/>
                </xdr:cNvSpPr>
              </xdr:nvSpPr>
              <xdr:spPr bwMode="auto">
                <a:xfrm>
                  <a:off x="5674856" y="13594745"/>
                  <a:ext cx="850290" cy="829185"/>
                </a:xfrm>
                <a:custGeom>
                  <a:avLst/>
                  <a:gdLst>
                    <a:gd name="T0" fmla="*/ 387 w 692"/>
                    <a:gd name="T1" fmla="*/ 61 h 708"/>
                    <a:gd name="T2" fmla="*/ 559 w 692"/>
                    <a:gd name="T3" fmla="*/ 26 h 708"/>
                    <a:gd name="T4" fmla="*/ 742 w 692"/>
                    <a:gd name="T5" fmla="*/ 71 h 708"/>
                    <a:gd name="T6" fmla="*/ 892 w 692"/>
                    <a:gd name="T7" fmla="*/ 139 h 708"/>
                    <a:gd name="T8" fmla="*/ 1078 w 692"/>
                    <a:gd name="T9" fmla="*/ 184 h 708"/>
                    <a:gd name="T10" fmla="*/ 1127 w 692"/>
                    <a:gd name="T11" fmla="*/ 329 h 708"/>
                    <a:gd name="T12" fmla="*/ 1157 w 692"/>
                    <a:gd name="T13" fmla="*/ 442 h 708"/>
                    <a:gd name="T14" fmla="*/ 1343 w 692"/>
                    <a:gd name="T15" fmla="*/ 394 h 708"/>
                    <a:gd name="T16" fmla="*/ 1502 w 692"/>
                    <a:gd name="T17" fmla="*/ 370 h 708"/>
                    <a:gd name="T18" fmla="*/ 1650 w 692"/>
                    <a:gd name="T19" fmla="*/ 474 h 708"/>
                    <a:gd name="T20" fmla="*/ 1798 w 692"/>
                    <a:gd name="T21" fmla="*/ 442 h 708"/>
                    <a:gd name="T22" fmla="*/ 1981 w 692"/>
                    <a:gd name="T23" fmla="*/ 414 h 708"/>
                    <a:gd name="T24" fmla="*/ 2154 w 692"/>
                    <a:gd name="T25" fmla="*/ 490 h 708"/>
                    <a:gd name="T26" fmla="*/ 2318 w 692"/>
                    <a:gd name="T27" fmla="*/ 468 h 708"/>
                    <a:gd name="T28" fmla="*/ 2438 w 692"/>
                    <a:gd name="T29" fmla="*/ 394 h 708"/>
                    <a:gd name="T30" fmla="*/ 2600 w 692"/>
                    <a:gd name="T31" fmla="*/ 329 h 708"/>
                    <a:gd name="T32" fmla="*/ 2764 w 692"/>
                    <a:gd name="T33" fmla="*/ 362 h 708"/>
                    <a:gd name="T34" fmla="*/ 2793 w 692"/>
                    <a:gd name="T35" fmla="*/ 429 h 708"/>
                    <a:gd name="T36" fmla="*/ 2873 w 692"/>
                    <a:gd name="T37" fmla="*/ 468 h 708"/>
                    <a:gd name="T38" fmla="*/ 2926 w 692"/>
                    <a:gd name="T39" fmla="*/ 513 h 708"/>
                    <a:gd name="T40" fmla="*/ 2793 w 692"/>
                    <a:gd name="T41" fmla="*/ 546 h 708"/>
                    <a:gd name="T42" fmla="*/ 2843 w 692"/>
                    <a:gd name="T43" fmla="*/ 832 h 708"/>
                    <a:gd name="T44" fmla="*/ 2854 w 692"/>
                    <a:gd name="T45" fmla="*/ 962 h 708"/>
                    <a:gd name="T46" fmla="*/ 2713 w 692"/>
                    <a:gd name="T47" fmla="*/ 1096 h 708"/>
                    <a:gd name="T48" fmla="*/ 2275 w 692"/>
                    <a:gd name="T49" fmla="*/ 1354 h 708"/>
                    <a:gd name="T50" fmla="*/ 1933 w 692"/>
                    <a:gd name="T51" fmla="*/ 1620 h 708"/>
                    <a:gd name="T52" fmla="*/ 1637 w 692"/>
                    <a:gd name="T53" fmla="*/ 1760 h 708"/>
                    <a:gd name="T54" fmla="*/ 1502 w 692"/>
                    <a:gd name="T55" fmla="*/ 1806 h 708"/>
                    <a:gd name="T56" fmla="*/ 1290 w 692"/>
                    <a:gd name="T57" fmla="*/ 1848 h 708"/>
                    <a:gd name="T58" fmla="*/ 1057 w 692"/>
                    <a:gd name="T59" fmla="*/ 1940 h 708"/>
                    <a:gd name="T60" fmla="*/ 1018 w 692"/>
                    <a:gd name="T61" fmla="*/ 1954 h 708"/>
                    <a:gd name="T62" fmla="*/ 906 w 692"/>
                    <a:gd name="T63" fmla="*/ 1990 h 708"/>
                    <a:gd name="T64" fmla="*/ 689 w 692"/>
                    <a:gd name="T65" fmla="*/ 2129 h 708"/>
                    <a:gd name="T66" fmla="*/ 589 w 692"/>
                    <a:gd name="T67" fmla="*/ 2237 h 708"/>
                    <a:gd name="T68" fmla="*/ 589 w 692"/>
                    <a:gd name="T69" fmla="*/ 2343 h 708"/>
                    <a:gd name="T70" fmla="*/ 689 w 692"/>
                    <a:gd name="T71" fmla="*/ 2387 h 708"/>
                    <a:gd name="T72" fmla="*/ 416 w 692"/>
                    <a:gd name="T73" fmla="*/ 2404 h 708"/>
                    <a:gd name="T74" fmla="*/ 642 w 692"/>
                    <a:gd name="T75" fmla="*/ 2404 h 708"/>
                    <a:gd name="T76" fmla="*/ 451 w 692"/>
                    <a:gd name="T77" fmla="*/ 2572 h 708"/>
                    <a:gd name="T78" fmla="*/ 499 w 692"/>
                    <a:gd name="T79" fmla="*/ 2565 h 708"/>
                    <a:gd name="T80" fmla="*/ 541 w 692"/>
                    <a:gd name="T81" fmla="*/ 2540 h 708"/>
                    <a:gd name="T82" fmla="*/ 458 w 692"/>
                    <a:gd name="T83" fmla="*/ 2514 h 708"/>
                    <a:gd name="T84" fmla="*/ 316 w 692"/>
                    <a:gd name="T85" fmla="*/ 2617 h 708"/>
                    <a:gd name="T86" fmla="*/ 144 w 692"/>
                    <a:gd name="T87" fmla="*/ 2521 h 708"/>
                    <a:gd name="T88" fmla="*/ 50 w 692"/>
                    <a:gd name="T89" fmla="*/ 2397 h 708"/>
                    <a:gd name="T90" fmla="*/ 81 w 692"/>
                    <a:gd name="T91" fmla="*/ 2327 h 708"/>
                    <a:gd name="T92" fmla="*/ 81 w 692"/>
                    <a:gd name="T93" fmla="*/ 2219 h 708"/>
                    <a:gd name="T94" fmla="*/ 81 w 692"/>
                    <a:gd name="T95" fmla="*/ 2087 h 708"/>
                    <a:gd name="T96" fmla="*/ 46 w 692"/>
                    <a:gd name="T97" fmla="*/ 2008 h 708"/>
                    <a:gd name="T98" fmla="*/ 123 w 692"/>
                    <a:gd name="T99" fmla="*/ 1894 h 708"/>
                    <a:gd name="T100" fmla="*/ 173 w 692"/>
                    <a:gd name="T101" fmla="*/ 1750 h 708"/>
                    <a:gd name="T102" fmla="*/ 144 w 692"/>
                    <a:gd name="T103" fmla="*/ 1567 h 708"/>
                    <a:gd name="T104" fmla="*/ 183 w 692"/>
                    <a:gd name="T105" fmla="*/ 1425 h 708"/>
                    <a:gd name="T106" fmla="*/ 222 w 692"/>
                    <a:gd name="T107" fmla="*/ 1236 h 708"/>
                    <a:gd name="T108" fmla="*/ 364 w 692"/>
                    <a:gd name="T109" fmla="*/ 1121 h 708"/>
                    <a:gd name="T110" fmla="*/ 387 w 692"/>
                    <a:gd name="T111" fmla="*/ 981 h 708"/>
                    <a:gd name="T112" fmla="*/ 439 w 692"/>
                    <a:gd name="T113" fmla="*/ 855 h 708"/>
                    <a:gd name="T114" fmla="*/ 469 w 692"/>
                    <a:gd name="T115" fmla="*/ 687 h 708"/>
                    <a:gd name="T116" fmla="*/ 479 w 692"/>
                    <a:gd name="T117" fmla="*/ 559 h 708"/>
                    <a:gd name="T118" fmla="*/ 439 w 692"/>
                    <a:gd name="T119" fmla="*/ 442 h 708"/>
                    <a:gd name="T120" fmla="*/ 469 w 692"/>
                    <a:gd name="T121" fmla="*/ 333 h 708"/>
                    <a:gd name="T122" fmla="*/ 689 w 692"/>
                    <a:gd name="T123" fmla="*/ 2382 h 708"/>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0" t="0" r="r" b="b"/>
                  <a:pathLst>
                    <a:path w="692" h="708">
                      <a:moveTo>
                        <a:pt x="91" y="52"/>
                      </a:moveTo>
                      <a:lnTo>
                        <a:pt x="93" y="52"/>
                      </a:lnTo>
                      <a:lnTo>
                        <a:pt x="93" y="50"/>
                      </a:lnTo>
                      <a:lnTo>
                        <a:pt x="93" y="45"/>
                      </a:lnTo>
                      <a:lnTo>
                        <a:pt x="93" y="43"/>
                      </a:lnTo>
                      <a:lnTo>
                        <a:pt x="93" y="40"/>
                      </a:lnTo>
                      <a:lnTo>
                        <a:pt x="91" y="38"/>
                      </a:lnTo>
                      <a:lnTo>
                        <a:pt x="91" y="35"/>
                      </a:lnTo>
                      <a:lnTo>
                        <a:pt x="89" y="33"/>
                      </a:lnTo>
                      <a:lnTo>
                        <a:pt x="86" y="33"/>
                      </a:lnTo>
                      <a:lnTo>
                        <a:pt x="84" y="33"/>
                      </a:lnTo>
                      <a:lnTo>
                        <a:pt x="86" y="31"/>
                      </a:lnTo>
                      <a:lnTo>
                        <a:pt x="86" y="28"/>
                      </a:lnTo>
                      <a:lnTo>
                        <a:pt x="89" y="28"/>
                      </a:lnTo>
                      <a:lnTo>
                        <a:pt x="91" y="26"/>
                      </a:lnTo>
                      <a:lnTo>
                        <a:pt x="86" y="26"/>
                      </a:lnTo>
                      <a:lnTo>
                        <a:pt x="86" y="24"/>
                      </a:lnTo>
                      <a:lnTo>
                        <a:pt x="89" y="19"/>
                      </a:lnTo>
                      <a:lnTo>
                        <a:pt x="91" y="16"/>
                      </a:lnTo>
                      <a:lnTo>
                        <a:pt x="89" y="14"/>
                      </a:lnTo>
                      <a:lnTo>
                        <a:pt x="91" y="12"/>
                      </a:lnTo>
                      <a:lnTo>
                        <a:pt x="89" y="9"/>
                      </a:lnTo>
                      <a:lnTo>
                        <a:pt x="89" y="7"/>
                      </a:lnTo>
                      <a:lnTo>
                        <a:pt x="91" y="4"/>
                      </a:lnTo>
                      <a:lnTo>
                        <a:pt x="91" y="2"/>
                      </a:lnTo>
                      <a:lnTo>
                        <a:pt x="93" y="2"/>
                      </a:lnTo>
                      <a:lnTo>
                        <a:pt x="98" y="0"/>
                      </a:lnTo>
                      <a:lnTo>
                        <a:pt x="100" y="0"/>
                      </a:lnTo>
                      <a:lnTo>
                        <a:pt x="103" y="0"/>
                      </a:lnTo>
                      <a:lnTo>
                        <a:pt x="105" y="2"/>
                      </a:lnTo>
                      <a:lnTo>
                        <a:pt x="110" y="4"/>
                      </a:lnTo>
                      <a:lnTo>
                        <a:pt x="115" y="7"/>
                      </a:lnTo>
                      <a:lnTo>
                        <a:pt x="120" y="4"/>
                      </a:lnTo>
                      <a:lnTo>
                        <a:pt x="122" y="4"/>
                      </a:lnTo>
                      <a:lnTo>
                        <a:pt x="124" y="7"/>
                      </a:lnTo>
                      <a:lnTo>
                        <a:pt x="127" y="7"/>
                      </a:lnTo>
                      <a:lnTo>
                        <a:pt x="129" y="7"/>
                      </a:lnTo>
                      <a:lnTo>
                        <a:pt x="131" y="7"/>
                      </a:lnTo>
                      <a:lnTo>
                        <a:pt x="136" y="12"/>
                      </a:lnTo>
                      <a:lnTo>
                        <a:pt x="139" y="12"/>
                      </a:lnTo>
                      <a:lnTo>
                        <a:pt x="141" y="14"/>
                      </a:lnTo>
                      <a:lnTo>
                        <a:pt x="143" y="16"/>
                      </a:lnTo>
                      <a:lnTo>
                        <a:pt x="146" y="16"/>
                      </a:lnTo>
                      <a:lnTo>
                        <a:pt x="148" y="19"/>
                      </a:lnTo>
                      <a:lnTo>
                        <a:pt x="151" y="19"/>
                      </a:lnTo>
                      <a:lnTo>
                        <a:pt x="151" y="16"/>
                      </a:lnTo>
                      <a:lnTo>
                        <a:pt x="153" y="14"/>
                      </a:lnTo>
                      <a:lnTo>
                        <a:pt x="155" y="14"/>
                      </a:lnTo>
                      <a:lnTo>
                        <a:pt x="158" y="14"/>
                      </a:lnTo>
                      <a:lnTo>
                        <a:pt x="158" y="16"/>
                      </a:lnTo>
                      <a:lnTo>
                        <a:pt x="160" y="16"/>
                      </a:lnTo>
                      <a:lnTo>
                        <a:pt x="160" y="19"/>
                      </a:lnTo>
                      <a:lnTo>
                        <a:pt x="162" y="19"/>
                      </a:lnTo>
                      <a:lnTo>
                        <a:pt x="165" y="16"/>
                      </a:lnTo>
                      <a:lnTo>
                        <a:pt x="167" y="19"/>
                      </a:lnTo>
                      <a:lnTo>
                        <a:pt x="172" y="19"/>
                      </a:lnTo>
                      <a:lnTo>
                        <a:pt x="174" y="19"/>
                      </a:lnTo>
                      <a:lnTo>
                        <a:pt x="179" y="19"/>
                      </a:lnTo>
                      <a:lnTo>
                        <a:pt x="182" y="16"/>
                      </a:lnTo>
                      <a:lnTo>
                        <a:pt x="184" y="21"/>
                      </a:lnTo>
                      <a:lnTo>
                        <a:pt x="186" y="21"/>
                      </a:lnTo>
                      <a:lnTo>
                        <a:pt x="189" y="21"/>
                      </a:lnTo>
                      <a:lnTo>
                        <a:pt x="189" y="24"/>
                      </a:lnTo>
                      <a:lnTo>
                        <a:pt x="191" y="24"/>
                      </a:lnTo>
                      <a:lnTo>
                        <a:pt x="193" y="26"/>
                      </a:lnTo>
                      <a:lnTo>
                        <a:pt x="193" y="28"/>
                      </a:lnTo>
                      <a:lnTo>
                        <a:pt x="193" y="31"/>
                      </a:lnTo>
                      <a:lnTo>
                        <a:pt x="193" y="33"/>
                      </a:lnTo>
                      <a:lnTo>
                        <a:pt x="193" y="35"/>
                      </a:lnTo>
                      <a:lnTo>
                        <a:pt x="196" y="38"/>
                      </a:lnTo>
                      <a:lnTo>
                        <a:pt x="198" y="38"/>
                      </a:lnTo>
                      <a:lnTo>
                        <a:pt x="201" y="40"/>
                      </a:lnTo>
                      <a:lnTo>
                        <a:pt x="203" y="40"/>
                      </a:lnTo>
                      <a:lnTo>
                        <a:pt x="205" y="40"/>
                      </a:lnTo>
                      <a:lnTo>
                        <a:pt x="208" y="38"/>
                      </a:lnTo>
                      <a:lnTo>
                        <a:pt x="210" y="38"/>
                      </a:lnTo>
                      <a:lnTo>
                        <a:pt x="213" y="38"/>
                      </a:lnTo>
                      <a:lnTo>
                        <a:pt x="215" y="35"/>
                      </a:lnTo>
                      <a:lnTo>
                        <a:pt x="220" y="35"/>
                      </a:lnTo>
                      <a:lnTo>
                        <a:pt x="222" y="38"/>
                      </a:lnTo>
                      <a:lnTo>
                        <a:pt x="224" y="38"/>
                      </a:lnTo>
                      <a:lnTo>
                        <a:pt x="227" y="38"/>
                      </a:lnTo>
                      <a:lnTo>
                        <a:pt x="229" y="35"/>
                      </a:lnTo>
                      <a:lnTo>
                        <a:pt x="234" y="35"/>
                      </a:lnTo>
                      <a:lnTo>
                        <a:pt x="239" y="33"/>
                      </a:lnTo>
                      <a:lnTo>
                        <a:pt x="241" y="35"/>
                      </a:lnTo>
                      <a:lnTo>
                        <a:pt x="244" y="35"/>
                      </a:lnTo>
                      <a:lnTo>
                        <a:pt x="244" y="38"/>
                      </a:lnTo>
                      <a:lnTo>
                        <a:pt x="244" y="40"/>
                      </a:lnTo>
                      <a:lnTo>
                        <a:pt x="244" y="43"/>
                      </a:lnTo>
                      <a:lnTo>
                        <a:pt x="246" y="43"/>
                      </a:lnTo>
                      <a:lnTo>
                        <a:pt x="251" y="43"/>
                      </a:lnTo>
                      <a:lnTo>
                        <a:pt x="253" y="45"/>
                      </a:lnTo>
                      <a:lnTo>
                        <a:pt x="251" y="47"/>
                      </a:lnTo>
                      <a:lnTo>
                        <a:pt x="253" y="50"/>
                      </a:lnTo>
                      <a:lnTo>
                        <a:pt x="255" y="55"/>
                      </a:lnTo>
                      <a:lnTo>
                        <a:pt x="258" y="52"/>
                      </a:lnTo>
                      <a:lnTo>
                        <a:pt x="258" y="55"/>
                      </a:lnTo>
                      <a:lnTo>
                        <a:pt x="258" y="57"/>
                      </a:lnTo>
                      <a:lnTo>
                        <a:pt x="258" y="59"/>
                      </a:lnTo>
                      <a:lnTo>
                        <a:pt x="260" y="64"/>
                      </a:lnTo>
                      <a:lnTo>
                        <a:pt x="263" y="64"/>
                      </a:lnTo>
                      <a:lnTo>
                        <a:pt x="263" y="66"/>
                      </a:lnTo>
                      <a:lnTo>
                        <a:pt x="263" y="69"/>
                      </a:lnTo>
                      <a:lnTo>
                        <a:pt x="265" y="69"/>
                      </a:lnTo>
                      <a:lnTo>
                        <a:pt x="265" y="74"/>
                      </a:lnTo>
                      <a:lnTo>
                        <a:pt x="263" y="74"/>
                      </a:lnTo>
                      <a:lnTo>
                        <a:pt x="263" y="76"/>
                      </a:lnTo>
                      <a:lnTo>
                        <a:pt x="265" y="78"/>
                      </a:lnTo>
                      <a:lnTo>
                        <a:pt x="265" y="81"/>
                      </a:lnTo>
                      <a:lnTo>
                        <a:pt x="263" y="83"/>
                      </a:lnTo>
                      <a:lnTo>
                        <a:pt x="260" y="88"/>
                      </a:lnTo>
                      <a:lnTo>
                        <a:pt x="260" y="90"/>
                      </a:lnTo>
                      <a:lnTo>
                        <a:pt x="265" y="88"/>
                      </a:lnTo>
                      <a:lnTo>
                        <a:pt x="267" y="88"/>
                      </a:lnTo>
                      <a:lnTo>
                        <a:pt x="270" y="88"/>
                      </a:lnTo>
                      <a:lnTo>
                        <a:pt x="270" y="90"/>
                      </a:lnTo>
                      <a:lnTo>
                        <a:pt x="270" y="93"/>
                      </a:lnTo>
                      <a:lnTo>
                        <a:pt x="272" y="97"/>
                      </a:lnTo>
                      <a:lnTo>
                        <a:pt x="267" y="102"/>
                      </a:lnTo>
                      <a:lnTo>
                        <a:pt x="265" y="102"/>
                      </a:lnTo>
                      <a:lnTo>
                        <a:pt x="263" y="102"/>
                      </a:lnTo>
                      <a:lnTo>
                        <a:pt x="263" y="105"/>
                      </a:lnTo>
                      <a:lnTo>
                        <a:pt x="265" y="107"/>
                      </a:lnTo>
                      <a:lnTo>
                        <a:pt x="267" y="107"/>
                      </a:lnTo>
                      <a:lnTo>
                        <a:pt x="267" y="112"/>
                      </a:lnTo>
                      <a:lnTo>
                        <a:pt x="270" y="112"/>
                      </a:lnTo>
                      <a:lnTo>
                        <a:pt x="267" y="114"/>
                      </a:lnTo>
                      <a:lnTo>
                        <a:pt x="267" y="116"/>
                      </a:lnTo>
                      <a:lnTo>
                        <a:pt x="270" y="116"/>
                      </a:lnTo>
                      <a:lnTo>
                        <a:pt x="267" y="116"/>
                      </a:lnTo>
                      <a:lnTo>
                        <a:pt x="270" y="119"/>
                      </a:lnTo>
                      <a:lnTo>
                        <a:pt x="272" y="119"/>
                      </a:lnTo>
                      <a:lnTo>
                        <a:pt x="275" y="119"/>
                      </a:lnTo>
                      <a:lnTo>
                        <a:pt x="277" y="121"/>
                      </a:lnTo>
                      <a:lnTo>
                        <a:pt x="279" y="119"/>
                      </a:lnTo>
                      <a:lnTo>
                        <a:pt x="284" y="121"/>
                      </a:lnTo>
                      <a:lnTo>
                        <a:pt x="286" y="121"/>
                      </a:lnTo>
                      <a:lnTo>
                        <a:pt x="294" y="119"/>
                      </a:lnTo>
                      <a:lnTo>
                        <a:pt x="294" y="116"/>
                      </a:lnTo>
                      <a:lnTo>
                        <a:pt x="294" y="114"/>
                      </a:lnTo>
                      <a:lnTo>
                        <a:pt x="294" y="112"/>
                      </a:lnTo>
                      <a:lnTo>
                        <a:pt x="296" y="112"/>
                      </a:lnTo>
                      <a:lnTo>
                        <a:pt x="298" y="114"/>
                      </a:lnTo>
                      <a:lnTo>
                        <a:pt x="301" y="109"/>
                      </a:lnTo>
                      <a:lnTo>
                        <a:pt x="303" y="109"/>
                      </a:lnTo>
                      <a:lnTo>
                        <a:pt x="308" y="109"/>
                      </a:lnTo>
                      <a:lnTo>
                        <a:pt x="310" y="109"/>
                      </a:lnTo>
                      <a:lnTo>
                        <a:pt x="313" y="109"/>
                      </a:lnTo>
                      <a:lnTo>
                        <a:pt x="313" y="107"/>
                      </a:lnTo>
                      <a:lnTo>
                        <a:pt x="315" y="109"/>
                      </a:lnTo>
                      <a:lnTo>
                        <a:pt x="315" y="107"/>
                      </a:lnTo>
                      <a:lnTo>
                        <a:pt x="317" y="105"/>
                      </a:lnTo>
                      <a:lnTo>
                        <a:pt x="315" y="105"/>
                      </a:lnTo>
                      <a:lnTo>
                        <a:pt x="317" y="105"/>
                      </a:lnTo>
                      <a:lnTo>
                        <a:pt x="315" y="100"/>
                      </a:lnTo>
                      <a:lnTo>
                        <a:pt x="317" y="97"/>
                      </a:lnTo>
                      <a:lnTo>
                        <a:pt x="320" y="100"/>
                      </a:lnTo>
                      <a:lnTo>
                        <a:pt x="322" y="100"/>
                      </a:lnTo>
                      <a:lnTo>
                        <a:pt x="325" y="100"/>
                      </a:lnTo>
                      <a:lnTo>
                        <a:pt x="327" y="97"/>
                      </a:lnTo>
                      <a:lnTo>
                        <a:pt x="329" y="95"/>
                      </a:lnTo>
                      <a:lnTo>
                        <a:pt x="332" y="100"/>
                      </a:lnTo>
                      <a:lnTo>
                        <a:pt x="337" y="97"/>
                      </a:lnTo>
                      <a:lnTo>
                        <a:pt x="337" y="100"/>
                      </a:lnTo>
                      <a:lnTo>
                        <a:pt x="339" y="100"/>
                      </a:lnTo>
                      <a:lnTo>
                        <a:pt x="341" y="100"/>
                      </a:lnTo>
                      <a:lnTo>
                        <a:pt x="346" y="100"/>
                      </a:lnTo>
                      <a:lnTo>
                        <a:pt x="348" y="100"/>
                      </a:lnTo>
                      <a:lnTo>
                        <a:pt x="351" y="102"/>
                      </a:lnTo>
                      <a:lnTo>
                        <a:pt x="353" y="100"/>
                      </a:lnTo>
                      <a:lnTo>
                        <a:pt x="356" y="102"/>
                      </a:lnTo>
                      <a:lnTo>
                        <a:pt x="358" y="105"/>
                      </a:lnTo>
                      <a:lnTo>
                        <a:pt x="360" y="107"/>
                      </a:lnTo>
                      <a:lnTo>
                        <a:pt x="363" y="107"/>
                      </a:lnTo>
                      <a:lnTo>
                        <a:pt x="365" y="107"/>
                      </a:lnTo>
                      <a:lnTo>
                        <a:pt x="368" y="109"/>
                      </a:lnTo>
                      <a:lnTo>
                        <a:pt x="368" y="112"/>
                      </a:lnTo>
                      <a:lnTo>
                        <a:pt x="370" y="109"/>
                      </a:lnTo>
                      <a:lnTo>
                        <a:pt x="375" y="109"/>
                      </a:lnTo>
                      <a:lnTo>
                        <a:pt x="377" y="109"/>
                      </a:lnTo>
                      <a:lnTo>
                        <a:pt x="379" y="109"/>
                      </a:lnTo>
                      <a:lnTo>
                        <a:pt x="379" y="112"/>
                      </a:lnTo>
                      <a:lnTo>
                        <a:pt x="379" y="116"/>
                      </a:lnTo>
                      <a:lnTo>
                        <a:pt x="382" y="116"/>
                      </a:lnTo>
                      <a:lnTo>
                        <a:pt x="384" y="116"/>
                      </a:lnTo>
                      <a:lnTo>
                        <a:pt x="384" y="121"/>
                      </a:lnTo>
                      <a:lnTo>
                        <a:pt x="384" y="124"/>
                      </a:lnTo>
                      <a:lnTo>
                        <a:pt x="384" y="126"/>
                      </a:lnTo>
                      <a:lnTo>
                        <a:pt x="387" y="128"/>
                      </a:lnTo>
                      <a:lnTo>
                        <a:pt x="387" y="131"/>
                      </a:lnTo>
                      <a:lnTo>
                        <a:pt x="389" y="133"/>
                      </a:lnTo>
                      <a:lnTo>
                        <a:pt x="391" y="136"/>
                      </a:lnTo>
                      <a:lnTo>
                        <a:pt x="394" y="136"/>
                      </a:lnTo>
                      <a:lnTo>
                        <a:pt x="394" y="138"/>
                      </a:lnTo>
                      <a:lnTo>
                        <a:pt x="396" y="138"/>
                      </a:lnTo>
                      <a:lnTo>
                        <a:pt x="399" y="138"/>
                      </a:lnTo>
                      <a:lnTo>
                        <a:pt x="401" y="136"/>
                      </a:lnTo>
                      <a:lnTo>
                        <a:pt x="408" y="136"/>
                      </a:lnTo>
                      <a:lnTo>
                        <a:pt x="410" y="133"/>
                      </a:lnTo>
                      <a:lnTo>
                        <a:pt x="413" y="133"/>
                      </a:lnTo>
                      <a:lnTo>
                        <a:pt x="413" y="131"/>
                      </a:lnTo>
                      <a:lnTo>
                        <a:pt x="415" y="131"/>
                      </a:lnTo>
                      <a:lnTo>
                        <a:pt x="418" y="128"/>
                      </a:lnTo>
                      <a:lnTo>
                        <a:pt x="420" y="128"/>
                      </a:lnTo>
                      <a:lnTo>
                        <a:pt x="420" y="126"/>
                      </a:lnTo>
                      <a:lnTo>
                        <a:pt x="420" y="124"/>
                      </a:lnTo>
                      <a:lnTo>
                        <a:pt x="420" y="119"/>
                      </a:lnTo>
                      <a:lnTo>
                        <a:pt x="422" y="119"/>
                      </a:lnTo>
                      <a:lnTo>
                        <a:pt x="425" y="116"/>
                      </a:lnTo>
                      <a:lnTo>
                        <a:pt x="427" y="114"/>
                      </a:lnTo>
                      <a:lnTo>
                        <a:pt x="430" y="114"/>
                      </a:lnTo>
                      <a:lnTo>
                        <a:pt x="432" y="114"/>
                      </a:lnTo>
                      <a:lnTo>
                        <a:pt x="434" y="116"/>
                      </a:lnTo>
                      <a:lnTo>
                        <a:pt x="437" y="116"/>
                      </a:lnTo>
                      <a:lnTo>
                        <a:pt x="439" y="116"/>
                      </a:lnTo>
                      <a:lnTo>
                        <a:pt x="441" y="114"/>
                      </a:lnTo>
                      <a:lnTo>
                        <a:pt x="444" y="112"/>
                      </a:lnTo>
                      <a:lnTo>
                        <a:pt x="446" y="112"/>
                      </a:lnTo>
                      <a:lnTo>
                        <a:pt x="449" y="112"/>
                      </a:lnTo>
                      <a:lnTo>
                        <a:pt x="449" y="109"/>
                      </a:lnTo>
                      <a:lnTo>
                        <a:pt x="451" y="109"/>
                      </a:lnTo>
                      <a:lnTo>
                        <a:pt x="453" y="109"/>
                      </a:lnTo>
                      <a:lnTo>
                        <a:pt x="456" y="112"/>
                      </a:lnTo>
                      <a:lnTo>
                        <a:pt x="458" y="112"/>
                      </a:lnTo>
                      <a:lnTo>
                        <a:pt x="461" y="112"/>
                      </a:lnTo>
                      <a:lnTo>
                        <a:pt x="463" y="112"/>
                      </a:lnTo>
                      <a:lnTo>
                        <a:pt x="465" y="112"/>
                      </a:lnTo>
                      <a:lnTo>
                        <a:pt x="465" y="114"/>
                      </a:lnTo>
                      <a:lnTo>
                        <a:pt x="468" y="114"/>
                      </a:lnTo>
                      <a:lnTo>
                        <a:pt x="470" y="114"/>
                      </a:lnTo>
                      <a:lnTo>
                        <a:pt x="470" y="116"/>
                      </a:lnTo>
                      <a:lnTo>
                        <a:pt x="472" y="116"/>
                      </a:lnTo>
                      <a:lnTo>
                        <a:pt x="477" y="119"/>
                      </a:lnTo>
                      <a:lnTo>
                        <a:pt x="480" y="119"/>
                      </a:lnTo>
                      <a:lnTo>
                        <a:pt x="482" y="119"/>
                      </a:lnTo>
                      <a:lnTo>
                        <a:pt x="487" y="121"/>
                      </a:lnTo>
                      <a:lnTo>
                        <a:pt x="489" y="119"/>
                      </a:lnTo>
                      <a:lnTo>
                        <a:pt x="492" y="121"/>
                      </a:lnTo>
                      <a:lnTo>
                        <a:pt x="492" y="124"/>
                      </a:lnTo>
                      <a:lnTo>
                        <a:pt x="494" y="126"/>
                      </a:lnTo>
                      <a:lnTo>
                        <a:pt x="496" y="126"/>
                      </a:lnTo>
                      <a:lnTo>
                        <a:pt x="496" y="128"/>
                      </a:lnTo>
                      <a:lnTo>
                        <a:pt x="499" y="128"/>
                      </a:lnTo>
                      <a:lnTo>
                        <a:pt x="501" y="133"/>
                      </a:lnTo>
                      <a:lnTo>
                        <a:pt x="503" y="136"/>
                      </a:lnTo>
                      <a:lnTo>
                        <a:pt x="506" y="133"/>
                      </a:lnTo>
                      <a:lnTo>
                        <a:pt x="511" y="136"/>
                      </a:lnTo>
                      <a:lnTo>
                        <a:pt x="513" y="136"/>
                      </a:lnTo>
                      <a:lnTo>
                        <a:pt x="515" y="136"/>
                      </a:lnTo>
                      <a:lnTo>
                        <a:pt x="518" y="136"/>
                      </a:lnTo>
                      <a:lnTo>
                        <a:pt x="518" y="133"/>
                      </a:lnTo>
                      <a:lnTo>
                        <a:pt x="518" y="131"/>
                      </a:lnTo>
                      <a:lnTo>
                        <a:pt x="523" y="128"/>
                      </a:lnTo>
                      <a:lnTo>
                        <a:pt x="525" y="128"/>
                      </a:lnTo>
                      <a:lnTo>
                        <a:pt x="527" y="131"/>
                      </a:lnTo>
                      <a:lnTo>
                        <a:pt x="532" y="131"/>
                      </a:lnTo>
                      <a:lnTo>
                        <a:pt x="534" y="131"/>
                      </a:lnTo>
                      <a:lnTo>
                        <a:pt x="537" y="131"/>
                      </a:lnTo>
                      <a:lnTo>
                        <a:pt x="539" y="131"/>
                      </a:lnTo>
                      <a:lnTo>
                        <a:pt x="542" y="131"/>
                      </a:lnTo>
                      <a:lnTo>
                        <a:pt x="542" y="133"/>
                      </a:lnTo>
                      <a:lnTo>
                        <a:pt x="544" y="133"/>
                      </a:lnTo>
                      <a:lnTo>
                        <a:pt x="546" y="131"/>
                      </a:lnTo>
                      <a:lnTo>
                        <a:pt x="546" y="128"/>
                      </a:lnTo>
                      <a:lnTo>
                        <a:pt x="544" y="126"/>
                      </a:lnTo>
                      <a:lnTo>
                        <a:pt x="542" y="124"/>
                      </a:lnTo>
                      <a:lnTo>
                        <a:pt x="542" y="121"/>
                      </a:lnTo>
                      <a:lnTo>
                        <a:pt x="539" y="119"/>
                      </a:lnTo>
                      <a:lnTo>
                        <a:pt x="542" y="119"/>
                      </a:lnTo>
                      <a:lnTo>
                        <a:pt x="544" y="119"/>
                      </a:lnTo>
                      <a:lnTo>
                        <a:pt x="544" y="116"/>
                      </a:lnTo>
                      <a:lnTo>
                        <a:pt x="544" y="114"/>
                      </a:lnTo>
                      <a:lnTo>
                        <a:pt x="546" y="112"/>
                      </a:lnTo>
                      <a:lnTo>
                        <a:pt x="549" y="112"/>
                      </a:lnTo>
                      <a:lnTo>
                        <a:pt x="549" y="109"/>
                      </a:lnTo>
                      <a:lnTo>
                        <a:pt x="551" y="109"/>
                      </a:lnTo>
                      <a:lnTo>
                        <a:pt x="554" y="107"/>
                      </a:lnTo>
                      <a:lnTo>
                        <a:pt x="558" y="107"/>
                      </a:lnTo>
                      <a:lnTo>
                        <a:pt x="563" y="105"/>
                      </a:lnTo>
                      <a:lnTo>
                        <a:pt x="563" y="107"/>
                      </a:lnTo>
                      <a:lnTo>
                        <a:pt x="565" y="109"/>
                      </a:lnTo>
                      <a:lnTo>
                        <a:pt x="568" y="109"/>
                      </a:lnTo>
                      <a:lnTo>
                        <a:pt x="568" y="107"/>
                      </a:lnTo>
                      <a:lnTo>
                        <a:pt x="573" y="107"/>
                      </a:lnTo>
                      <a:lnTo>
                        <a:pt x="573" y="102"/>
                      </a:lnTo>
                      <a:lnTo>
                        <a:pt x="575" y="102"/>
                      </a:lnTo>
                      <a:lnTo>
                        <a:pt x="575" y="100"/>
                      </a:lnTo>
                      <a:lnTo>
                        <a:pt x="577" y="100"/>
                      </a:lnTo>
                      <a:lnTo>
                        <a:pt x="580" y="97"/>
                      </a:lnTo>
                      <a:lnTo>
                        <a:pt x="580" y="95"/>
                      </a:lnTo>
                      <a:lnTo>
                        <a:pt x="585" y="95"/>
                      </a:lnTo>
                      <a:lnTo>
                        <a:pt x="587" y="93"/>
                      </a:lnTo>
                      <a:lnTo>
                        <a:pt x="587" y="90"/>
                      </a:lnTo>
                      <a:lnTo>
                        <a:pt x="589" y="93"/>
                      </a:lnTo>
                      <a:lnTo>
                        <a:pt x="592" y="93"/>
                      </a:lnTo>
                      <a:lnTo>
                        <a:pt x="594" y="95"/>
                      </a:lnTo>
                      <a:lnTo>
                        <a:pt x="599" y="93"/>
                      </a:lnTo>
                      <a:lnTo>
                        <a:pt x="599" y="90"/>
                      </a:lnTo>
                      <a:lnTo>
                        <a:pt x="601" y="88"/>
                      </a:lnTo>
                      <a:lnTo>
                        <a:pt x="604" y="85"/>
                      </a:lnTo>
                      <a:lnTo>
                        <a:pt x="606" y="88"/>
                      </a:lnTo>
                      <a:lnTo>
                        <a:pt x="608" y="90"/>
                      </a:lnTo>
                      <a:lnTo>
                        <a:pt x="611" y="88"/>
                      </a:lnTo>
                      <a:lnTo>
                        <a:pt x="613" y="88"/>
                      </a:lnTo>
                      <a:lnTo>
                        <a:pt x="616" y="88"/>
                      </a:lnTo>
                      <a:lnTo>
                        <a:pt x="618" y="88"/>
                      </a:lnTo>
                      <a:lnTo>
                        <a:pt x="620" y="88"/>
                      </a:lnTo>
                      <a:lnTo>
                        <a:pt x="623" y="85"/>
                      </a:lnTo>
                      <a:lnTo>
                        <a:pt x="625" y="85"/>
                      </a:lnTo>
                      <a:lnTo>
                        <a:pt x="627" y="90"/>
                      </a:lnTo>
                      <a:lnTo>
                        <a:pt x="627" y="93"/>
                      </a:lnTo>
                      <a:lnTo>
                        <a:pt x="630" y="95"/>
                      </a:lnTo>
                      <a:lnTo>
                        <a:pt x="632" y="95"/>
                      </a:lnTo>
                      <a:lnTo>
                        <a:pt x="632" y="97"/>
                      </a:lnTo>
                      <a:lnTo>
                        <a:pt x="635" y="100"/>
                      </a:lnTo>
                      <a:lnTo>
                        <a:pt x="637" y="100"/>
                      </a:lnTo>
                      <a:lnTo>
                        <a:pt x="639" y="100"/>
                      </a:lnTo>
                      <a:lnTo>
                        <a:pt x="639" y="97"/>
                      </a:lnTo>
                      <a:lnTo>
                        <a:pt x="644" y="95"/>
                      </a:lnTo>
                      <a:lnTo>
                        <a:pt x="644" y="97"/>
                      </a:lnTo>
                      <a:lnTo>
                        <a:pt x="647" y="95"/>
                      </a:lnTo>
                      <a:lnTo>
                        <a:pt x="649" y="97"/>
                      </a:lnTo>
                      <a:lnTo>
                        <a:pt x="651" y="95"/>
                      </a:lnTo>
                      <a:lnTo>
                        <a:pt x="654" y="95"/>
                      </a:lnTo>
                      <a:lnTo>
                        <a:pt x="656" y="95"/>
                      </a:lnTo>
                      <a:lnTo>
                        <a:pt x="654" y="95"/>
                      </a:lnTo>
                      <a:lnTo>
                        <a:pt x="654" y="97"/>
                      </a:lnTo>
                      <a:lnTo>
                        <a:pt x="654" y="100"/>
                      </a:lnTo>
                      <a:lnTo>
                        <a:pt x="656" y="102"/>
                      </a:lnTo>
                      <a:lnTo>
                        <a:pt x="654" y="102"/>
                      </a:lnTo>
                      <a:lnTo>
                        <a:pt x="654" y="105"/>
                      </a:lnTo>
                      <a:lnTo>
                        <a:pt x="651" y="105"/>
                      </a:lnTo>
                      <a:lnTo>
                        <a:pt x="654" y="105"/>
                      </a:lnTo>
                      <a:lnTo>
                        <a:pt x="654" y="107"/>
                      </a:lnTo>
                      <a:lnTo>
                        <a:pt x="651" y="109"/>
                      </a:lnTo>
                      <a:lnTo>
                        <a:pt x="654" y="109"/>
                      </a:lnTo>
                      <a:lnTo>
                        <a:pt x="654" y="112"/>
                      </a:lnTo>
                      <a:lnTo>
                        <a:pt x="654" y="114"/>
                      </a:lnTo>
                      <a:lnTo>
                        <a:pt x="654" y="116"/>
                      </a:lnTo>
                      <a:lnTo>
                        <a:pt x="654" y="114"/>
                      </a:lnTo>
                      <a:lnTo>
                        <a:pt x="656" y="116"/>
                      </a:lnTo>
                      <a:lnTo>
                        <a:pt x="654" y="116"/>
                      </a:lnTo>
                      <a:lnTo>
                        <a:pt x="656" y="119"/>
                      </a:lnTo>
                      <a:lnTo>
                        <a:pt x="654" y="119"/>
                      </a:lnTo>
                      <a:lnTo>
                        <a:pt x="656" y="119"/>
                      </a:lnTo>
                      <a:lnTo>
                        <a:pt x="658" y="121"/>
                      </a:lnTo>
                      <a:lnTo>
                        <a:pt x="661" y="121"/>
                      </a:lnTo>
                      <a:lnTo>
                        <a:pt x="661" y="124"/>
                      </a:lnTo>
                      <a:lnTo>
                        <a:pt x="663" y="126"/>
                      </a:lnTo>
                      <a:lnTo>
                        <a:pt x="663" y="124"/>
                      </a:lnTo>
                      <a:lnTo>
                        <a:pt x="663" y="121"/>
                      </a:lnTo>
                      <a:lnTo>
                        <a:pt x="666" y="121"/>
                      </a:lnTo>
                      <a:lnTo>
                        <a:pt x="666" y="124"/>
                      </a:lnTo>
                      <a:lnTo>
                        <a:pt x="666" y="121"/>
                      </a:lnTo>
                      <a:lnTo>
                        <a:pt x="668" y="121"/>
                      </a:lnTo>
                      <a:lnTo>
                        <a:pt x="670" y="121"/>
                      </a:lnTo>
                      <a:lnTo>
                        <a:pt x="673" y="121"/>
                      </a:lnTo>
                      <a:lnTo>
                        <a:pt x="673" y="124"/>
                      </a:lnTo>
                      <a:lnTo>
                        <a:pt x="675" y="124"/>
                      </a:lnTo>
                      <a:lnTo>
                        <a:pt x="675" y="126"/>
                      </a:lnTo>
                      <a:lnTo>
                        <a:pt x="675" y="124"/>
                      </a:lnTo>
                      <a:lnTo>
                        <a:pt x="678" y="124"/>
                      </a:lnTo>
                      <a:lnTo>
                        <a:pt x="680" y="124"/>
                      </a:lnTo>
                      <a:lnTo>
                        <a:pt x="682" y="124"/>
                      </a:lnTo>
                      <a:lnTo>
                        <a:pt x="682" y="126"/>
                      </a:lnTo>
                      <a:lnTo>
                        <a:pt x="685" y="126"/>
                      </a:lnTo>
                      <a:lnTo>
                        <a:pt x="687" y="126"/>
                      </a:lnTo>
                      <a:lnTo>
                        <a:pt x="690" y="128"/>
                      </a:lnTo>
                      <a:lnTo>
                        <a:pt x="690" y="126"/>
                      </a:lnTo>
                      <a:lnTo>
                        <a:pt x="692" y="128"/>
                      </a:lnTo>
                      <a:lnTo>
                        <a:pt x="690" y="128"/>
                      </a:lnTo>
                      <a:lnTo>
                        <a:pt x="692" y="131"/>
                      </a:lnTo>
                      <a:lnTo>
                        <a:pt x="690" y="128"/>
                      </a:lnTo>
                      <a:lnTo>
                        <a:pt x="690" y="131"/>
                      </a:lnTo>
                      <a:lnTo>
                        <a:pt x="687" y="131"/>
                      </a:lnTo>
                      <a:lnTo>
                        <a:pt x="687" y="133"/>
                      </a:lnTo>
                      <a:lnTo>
                        <a:pt x="685" y="133"/>
                      </a:lnTo>
                      <a:lnTo>
                        <a:pt x="685" y="138"/>
                      </a:lnTo>
                      <a:lnTo>
                        <a:pt x="687" y="138"/>
                      </a:lnTo>
                      <a:lnTo>
                        <a:pt x="685" y="140"/>
                      </a:lnTo>
                      <a:lnTo>
                        <a:pt x="682" y="138"/>
                      </a:lnTo>
                      <a:lnTo>
                        <a:pt x="685" y="145"/>
                      </a:lnTo>
                      <a:lnTo>
                        <a:pt x="682" y="150"/>
                      </a:lnTo>
                      <a:lnTo>
                        <a:pt x="678" y="150"/>
                      </a:lnTo>
                      <a:lnTo>
                        <a:pt x="678" y="152"/>
                      </a:lnTo>
                      <a:lnTo>
                        <a:pt x="680" y="152"/>
                      </a:lnTo>
                      <a:lnTo>
                        <a:pt x="680" y="155"/>
                      </a:lnTo>
                      <a:lnTo>
                        <a:pt x="678" y="152"/>
                      </a:lnTo>
                      <a:lnTo>
                        <a:pt x="675" y="150"/>
                      </a:lnTo>
                      <a:lnTo>
                        <a:pt x="675" y="152"/>
                      </a:lnTo>
                      <a:lnTo>
                        <a:pt x="673" y="150"/>
                      </a:lnTo>
                      <a:lnTo>
                        <a:pt x="673" y="152"/>
                      </a:lnTo>
                      <a:lnTo>
                        <a:pt x="670" y="157"/>
                      </a:lnTo>
                      <a:lnTo>
                        <a:pt x="666" y="152"/>
                      </a:lnTo>
                      <a:lnTo>
                        <a:pt x="661" y="152"/>
                      </a:lnTo>
                      <a:lnTo>
                        <a:pt x="661" y="150"/>
                      </a:lnTo>
                      <a:lnTo>
                        <a:pt x="658" y="147"/>
                      </a:lnTo>
                      <a:lnTo>
                        <a:pt x="656" y="147"/>
                      </a:lnTo>
                      <a:lnTo>
                        <a:pt x="649" y="155"/>
                      </a:lnTo>
                      <a:lnTo>
                        <a:pt x="647" y="167"/>
                      </a:lnTo>
                      <a:lnTo>
                        <a:pt x="647" y="178"/>
                      </a:lnTo>
                      <a:lnTo>
                        <a:pt x="651" y="188"/>
                      </a:lnTo>
                      <a:lnTo>
                        <a:pt x="654" y="190"/>
                      </a:lnTo>
                      <a:lnTo>
                        <a:pt x="654" y="193"/>
                      </a:lnTo>
                      <a:lnTo>
                        <a:pt x="658" y="190"/>
                      </a:lnTo>
                      <a:lnTo>
                        <a:pt x="663" y="193"/>
                      </a:lnTo>
                      <a:lnTo>
                        <a:pt x="661" y="195"/>
                      </a:lnTo>
                      <a:lnTo>
                        <a:pt x="666" y="195"/>
                      </a:lnTo>
                      <a:lnTo>
                        <a:pt x="668" y="202"/>
                      </a:lnTo>
                      <a:lnTo>
                        <a:pt x="670" y="202"/>
                      </a:lnTo>
                      <a:lnTo>
                        <a:pt x="668" y="202"/>
                      </a:lnTo>
                      <a:lnTo>
                        <a:pt x="673" y="205"/>
                      </a:lnTo>
                      <a:lnTo>
                        <a:pt x="673" y="209"/>
                      </a:lnTo>
                      <a:lnTo>
                        <a:pt x="670" y="209"/>
                      </a:lnTo>
                      <a:lnTo>
                        <a:pt x="668" y="212"/>
                      </a:lnTo>
                      <a:lnTo>
                        <a:pt x="670" y="224"/>
                      </a:lnTo>
                      <a:lnTo>
                        <a:pt x="668" y="224"/>
                      </a:lnTo>
                      <a:lnTo>
                        <a:pt x="670" y="226"/>
                      </a:lnTo>
                      <a:lnTo>
                        <a:pt x="670" y="224"/>
                      </a:lnTo>
                      <a:lnTo>
                        <a:pt x="673" y="236"/>
                      </a:lnTo>
                      <a:lnTo>
                        <a:pt x="678" y="233"/>
                      </a:lnTo>
                      <a:lnTo>
                        <a:pt x="678" y="236"/>
                      </a:lnTo>
                      <a:lnTo>
                        <a:pt x="678" y="238"/>
                      </a:lnTo>
                      <a:lnTo>
                        <a:pt x="680" y="238"/>
                      </a:lnTo>
                      <a:lnTo>
                        <a:pt x="678" y="240"/>
                      </a:lnTo>
                      <a:lnTo>
                        <a:pt x="680" y="240"/>
                      </a:lnTo>
                      <a:lnTo>
                        <a:pt x="675" y="245"/>
                      </a:lnTo>
                      <a:lnTo>
                        <a:pt x="678" y="245"/>
                      </a:lnTo>
                      <a:lnTo>
                        <a:pt x="678" y="248"/>
                      </a:lnTo>
                      <a:lnTo>
                        <a:pt x="678" y="250"/>
                      </a:lnTo>
                      <a:lnTo>
                        <a:pt x="675" y="252"/>
                      </a:lnTo>
                      <a:lnTo>
                        <a:pt x="675" y="255"/>
                      </a:lnTo>
                      <a:lnTo>
                        <a:pt x="675" y="257"/>
                      </a:lnTo>
                      <a:lnTo>
                        <a:pt x="675" y="259"/>
                      </a:lnTo>
                      <a:lnTo>
                        <a:pt x="673" y="259"/>
                      </a:lnTo>
                      <a:lnTo>
                        <a:pt x="670" y="259"/>
                      </a:lnTo>
                      <a:lnTo>
                        <a:pt x="668" y="262"/>
                      </a:lnTo>
                      <a:lnTo>
                        <a:pt x="668" y="267"/>
                      </a:lnTo>
                      <a:lnTo>
                        <a:pt x="666" y="269"/>
                      </a:lnTo>
                      <a:lnTo>
                        <a:pt x="663" y="269"/>
                      </a:lnTo>
                      <a:lnTo>
                        <a:pt x="661" y="271"/>
                      </a:lnTo>
                      <a:lnTo>
                        <a:pt x="661" y="274"/>
                      </a:lnTo>
                      <a:lnTo>
                        <a:pt x="658" y="274"/>
                      </a:lnTo>
                      <a:lnTo>
                        <a:pt x="658" y="276"/>
                      </a:lnTo>
                      <a:lnTo>
                        <a:pt x="656" y="276"/>
                      </a:lnTo>
                      <a:lnTo>
                        <a:pt x="658" y="276"/>
                      </a:lnTo>
                      <a:lnTo>
                        <a:pt x="656" y="274"/>
                      </a:lnTo>
                      <a:lnTo>
                        <a:pt x="651" y="276"/>
                      </a:lnTo>
                      <a:lnTo>
                        <a:pt x="651" y="279"/>
                      </a:lnTo>
                      <a:lnTo>
                        <a:pt x="647" y="283"/>
                      </a:lnTo>
                      <a:lnTo>
                        <a:pt x="647" y="290"/>
                      </a:lnTo>
                      <a:lnTo>
                        <a:pt x="644" y="293"/>
                      </a:lnTo>
                      <a:lnTo>
                        <a:pt x="639" y="293"/>
                      </a:lnTo>
                      <a:lnTo>
                        <a:pt x="639" y="298"/>
                      </a:lnTo>
                      <a:lnTo>
                        <a:pt x="637" y="295"/>
                      </a:lnTo>
                      <a:lnTo>
                        <a:pt x="637" y="298"/>
                      </a:lnTo>
                      <a:lnTo>
                        <a:pt x="635" y="298"/>
                      </a:lnTo>
                      <a:lnTo>
                        <a:pt x="625" y="305"/>
                      </a:lnTo>
                      <a:lnTo>
                        <a:pt x="623" y="310"/>
                      </a:lnTo>
                      <a:lnTo>
                        <a:pt x="620" y="310"/>
                      </a:lnTo>
                      <a:lnTo>
                        <a:pt x="620" y="312"/>
                      </a:lnTo>
                      <a:lnTo>
                        <a:pt x="618" y="317"/>
                      </a:lnTo>
                      <a:lnTo>
                        <a:pt x="613" y="319"/>
                      </a:lnTo>
                      <a:lnTo>
                        <a:pt x="611" y="319"/>
                      </a:lnTo>
                      <a:lnTo>
                        <a:pt x="606" y="321"/>
                      </a:lnTo>
                      <a:lnTo>
                        <a:pt x="599" y="324"/>
                      </a:lnTo>
                      <a:lnTo>
                        <a:pt x="592" y="326"/>
                      </a:lnTo>
                      <a:lnTo>
                        <a:pt x="589" y="331"/>
                      </a:lnTo>
                      <a:lnTo>
                        <a:pt x="585" y="333"/>
                      </a:lnTo>
                      <a:lnTo>
                        <a:pt x="582" y="341"/>
                      </a:lnTo>
                      <a:lnTo>
                        <a:pt x="577" y="341"/>
                      </a:lnTo>
                      <a:lnTo>
                        <a:pt x="570" y="348"/>
                      </a:lnTo>
                      <a:lnTo>
                        <a:pt x="537" y="362"/>
                      </a:lnTo>
                      <a:lnTo>
                        <a:pt x="534" y="364"/>
                      </a:lnTo>
                      <a:lnTo>
                        <a:pt x="532" y="367"/>
                      </a:lnTo>
                      <a:lnTo>
                        <a:pt x="525" y="371"/>
                      </a:lnTo>
                      <a:lnTo>
                        <a:pt x="513" y="376"/>
                      </a:lnTo>
                      <a:lnTo>
                        <a:pt x="496" y="393"/>
                      </a:lnTo>
                      <a:lnTo>
                        <a:pt x="472" y="402"/>
                      </a:lnTo>
                      <a:lnTo>
                        <a:pt x="468" y="410"/>
                      </a:lnTo>
                      <a:lnTo>
                        <a:pt x="465" y="414"/>
                      </a:lnTo>
                      <a:lnTo>
                        <a:pt x="458" y="426"/>
                      </a:lnTo>
                      <a:lnTo>
                        <a:pt x="451" y="441"/>
                      </a:lnTo>
                      <a:lnTo>
                        <a:pt x="451" y="438"/>
                      </a:lnTo>
                      <a:lnTo>
                        <a:pt x="453" y="433"/>
                      </a:lnTo>
                      <a:lnTo>
                        <a:pt x="453" y="429"/>
                      </a:lnTo>
                      <a:lnTo>
                        <a:pt x="453" y="431"/>
                      </a:lnTo>
                      <a:lnTo>
                        <a:pt x="453" y="429"/>
                      </a:lnTo>
                      <a:lnTo>
                        <a:pt x="453" y="431"/>
                      </a:lnTo>
                      <a:lnTo>
                        <a:pt x="451" y="431"/>
                      </a:lnTo>
                      <a:lnTo>
                        <a:pt x="453" y="433"/>
                      </a:lnTo>
                      <a:lnTo>
                        <a:pt x="451" y="433"/>
                      </a:lnTo>
                      <a:lnTo>
                        <a:pt x="453" y="436"/>
                      </a:lnTo>
                      <a:lnTo>
                        <a:pt x="451" y="436"/>
                      </a:lnTo>
                      <a:lnTo>
                        <a:pt x="449" y="438"/>
                      </a:lnTo>
                      <a:lnTo>
                        <a:pt x="449" y="441"/>
                      </a:lnTo>
                      <a:lnTo>
                        <a:pt x="449" y="438"/>
                      </a:lnTo>
                      <a:lnTo>
                        <a:pt x="449" y="441"/>
                      </a:lnTo>
                      <a:lnTo>
                        <a:pt x="446" y="441"/>
                      </a:lnTo>
                      <a:lnTo>
                        <a:pt x="446" y="443"/>
                      </a:lnTo>
                      <a:lnTo>
                        <a:pt x="449" y="441"/>
                      </a:lnTo>
                      <a:lnTo>
                        <a:pt x="446" y="443"/>
                      </a:lnTo>
                      <a:lnTo>
                        <a:pt x="446" y="448"/>
                      </a:lnTo>
                      <a:lnTo>
                        <a:pt x="444" y="448"/>
                      </a:lnTo>
                      <a:lnTo>
                        <a:pt x="441" y="453"/>
                      </a:lnTo>
                      <a:lnTo>
                        <a:pt x="439" y="457"/>
                      </a:lnTo>
                      <a:lnTo>
                        <a:pt x="418" y="467"/>
                      </a:lnTo>
                      <a:lnTo>
                        <a:pt x="401" y="467"/>
                      </a:lnTo>
                      <a:lnTo>
                        <a:pt x="396" y="469"/>
                      </a:lnTo>
                      <a:lnTo>
                        <a:pt x="394" y="469"/>
                      </a:lnTo>
                      <a:lnTo>
                        <a:pt x="391" y="472"/>
                      </a:lnTo>
                      <a:lnTo>
                        <a:pt x="384" y="474"/>
                      </a:lnTo>
                      <a:lnTo>
                        <a:pt x="384" y="476"/>
                      </a:lnTo>
                      <a:lnTo>
                        <a:pt x="382" y="476"/>
                      </a:lnTo>
                      <a:lnTo>
                        <a:pt x="379" y="476"/>
                      </a:lnTo>
                      <a:lnTo>
                        <a:pt x="375" y="476"/>
                      </a:lnTo>
                      <a:lnTo>
                        <a:pt x="375" y="479"/>
                      </a:lnTo>
                      <a:lnTo>
                        <a:pt x="372" y="476"/>
                      </a:lnTo>
                      <a:lnTo>
                        <a:pt x="368" y="479"/>
                      </a:lnTo>
                      <a:lnTo>
                        <a:pt x="368" y="481"/>
                      </a:lnTo>
                      <a:lnTo>
                        <a:pt x="365" y="481"/>
                      </a:lnTo>
                      <a:lnTo>
                        <a:pt x="368" y="481"/>
                      </a:lnTo>
                      <a:lnTo>
                        <a:pt x="363" y="481"/>
                      </a:lnTo>
                      <a:lnTo>
                        <a:pt x="360" y="484"/>
                      </a:lnTo>
                      <a:lnTo>
                        <a:pt x="358" y="484"/>
                      </a:lnTo>
                      <a:lnTo>
                        <a:pt x="356" y="484"/>
                      </a:lnTo>
                      <a:lnTo>
                        <a:pt x="353" y="484"/>
                      </a:lnTo>
                      <a:lnTo>
                        <a:pt x="356" y="486"/>
                      </a:lnTo>
                      <a:lnTo>
                        <a:pt x="353" y="486"/>
                      </a:lnTo>
                      <a:lnTo>
                        <a:pt x="353" y="488"/>
                      </a:lnTo>
                      <a:lnTo>
                        <a:pt x="353" y="486"/>
                      </a:lnTo>
                      <a:lnTo>
                        <a:pt x="353" y="484"/>
                      </a:lnTo>
                      <a:lnTo>
                        <a:pt x="353" y="486"/>
                      </a:lnTo>
                      <a:lnTo>
                        <a:pt x="353" y="484"/>
                      </a:lnTo>
                      <a:lnTo>
                        <a:pt x="351" y="486"/>
                      </a:lnTo>
                      <a:lnTo>
                        <a:pt x="353" y="486"/>
                      </a:lnTo>
                      <a:lnTo>
                        <a:pt x="351" y="486"/>
                      </a:lnTo>
                      <a:lnTo>
                        <a:pt x="348" y="488"/>
                      </a:lnTo>
                      <a:lnTo>
                        <a:pt x="346" y="488"/>
                      </a:lnTo>
                      <a:lnTo>
                        <a:pt x="344" y="488"/>
                      </a:lnTo>
                      <a:lnTo>
                        <a:pt x="341" y="491"/>
                      </a:lnTo>
                      <a:lnTo>
                        <a:pt x="339" y="488"/>
                      </a:lnTo>
                      <a:lnTo>
                        <a:pt x="341" y="491"/>
                      </a:lnTo>
                      <a:lnTo>
                        <a:pt x="334" y="491"/>
                      </a:lnTo>
                      <a:lnTo>
                        <a:pt x="332" y="493"/>
                      </a:lnTo>
                      <a:lnTo>
                        <a:pt x="325" y="493"/>
                      </a:lnTo>
                      <a:lnTo>
                        <a:pt x="325" y="495"/>
                      </a:lnTo>
                      <a:lnTo>
                        <a:pt x="325" y="493"/>
                      </a:lnTo>
                      <a:lnTo>
                        <a:pt x="310" y="498"/>
                      </a:lnTo>
                      <a:lnTo>
                        <a:pt x="303" y="498"/>
                      </a:lnTo>
                      <a:lnTo>
                        <a:pt x="298" y="500"/>
                      </a:lnTo>
                      <a:lnTo>
                        <a:pt x="296" y="503"/>
                      </a:lnTo>
                      <a:lnTo>
                        <a:pt x="294" y="503"/>
                      </a:lnTo>
                      <a:lnTo>
                        <a:pt x="279" y="512"/>
                      </a:lnTo>
                      <a:lnTo>
                        <a:pt x="277" y="514"/>
                      </a:lnTo>
                      <a:lnTo>
                        <a:pt x="275" y="512"/>
                      </a:lnTo>
                      <a:lnTo>
                        <a:pt x="272" y="514"/>
                      </a:lnTo>
                      <a:lnTo>
                        <a:pt x="270" y="514"/>
                      </a:lnTo>
                      <a:lnTo>
                        <a:pt x="267" y="517"/>
                      </a:lnTo>
                      <a:lnTo>
                        <a:pt x="265" y="517"/>
                      </a:lnTo>
                      <a:lnTo>
                        <a:pt x="265" y="514"/>
                      </a:lnTo>
                      <a:lnTo>
                        <a:pt x="263" y="517"/>
                      </a:lnTo>
                      <a:lnTo>
                        <a:pt x="260" y="514"/>
                      </a:lnTo>
                      <a:lnTo>
                        <a:pt x="258" y="517"/>
                      </a:lnTo>
                      <a:lnTo>
                        <a:pt x="255" y="517"/>
                      </a:lnTo>
                      <a:lnTo>
                        <a:pt x="253" y="519"/>
                      </a:lnTo>
                      <a:lnTo>
                        <a:pt x="251" y="519"/>
                      </a:lnTo>
                      <a:lnTo>
                        <a:pt x="251" y="522"/>
                      </a:lnTo>
                      <a:lnTo>
                        <a:pt x="248" y="522"/>
                      </a:lnTo>
                      <a:lnTo>
                        <a:pt x="246" y="522"/>
                      </a:lnTo>
                      <a:lnTo>
                        <a:pt x="244" y="524"/>
                      </a:lnTo>
                      <a:lnTo>
                        <a:pt x="241" y="526"/>
                      </a:lnTo>
                      <a:lnTo>
                        <a:pt x="239" y="529"/>
                      </a:lnTo>
                      <a:lnTo>
                        <a:pt x="241" y="526"/>
                      </a:lnTo>
                      <a:lnTo>
                        <a:pt x="244" y="524"/>
                      </a:lnTo>
                      <a:lnTo>
                        <a:pt x="244" y="522"/>
                      </a:lnTo>
                      <a:lnTo>
                        <a:pt x="244" y="524"/>
                      </a:lnTo>
                      <a:lnTo>
                        <a:pt x="241" y="524"/>
                      </a:lnTo>
                      <a:lnTo>
                        <a:pt x="244" y="524"/>
                      </a:lnTo>
                      <a:lnTo>
                        <a:pt x="241" y="526"/>
                      </a:lnTo>
                      <a:lnTo>
                        <a:pt x="241" y="524"/>
                      </a:lnTo>
                      <a:lnTo>
                        <a:pt x="239" y="524"/>
                      </a:lnTo>
                      <a:lnTo>
                        <a:pt x="241" y="526"/>
                      </a:lnTo>
                      <a:lnTo>
                        <a:pt x="239" y="524"/>
                      </a:lnTo>
                      <a:lnTo>
                        <a:pt x="241" y="524"/>
                      </a:lnTo>
                      <a:lnTo>
                        <a:pt x="236" y="524"/>
                      </a:lnTo>
                      <a:lnTo>
                        <a:pt x="236" y="526"/>
                      </a:lnTo>
                      <a:lnTo>
                        <a:pt x="239" y="526"/>
                      </a:lnTo>
                      <a:lnTo>
                        <a:pt x="236" y="526"/>
                      </a:lnTo>
                      <a:lnTo>
                        <a:pt x="234" y="529"/>
                      </a:lnTo>
                      <a:lnTo>
                        <a:pt x="236" y="531"/>
                      </a:lnTo>
                      <a:lnTo>
                        <a:pt x="234" y="529"/>
                      </a:lnTo>
                      <a:lnTo>
                        <a:pt x="229" y="534"/>
                      </a:lnTo>
                      <a:lnTo>
                        <a:pt x="229" y="536"/>
                      </a:lnTo>
                      <a:lnTo>
                        <a:pt x="229" y="538"/>
                      </a:lnTo>
                      <a:lnTo>
                        <a:pt x="229" y="541"/>
                      </a:lnTo>
                      <a:lnTo>
                        <a:pt x="227" y="541"/>
                      </a:lnTo>
                      <a:lnTo>
                        <a:pt x="227" y="538"/>
                      </a:lnTo>
                      <a:lnTo>
                        <a:pt x="224" y="541"/>
                      </a:lnTo>
                      <a:lnTo>
                        <a:pt x="224" y="538"/>
                      </a:lnTo>
                      <a:lnTo>
                        <a:pt x="224" y="536"/>
                      </a:lnTo>
                      <a:lnTo>
                        <a:pt x="222" y="536"/>
                      </a:lnTo>
                      <a:lnTo>
                        <a:pt x="222" y="534"/>
                      </a:lnTo>
                      <a:lnTo>
                        <a:pt x="220" y="534"/>
                      </a:lnTo>
                      <a:lnTo>
                        <a:pt x="217" y="534"/>
                      </a:lnTo>
                      <a:lnTo>
                        <a:pt x="215" y="534"/>
                      </a:lnTo>
                      <a:lnTo>
                        <a:pt x="213" y="536"/>
                      </a:lnTo>
                      <a:lnTo>
                        <a:pt x="208" y="538"/>
                      </a:lnTo>
                      <a:lnTo>
                        <a:pt x="205" y="538"/>
                      </a:lnTo>
                      <a:lnTo>
                        <a:pt x="203" y="538"/>
                      </a:lnTo>
                      <a:lnTo>
                        <a:pt x="201" y="538"/>
                      </a:lnTo>
                      <a:lnTo>
                        <a:pt x="203" y="538"/>
                      </a:lnTo>
                      <a:lnTo>
                        <a:pt x="201" y="538"/>
                      </a:lnTo>
                      <a:lnTo>
                        <a:pt x="193" y="541"/>
                      </a:lnTo>
                      <a:lnTo>
                        <a:pt x="193" y="543"/>
                      </a:lnTo>
                      <a:lnTo>
                        <a:pt x="191" y="545"/>
                      </a:lnTo>
                      <a:lnTo>
                        <a:pt x="186" y="545"/>
                      </a:lnTo>
                      <a:lnTo>
                        <a:pt x="179" y="553"/>
                      </a:lnTo>
                      <a:lnTo>
                        <a:pt x="177" y="557"/>
                      </a:lnTo>
                      <a:lnTo>
                        <a:pt x="174" y="562"/>
                      </a:lnTo>
                      <a:lnTo>
                        <a:pt x="172" y="562"/>
                      </a:lnTo>
                      <a:lnTo>
                        <a:pt x="170" y="562"/>
                      </a:lnTo>
                      <a:lnTo>
                        <a:pt x="167" y="567"/>
                      </a:lnTo>
                      <a:lnTo>
                        <a:pt x="165" y="572"/>
                      </a:lnTo>
                      <a:lnTo>
                        <a:pt x="162" y="572"/>
                      </a:lnTo>
                      <a:lnTo>
                        <a:pt x="162" y="574"/>
                      </a:lnTo>
                      <a:lnTo>
                        <a:pt x="160" y="574"/>
                      </a:lnTo>
                      <a:lnTo>
                        <a:pt x="158" y="576"/>
                      </a:lnTo>
                      <a:lnTo>
                        <a:pt x="158" y="579"/>
                      </a:lnTo>
                      <a:lnTo>
                        <a:pt x="155" y="581"/>
                      </a:lnTo>
                      <a:lnTo>
                        <a:pt x="155" y="584"/>
                      </a:lnTo>
                      <a:lnTo>
                        <a:pt x="153" y="584"/>
                      </a:lnTo>
                      <a:lnTo>
                        <a:pt x="153" y="586"/>
                      </a:lnTo>
                      <a:lnTo>
                        <a:pt x="151" y="586"/>
                      </a:lnTo>
                      <a:lnTo>
                        <a:pt x="153" y="586"/>
                      </a:lnTo>
                      <a:lnTo>
                        <a:pt x="151" y="588"/>
                      </a:lnTo>
                      <a:lnTo>
                        <a:pt x="151" y="591"/>
                      </a:lnTo>
                      <a:lnTo>
                        <a:pt x="148" y="593"/>
                      </a:lnTo>
                      <a:lnTo>
                        <a:pt x="146" y="593"/>
                      </a:lnTo>
                      <a:lnTo>
                        <a:pt x="146" y="596"/>
                      </a:lnTo>
                      <a:lnTo>
                        <a:pt x="146" y="598"/>
                      </a:lnTo>
                      <a:lnTo>
                        <a:pt x="143" y="598"/>
                      </a:lnTo>
                      <a:lnTo>
                        <a:pt x="143" y="600"/>
                      </a:lnTo>
                      <a:lnTo>
                        <a:pt x="141" y="603"/>
                      </a:lnTo>
                      <a:lnTo>
                        <a:pt x="139" y="603"/>
                      </a:lnTo>
                      <a:lnTo>
                        <a:pt x="136" y="605"/>
                      </a:lnTo>
                      <a:lnTo>
                        <a:pt x="136" y="607"/>
                      </a:lnTo>
                      <a:lnTo>
                        <a:pt x="134" y="607"/>
                      </a:lnTo>
                      <a:lnTo>
                        <a:pt x="134" y="610"/>
                      </a:lnTo>
                      <a:lnTo>
                        <a:pt x="134" y="615"/>
                      </a:lnTo>
                      <a:lnTo>
                        <a:pt x="131" y="615"/>
                      </a:lnTo>
                      <a:lnTo>
                        <a:pt x="129" y="617"/>
                      </a:lnTo>
                      <a:lnTo>
                        <a:pt x="124" y="619"/>
                      </a:lnTo>
                      <a:lnTo>
                        <a:pt x="124" y="622"/>
                      </a:lnTo>
                      <a:lnTo>
                        <a:pt x="127" y="627"/>
                      </a:lnTo>
                      <a:lnTo>
                        <a:pt x="124" y="624"/>
                      </a:lnTo>
                      <a:lnTo>
                        <a:pt x="124" y="627"/>
                      </a:lnTo>
                      <a:lnTo>
                        <a:pt x="127" y="627"/>
                      </a:lnTo>
                      <a:lnTo>
                        <a:pt x="129" y="627"/>
                      </a:lnTo>
                      <a:lnTo>
                        <a:pt x="129" y="631"/>
                      </a:lnTo>
                      <a:lnTo>
                        <a:pt x="131" y="631"/>
                      </a:lnTo>
                      <a:lnTo>
                        <a:pt x="134" y="631"/>
                      </a:lnTo>
                      <a:lnTo>
                        <a:pt x="139" y="634"/>
                      </a:lnTo>
                      <a:lnTo>
                        <a:pt x="139" y="631"/>
                      </a:lnTo>
                      <a:lnTo>
                        <a:pt x="141" y="631"/>
                      </a:lnTo>
                      <a:lnTo>
                        <a:pt x="143" y="631"/>
                      </a:lnTo>
                      <a:lnTo>
                        <a:pt x="141" y="631"/>
                      </a:lnTo>
                      <a:lnTo>
                        <a:pt x="143" y="631"/>
                      </a:lnTo>
                      <a:lnTo>
                        <a:pt x="143" y="629"/>
                      </a:lnTo>
                      <a:lnTo>
                        <a:pt x="141" y="627"/>
                      </a:lnTo>
                      <a:lnTo>
                        <a:pt x="139" y="627"/>
                      </a:lnTo>
                      <a:lnTo>
                        <a:pt x="136" y="627"/>
                      </a:lnTo>
                      <a:lnTo>
                        <a:pt x="136" y="624"/>
                      </a:lnTo>
                      <a:lnTo>
                        <a:pt x="136" y="627"/>
                      </a:lnTo>
                      <a:lnTo>
                        <a:pt x="134" y="624"/>
                      </a:lnTo>
                      <a:lnTo>
                        <a:pt x="136" y="624"/>
                      </a:lnTo>
                      <a:lnTo>
                        <a:pt x="139" y="624"/>
                      </a:lnTo>
                      <a:lnTo>
                        <a:pt x="141" y="624"/>
                      </a:lnTo>
                      <a:lnTo>
                        <a:pt x="143" y="627"/>
                      </a:lnTo>
                      <a:lnTo>
                        <a:pt x="146" y="631"/>
                      </a:lnTo>
                      <a:lnTo>
                        <a:pt x="151" y="634"/>
                      </a:lnTo>
                      <a:lnTo>
                        <a:pt x="155" y="641"/>
                      </a:lnTo>
                      <a:lnTo>
                        <a:pt x="162" y="643"/>
                      </a:lnTo>
                      <a:lnTo>
                        <a:pt x="158" y="646"/>
                      </a:lnTo>
                      <a:lnTo>
                        <a:pt x="155" y="648"/>
                      </a:lnTo>
                      <a:lnTo>
                        <a:pt x="153" y="648"/>
                      </a:lnTo>
                      <a:lnTo>
                        <a:pt x="148" y="650"/>
                      </a:lnTo>
                      <a:lnTo>
                        <a:pt x="146" y="653"/>
                      </a:lnTo>
                      <a:lnTo>
                        <a:pt x="143" y="653"/>
                      </a:lnTo>
                      <a:lnTo>
                        <a:pt x="143" y="650"/>
                      </a:lnTo>
                      <a:lnTo>
                        <a:pt x="139" y="650"/>
                      </a:lnTo>
                      <a:lnTo>
                        <a:pt x="136" y="648"/>
                      </a:lnTo>
                      <a:lnTo>
                        <a:pt x="134" y="648"/>
                      </a:lnTo>
                      <a:lnTo>
                        <a:pt x="127" y="648"/>
                      </a:lnTo>
                      <a:lnTo>
                        <a:pt x="124" y="646"/>
                      </a:lnTo>
                      <a:lnTo>
                        <a:pt x="122" y="646"/>
                      </a:lnTo>
                      <a:lnTo>
                        <a:pt x="115" y="646"/>
                      </a:lnTo>
                      <a:lnTo>
                        <a:pt x="110" y="648"/>
                      </a:lnTo>
                      <a:lnTo>
                        <a:pt x="108" y="650"/>
                      </a:lnTo>
                      <a:lnTo>
                        <a:pt x="103" y="650"/>
                      </a:lnTo>
                      <a:lnTo>
                        <a:pt x="100" y="648"/>
                      </a:lnTo>
                      <a:lnTo>
                        <a:pt x="98" y="648"/>
                      </a:lnTo>
                      <a:lnTo>
                        <a:pt x="96" y="643"/>
                      </a:lnTo>
                      <a:lnTo>
                        <a:pt x="96" y="646"/>
                      </a:lnTo>
                      <a:lnTo>
                        <a:pt x="96" y="648"/>
                      </a:lnTo>
                      <a:lnTo>
                        <a:pt x="100" y="650"/>
                      </a:lnTo>
                      <a:lnTo>
                        <a:pt x="105" y="650"/>
                      </a:lnTo>
                      <a:lnTo>
                        <a:pt x="110" y="648"/>
                      </a:lnTo>
                      <a:lnTo>
                        <a:pt x="115" y="648"/>
                      </a:lnTo>
                      <a:lnTo>
                        <a:pt x="117" y="646"/>
                      </a:lnTo>
                      <a:lnTo>
                        <a:pt x="120" y="646"/>
                      </a:lnTo>
                      <a:lnTo>
                        <a:pt x="122" y="648"/>
                      </a:lnTo>
                      <a:lnTo>
                        <a:pt x="127" y="648"/>
                      </a:lnTo>
                      <a:lnTo>
                        <a:pt x="131" y="648"/>
                      </a:lnTo>
                      <a:lnTo>
                        <a:pt x="136" y="648"/>
                      </a:lnTo>
                      <a:lnTo>
                        <a:pt x="139" y="650"/>
                      </a:lnTo>
                      <a:lnTo>
                        <a:pt x="143" y="653"/>
                      </a:lnTo>
                      <a:lnTo>
                        <a:pt x="146" y="653"/>
                      </a:lnTo>
                      <a:lnTo>
                        <a:pt x="148" y="653"/>
                      </a:lnTo>
                      <a:lnTo>
                        <a:pt x="151" y="650"/>
                      </a:lnTo>
                      <a:lnTo>
                        <a:pt x="151" y="648"/>
                      </a:lnTo>
                      <a:lnTo>
                        <a:pt x="153" y="648"/>
                      </a:lnTo>
                      <a:lnTo>
                        <a:pt x="153" y="650"/>
                      </a:lnTo>
                      <a:lnTo>
                        <a:pt x="155" y="650"/>
                      </a:lnTo>
                      <a:lnTo>
                        <a:pt x="160" y="655"/>
                      </a:lnTo>
                      <a:lnTo>
                        <a:pt x="160" y="657"/>
                      </a:lnTo>
                      <a:lnTo>
                        <a:pt x="155" y="660"/>
                      </a:lnTo>
                      <a:lnTo>
                        <a:pt x="151" y="660"/>
                      </a:lnTo>
                      <a:lnTo>
                        <a:pt x="143" y="665"/>
                      </a:lnTo>
                      <a:lnTo>
                        <a:pt x="141" y="667"/>
                      </a:lnTo>
                      <a:lnTo>
                        <a:pt x="136" y="669"/>
                      </a:lnTo>
                      <a:lnTo>
                        <a:pt x="129" y="686"/>
                      </a:lnTo>
                      <a:lnTo>
                        <a:pt x="127" y="688"/>
                      </a:lnTo>
                      <a:lnTo>
                        <a:pt x="124" y="691"/>
                      </a:lnTo>
                      <a:lnTo>
                        <a:pt x="122" y="693"/>
                      </a:lnTo>
                      <a:lnTo>
                        <a:pt x="117" y="696"/>
                      </a:lnTo>
                      <a:lnTo>
                        <a:pt x="115" y="696"/>
                      </a:lnTo>
                      <a:lnTo>
                        <a:pt x="108" y="696"/>
                      </a:lnTo>
                      <a:lnTo>
                        <a:pt x="108" y="693"/>
                      </a:lnTo>
                      <a:lnTo>
                        <a:pt x="105" y="693"/>
                      </a:lnTo>
                      <a:lnTo>
                        <a:pt x="105" y="691"/>
                      </a:lnTo>
                      <a:lnTo>
                        <a:pt x="103" y="688"/>
                      </a:lnTo>
                      <a:lnTo>
                        <a:pt x="105" y="688"/>
                      </a:lnTo>
                      <a:lnTo>
                        <a:pt x="105" y="691"/>
                      </a:lnTo>
                      <a:lnTo>
                        <a:pt x="105" y="688"/>
                      </a:lnTo>
                      <a:lnTo>
                        <a:pt x="105" y="691"/>
                      </a:lnTo>
                      <a:lnTo>
                        <a:pt x="108" y="688"/>
                      </a:lnTo>
                      <a:lnTo>
                        <a:pt x="108" y="691"/>
                      </a:lnTo>
                      <a:lnTo>
                        <a:pt x="108" y="688"/>
                      </a:lnTo>
                      <a:lnTo>
                        <a:pt x="108" y="686"/>
                      </a:lnTo>
                      <a:lnTo>
                        <a:pt x="110" y="688"/>
                      </a:lnTo>
                      <a:lnTo>
                        <a:pt x="112" y="688"/>
                      </a:lnTo>
                      <a:lnTo>
                        <a:pt x="110" y="688"/>
                      </a:lnTo>
                      <a:lnTo>
                        <a:pt x="112" y="691"/>
                      </a:lnTo>
                      <a:lnTo>
                        <a:pt x="115" y="691"/>
                      </a:lnTo>
                      <a:lnTo>
                        <a:pt x="115" y="688"/>
                      </a:lnTo>
                      <a:lnTo>
                        <a:pt x="117" y="691"/>
                      </a:lnTo>
                      <a:lnTo>
                        <a:pt x="117" y="688"/>
                      </a:lnTo>
                      <a:lnTo>
                        <a:pt x="117" y="691"/>
                      </a:lnTo>
                      <a:lnTo>
                        <a:pt x="120" y="688"/>
                      </a:lnTo>
                      <a:lnTo>
                        <a:pt x="117" y="688"/>
                      </a:lnTo>
                      <a:lnTo>
                        <a:pt x="115" y="688"/>
                      </a:lnTo>
                      <a:lnTo>
                        <a:pt x="115" y="686"/>
                      </a:lnTo>
                      <a:lnTo>
                        <a:pt x="115" y="688"/>
                      </a:lnTo>
                      <a:lnTo>
                        <a:pt x="115" y="686"/>
                      </a:lnTo>
                      <a:lnTo>
                        <a:pt x="117" y="686"/>
                      </a:lnTo>
                      <a:lnTo>
                        <a:pt x="115" y="686"/>
                      </a:lnTo>
                      <a:lnTo>
                        <a:pt x="117" y="684"/>
                      </a:lnTo>
                      <a:lnTo>
                        <a:pt x="117" y="686"/>
                      </a:lnTo>
                      <a:lnTo>
                        <a:pt x="117" y="684"/>
                      </a:lnTo>
                      <a:lnTo>
                        <a:pt x="120" y="686"/>
                      </a:lnTo>
                      <a:lnTo>
                        <a:pt x="117" y="684"/>
                      </a:lnTo>
                      <a:lnTo>
                        <a:pt x="120" y="684"/>
                      </a:lnTo>
                      <a:lnTo>
                        <a:pt x="117" y="684"/>
                      </a:lnTo>
                      <a:lnTo>
                        <a:pt x="120" y="684"/>
                      </a:lnTo>
                      <a:lnTo>
                        <a:pt x="122" y="684"/>
                      </a:lnTo>
                      <a:lnTo>
                        <a:pt x="124" y="684"/>
                      </a:lnTo>
                      <a:lnTo>
                        <a:pt x="127" y="684"/>
                      </a:lnTo>
                      <a:lnTo>
                        <a:pt x="129" y="684"/>
                      </a:lnTo>
                      <a:lnTo>
                        <a:pt x="134" y="674"/>
                      </a:lnTo>
                      <a:lnTo>
                        <a:pt x="136" y="669"/>
                      </a:lnTo>
                      <a:lnTo>
                        <a:pt x="134" y="669"/>
                      </a:lnTo>
                      <a:lnTo>
                        <a:pt x="131" y="669"/>
                      </a:lnTo>
                      <a:lnTo>
                        <a:pt x="129" y="669"/>
                      </a:lnTo>
                      <a:lnTo>
                        <a:pt x="127" y="669"/>
                      </a:lnTo>
                      <a:lnTo>
                        <a:pt x="124" y="669"/>
                      </a:lnTo>
                      <a:lnTo>
                        <a:pt x="122" y="669"/>
                      </a:lnTo>
                      <a:lnTo>
                        <a:pt x="122" y="672"/>
                      </a:lnTo>
                      <a:lnTo>
                        <a:pt x="122" y="669"/>
                      </a:lnTo>
                      <a:lnTo>
                        <a:pt x="122" y="672"/>
                      </a:lnTo>
                      <a:lnTo>
                        <a:pt x="120" y="672"/>
                      </a:lnTo>
                      <a:lnTo>
                        <a:pt x="120" y="674"/>
                      </a:lnTo>
                      <a:lnTo>
                        <a:pt x="117" y="674"/>
                      </a:lnTo>
                      <a:lnTo>
                        <a:pt x="115" y="674"/>
                      </a:lnTo>
                      <a:lnTo>
                        <a:pt x="112" y="674"/>
                      </a:lnTo>
                      <a:lnTo>
                        <a:pt x="110" y="677"/>
                      </a:lnTo>
                      <a:lnTo>
                        <a:pt x="108" y="677"/>
                      </a:lnTo>
                      <a:lnTo>
                        <a:pt x="105" y="677"/>
                      </a:lnTo>
                      <a:lnTo>
                        <a:pt x="103" y="677"/>
                      </a:lnTo>
                      <a:lnTo>
                        <a:pt x="100" y="677"/>
                      </a:lnTo>
                      <a:lnTo>
                        <a:pt x="93" y="688"/>
                      </a:lnTo>
                      <a:lnTo>
                        <a:pt x="91" y="691"/>
                      </a:lnTo>
                      <a:lnTo>
                        <a:pt x="93" y="691"/>
                      </a:lnTo>
                      <a:lnTo>
                        <a:pt x="91" y="691"/>
                      </a:lnTo>
                      <a:lnTo>
                        <a:pt x="89" y="693"/>
                      </a:lnTo>
                      <a:lnTo>
                        <a:pt x="89" y="698"/>
                      </a:lnTo>
                      <a:lnTo>
                        <a:pt x="86" y="698"/>
                      </a:lnTo>
                      <a:lnTo>
                        <a:pt x="89" y="698"/>
                      </a:lnTo>
                      <a:lnTo>
                        <a:pt x="86" y="698"/>
                      </a:lnTo>
                      <a:lnTo>
                        <a:pt x="86" y="700"/>
                      </a:lnTo>
                      <a:lnTo>
                        <a:pt x="86" y="703"/>
                      </a:lnTo>
                      <a:lnTo>
                        <a:pt x="84" y="708"/>
                      </a:lnTo>
                      <a:lnTo>
                        <a:pt x="81" y="705"/>
                      </a:lnTo>
                      <a:lnTo>
                        <a:pt x="79" y="705"/>
                      </a:lnTo>
                      <a:lnTo>
                        <a:pt x="77" y="705"/>
                      </a:lnTo>
                      <a:lnTo>
                        <a:pt x="74" y="705"/>
                      </a:lnTo>
                      <a:lnTo>
                        <a:pt x="72" y="703"/>
                      </a:lnTo>
                      <a:lnTo>
                        <a:pt x="69" y="703"/>
                      </a:lnTo>
                      <a:lnTo>
                        <a:pt x="67" y="700"/>
                      </a:lnTo>
                      <a:lnTo>
                        <a:pt x="65" y="698"/>
                      </a:lnTo>
                      <a:lnTo>
                        <a:pt x="65" y="696"/>
                      </a:lnTo>
                      <a:lnTo>
                        <a:pt x="65" y="693"/>
                      </a:lnTo>
                      <a:lnTo>
                        <a:pt x="67" y="691"/>
                      </a:lnTo>
                      <a:lnTo>
                        <a:pt x="65" y="691"/>
                      </a:lnTo>
                      <a:lnTo>
                        <a:pt x="62" y="688"/>
                      </a:lnTo>
                      <a:lnTo>
                        <a:pt x="58" y="686"/>
                      </a:lnTo>
                      <a:lnTo>
                        <a:pt x="58" y="684"/>
                      </a:lnTo>
                      <a:lnTo>
                        <a:pt x="55" y="684"/>
                      </a:lnTo>
                      <a:lnTo>
                        <a:pt x="50" y="684"/>
                      </a:lnTo>
                      <a:lnTo>
                        <a:pt x="48" y="684"/>
                      </a:lnTo>
                      <a:lnTo>
                        <a:pt x="46" y="684"/>
                      </a:lnTo>
                      <a:lnTo>
                        <a:pt x="43" y="684"/>
                      </a:lnTo>
                      <a:lnTo>
                        <a:pt x="38" y="681"/>
                      </a:lnTo>
                      <a:lnTo>
                        <a:pt x="36" y="681"/>
                      </a:lnTo>
                      <a:lnTo>
                        <a:pt x="34" y="679"/>
                      </a:lnTo>
                      <a:lnTo>
                        <a:pt x="34" y="677"/>
                      </a:lnTo>
                      <a:lnTo>
                        <a:pt x="31" y="679"/>
                      </a:lnTo>
                      <a:lnTo>
                        <a:pt x="29" y="677"/>
                      </a:lnTo>
                      <a:lnTo>
                        <a:pt x="26" y="674"/>
                      </a:lnTo>
                      <a:lnTo>
                        <a:pt x="26" y="672"/>
                      </a:lnTo>
                      <a:lnTo>
                        <a:pt x="26" y="667"/>
                      </a:lnTo>
                      <a:lnTo>
                        <a:pt x="26" y="665"/>
                      </a:lnTo>
                      <a:lnTo>
                        <a:pt x="29" y="662"/>
                      </a:lnTo>
                      <a:lnTo>
                        <a:pt x="31" y="660"/>
                      </a:lnTo>
                      <a:lnTo>
                        <a:pt x="26" y="657"/>
                      </a:lnTo>
                      <a:lnTo>
                        <a:pt x="26" y="655"/>
                      </a:lnTo>
                      <a:lnTo>
                        <a:pt x="24" y="655"/>
                      </a:lnTo>
                      <a:lnTo>
                        <a:pt x="22" y="655"/>
                      </a:lnTo>
                      <a:lnTo>
                        <a:pt x="19" y="655"/>
                      </a:lnTo>
                      <a:lnTo>
                        <a:pt x="17" y="655"/>
                      </a:lnTo>
                      <a:lnTo>
                        <a:pt x="15" y="650"/>
                      </a:lnTo>
                      <a:lnTo>
                        <a:pt x="15" y="648"/>
                      </a:lnTo>
                      <a:lnTo>
                        <a:pt x="15" y="646"/>
                      </a:lnTo>
                      <a:lnTo>
                        <a:pt x="12" y="646"/>
                      </a:lnTo>
                      <a:lnTo>
                        <a:pt x="7" y="648"/>
                      </a:lnTo>
                      <a:lnTo>
                        <a:pt x="5" y="648"/>
                      </a:lnTo>
                      <a:lnTo>
                        <a:pt x="3" y="646"/>
                      </a:lnTo>
                      <a:lnTo>
                        <a:pt x="0" y="643"/>
                      </a:lnTo>
                      <a:lnTo>
                        <a:pt x="0" y="641"/>
                      </a:lnTo>
                      <a:lnTo>
                        <a:pt x="3" y="643"/>
                      </a:lnTo>
                      <a:lnTo>
                        <a:pt x="3" y="641"/>
                      </a:lnTo>
                      <a:lnTo>
                        <a:pt x="5" y="641"/>
                      </a:lnTo>
                      <a:lnTo>
                        <a:pt x="7" y="641"/>
                      </a:lnTo>
                      <a:lnTo>
                        <a:pt x="7" y="638"/>
                      </a:lnTo>
                      <a:lnTo>
                        <a:pt x="10" y="638"/>
                      </a:lnTo>
                      <a:lnTo>
                        <a:pt x="12" y="636"/>
                      </a:lnTo>
                      <a:lnTo>
                        <a:pt x="15" y="636"/>
                      </a:lnTo>
                      <a:lnTo>
                        <a:pt x="15" y="634"/>
                      </a:lnTo>
                      <a:lnTo>
                        <a:pt x="17" y="634"/>
                      </a:lnTo>
                      <a:lnTo>
                        <a:pt x="17" y="631"/>
                      </a:lnTo>
                      <a:lnTo>
                        <a:pt x="17" y="629"/>
                      </a:lnTo>
                      <a:lnTo>
                        <a:pt x="19" y="629"/>
                      </a:lnTo>
                      <a:lnTo>
                        <a:pt x="19" y="627"/>
                      </a:lnTo>
                      <a:lnTo>
                        <a:pt x="22" y="627"/>
                      </a:lnTo>
                      <a:lnTo>
                        <a:pt x="22" y="624"/>
                      </a:lnTo>
                      <a:lnTo>
                        <a:pt x="24" y="622"/>
                      </a:lnTo>
                      <a:lnTo>
                        <a:pt x="24" y="619"/>
                      </a:lnTo>
                      <a:lnTo>
                        <a:pt x="26" y="619"/>
                      </a:lnTo>
                      <a:lnTo>
                        <a:pt x="24" y="617"/>
                      </a:lnTo>
                      <a:lnTo>
                        <a:pt x="24" y="615"/>
                      </a:lnTo>
                      <a:lnTo>
                        <a:pt x="22" y="615"/>
                      </a:lnTo>
                      <a:lnTo>
                        <a:pt x="22" y="612"/>
                      </a:lnTo>
                      <a:lnTo>
                        <a:pt x="19" y="612"/>
                      </a:lnTo>
                      <a:lnTo>
                        <a:pt x="22" y="612"/>
                      </a:lnTo>
                      <a:lnTo>
                        <a:pt x="19" y="610"/>
                      </a:lnTo>
                      <a:lnTo>
                        <a:pt x="19" y="607"/>
                      </a:lnTo>
                      <a:lnTo>
                        <a:pt x="19" y="605"/>
                      </a:lnTo>
                      <a:lnTo>
                        <a:pt x="19" y="603"/>
                      </a:lnTo>
                      <a:lnTo>
                        <a:pt x="17" y="600"/>
                      </a:lnTo>
                      <a:lnTo>
                        <a:pt x="19" y="598"/>
                      </a:lnTo>
                      <a:lnTo>
                        <a:pt x="17" y="598"/>
                      </a:lnTo>
                      <a:lnTo>
                        <a:pt x="19" y="598"/>
                      </a:lnTo>
                      <a:lnTo>
                        <a:pt x="19" y="596"/>
                      </a:lnTo>
                      <a:lnTo>
                        <a:pt x="19" y="593"/>
                      </a:lnTo>
                      <a:lnTo>
                        <a:pt x="19" y="591"/>
                      </a:lnTo>
                      <a:lnTo>
                        <a:pt x="22" y="586"/>
                      </a:lnTo>
                      <a:lnTo>
                        <a:pt x="24" y="584"/>
                      </a:lnTo>
                      <a:lnTo>
                        <a:pt x="24" y="581"/>
                      </a:lnTo>
                      <a:lnTo>
                        <a:pt x="24" y="579"/>
                      </a:lnTo>
                      <a:lnTo>
                        <a:pt x="26" y="579"/>
                      </a:lnTo>
                      <a:lnTo>
                        <a:pt x="26" y="576"/>
                      </a:lnTo>
                      <a:lnTo>
                        <a:pt x="26" y="574"/>
                      </a:lnTo>
                      <a:lnTo>
                        <a:pt x="26" y="572"/>
                      </a:lnTo>
                      <a:lnTo>
                        <a:pt x="26" y="574"/>
                      </a:lnTo>
                      <a:lnTo>
                        <a:pt x="26" y="572"/>
                      </a:lnTo>
                      <a:lnTo>
                        <a:pt x="24" y="569"/>
                      </a:lnTo>
                      <a:lnTo>
                        <a:pt x="22" y="567"/>
                      </a:lnTo>
                      <a:lnTo>
                        <a:pt x="22" y="565"/>
                      </a:lnTo>
                      <a:lnTo>
                        <a:pt x="24" y="562"/>
                      </a:lnTo>
                      <a:lnTo>
                        <a:pt x="22" y="562"/>
                      </a:lnTo>
                      <a:lnTo>
                        <a:pt x="19" y="562"/>
                      </a:lnTo>
                      <a:lnTo>
                        <a:pt x="19" y="560"/>
                      </a:lnTo>
                      <a:lnTo>
                        <a:pt x="24" y="560"/>
                      </a:lnTo>
                      <a:lnTo>
                        <a:pt x="22" y="557"/>
                      </a:lnTo>
                      <a:lnTo>
                        <a:pt x="19" y="557"/>
                      </a:lnTo>
                      <a:lnTo>
                        <a:pt x="17" y="555"/>
                      </a:lnTo>
                      <a:lnTo>
                        <a:pt x="17" y="553"/>
                      </a:lnTo>
                      <a:lnTo>
                        <a:pt x="15" y="553"/>
                      </a:lnTo>
                      <a:lnTo>
                        <a:pt x="15" y="555"/>
                      </a:lnTo>
                      <a:lnTo>
                        <a:pt x="12" y="555"/>
                      </a:lnTo>
                      <a:lnTo>
                        <a:pt x="12" y="553"/>
                      </a:lnTo>
                      <a:lnTo>
                        <a:pt x="12" y="550"/>
                      </a:lnTo>
                      <a:lnTo>
                        <a:pt x="12" y="553"/>
                      </a:lnTo>
                      <a:lnTo>
                        <a:pt x="10" y="553"/>
                      </a:lnTo>
                      <a:lnTo>
                        <a:pt x="10" y="550"/>
                      </a:lnTo>
                      <a:lnTo>
                        <a:pt x="12" y="550"/>
                      </a:lnTo>
                      <a:lnTo>
                        <a:pt x="12" y="548"/>
                      </a:lnTo>
                      <a:lnTo>
                        <a:pt x="10" y="548"/>
                      </a:lnTo>
                      <a:lnTo>
                        <a:pt x="10" y="543"/>
                      </a:lnTo>
                      <a:lnTo>
                        <a:pt x="10" y="541"/>
                      </a:lnTo>
                      <a:lnTo>
                        <a:pt x="7" y="541"/>
                      </a:lnTo>
                      <a:lnTo>
                        <a:pt x="5" y="541"/>
                      </a:lnTo>
                      <a:lnTo>
                        <a:pt x="5" y="534"/>
                      </a:lnTo>
                      <a:lnTo>
                        <a:pt x="7" y="531"/>
                      </a:lnTo>
                      <a:lnTo>
                        <a:pt x="5" y="529"/>
                      </a:lnTo>
                      <a:lnTo>
                        <a:pt x="5" y="526"/>
                      </a:lnTo>
                      <a:lnTo>
                        <a:pt x="10" y="526"/>
                      </a:lnTo>
                      <a:lnTo>
                        <a:pt x="10" y="524"/>
                      </a:lnTo>
                      <a:lnTo>
                        <a:pt x="7" y="524"/>
                      </a:lnTo>
                      <a:lnTo>
                        <a:pt x="12" y="526"/>
                      </a:lnTo>
                      <a:lnTo>
                        <a:pt x="15" y="526"/>
                      </a:lnTo>
                      <a:lnTo>
                        <a:pt x="17" y="524"/>
                      </a:lnTo>
                      <a:lnTo>
                        <a:pt x="17" y="522"/>
                      </a:lnTo>
                      <a:lnTo>
                        <a:pt x="17" y="519"/>
                      </a:lnTo>
                      <a:lnTo>
                        <a:pt x="22" y="519"/>
                      </a:lnTo>
                      <a:lnTo>
                        <a:pt x="26" y="517"/>
                      </a:lnTo>
                      <a:lnTo>
                        <a:pt x="26" y="514"/>
                      </a:lnTo>
                      <a:lnTo>
                        <a:pt x="29" y="512"/>
                      </a:lnTo>
                      <a:lnTo>
                        <a:pt x="29" y="510"/>
                      </a:lnTo>
                      <a:lnTo>
                        <a:pt x="29" y="507"/>
                      </a:lnTo>
                      <a:lnTo>
                        <a:pt x="29" y="505"/>
                      </a:lnTo>
                      <a:lnTo>
                        <a:pt x="29" y="503"/>
                      </a:lnTo>
                      <a:lnTo>
                        <a:pt x="31" y="500"/>
                      </a:lnTo>
                      <a:lnTo>
                        <a:pt x="31" y="498"/>
                      </a:lnTo>
                      <a:lnTo>
                        <a:pt x="34" y="498"/>
                      </a:lnTo>
                      <a:lnTo>
                        <a:pt x="36" y="495"/>
                      </a:lnTo>
                      <a:lnTo>
                        <a:pt x="38" y="495"/>
                      </a:lnTo>
                      <a:lnTo>
                        <a:pt x="41" y="495"/>
                      </a:lnTo>
                      <a:lnTo>
                        <a:pt x="41" y="493"/>
                      </a:lnTo>
                      <a:lnTo>
                        <a:pt x="46" y="493"/>
                      </a:lnTo>
                      <a:lnTo>
                        <a:pt x="43" y="493"/>
                      </a:lnTo>
                      <a:lnTo>
                        <a:pt x="43" y="491"/>
                      </a:lnTo>
                      <a:lnTo>
                        <a:pt x="43" y="488"/>
                      </a:lnTo>
                      <a:lnTo>
                        <a:pt x="43" y="486"/>
                      </a:lnTo>
                      <a:lnTo>
                        <a:pt x="46" y="481"/>
                      </a:lnTo>
                      <a:lnTo>
                        <a:pt x="43" y="476"/>
                      </a:lnTo>
                      <a:lnTo>
                        <a:pt x="41" y="474"/>
                      </a:lnTo>
                      <a:lnTo>
                        <a:pt x="41" y="472"/>
                      </a:lnTo>
                      <a:lnTo>
                        <a:pt x="41" y="469"/>
                      </a:lnTo>
                      <a:lnTo>
                        <a:pt x="41" y="467"/>
                      </a:lnTo>
                      <a:lnTo>
                        <a:pt x="36" y="467"/>
                      </a:lnTo>
                      <a:lnTo>
                        <a:pt x="36" y="464"/>
                      </a:lnTo>
                      <a:lnTo>
                        <a:pt x="38" y="462"/>
                      </a:lnTo>
                      <a:lnTo>
                        <a:pt x="41" y="462"/>
                      </a:lnTo>
                      <a:lnTo>
                        <a:pt x="43" y="460"/>
                      </a:lnTo>
                      <a:lnTo>
                        <a:pt x="38" y="453"/>
                      </a:lnTo>
                      <a:lnTo>
                        <a:pt x="31" y="448"/>
                      </a:lnTo>
                      <a:lnTo>
                        <a:pt x="29" y="445"/>
                      </a:lnTo>
                      <a:lnTo>
                        <a:pt x="34" y="441"/>
                      </a:lnTo>
                      <a:lnTo>
                        <a:pt x="34" y="436"/>
                      </a:lnTo>
                      <a:lnTo>
                        <a:pt x="34" y="433"/>
                      </a:lnTo>
                      <a:lnTo>
                        <a:pt x="34" y="431"/>
                      </a:lnTo>
                      <a:lnTo>
                        <a:pt x="36" y="429"/>
                      </a:lnTo>
                      <a:lnTo>
                        <a:pt x="36" y="426"/>
                      </a:lnTo>
                      <a:lnTo>
                        <a:pt x="34" y="426"/>
                      </a:lnTo>
                      <a:lnTo>
                        <a:pt x="34" y="424"/>
                      </a:lnTo>
                      <a:lnTo>
                        <a:pt x="34" y="422"/>
                      </a:lnTo>
                      <a:lnTo>
                        <a:pt x="34" y="419"/>
                      </a:lnTo>
                      <a:lnTo>
                        <a:pt x="34" y="417"/>
                      </a:lnTo>
                      <a:lnTo>
                        <a:pt x="38" y="417"/>
                      </a:lnTo>
                      <a:lnTo>
                        <a:pt x="41" y="419"/>
                      </a:lnTo>
                      <a:lnTo>
                        <a:pt x="43" y="417"/>
                      </a:lnTo>
                      <a:lnTo>
                        <a:pt x="46" y="417"/>
                      </a:lnTo>
                      <a:lnTo>
                        <a:pt x="48" y="412"/>
                      </a:lnTo>
                      <a:lnTo>
                        <a:pt x="50" y="407"/>
                      </a:lnTo>
                      <a:lnTo>
                        <a:pt x="53" y="405"/>
                      </a:lnTo>
                      <a:lnTo>
                        <a:pt x="53" y="402"/>
                      </a:lnTo>
                      <a:lnTo>
                        <a:pt x="55" y="400"/>
                      </a:lnTo>
                      <a:lnTo>
                        <a:pt x="58" y="400"/>
                      </a:lnTo>
                      <a:lnTo>
                        <a:pt x="55" y="395"/>
                      </a:lnTo>
                      <a:lnTo>
                        <a:pt x="53" y="393"/>
                      </a:lnTo>
                      <a:lnTo>
                        <a:pt x="53" y="391"/>
                      </a:lnTo>
                      <a:lnTo>
                        <a:pt x="53" y="388"/>
                      </a:lnTo>
                      <a:lnTo>
                        <a:pt x="50" y="383"/>
                      </a:lnTo>
                      <a:lnTo>
                        <a:pt x="46" y="386"/>
                      </a:lnTo>
                      <a:lnTo>
                        <a:pt x="43" y="383"/>
                      </a:lnTo>
                      <a:lnTo>
                        <a:pt x="34" y="383"/>
                      </a:lnTo>
                      <a:lnTo>
                        <a:pt x="34" y="376"/>
                      </a:lnTo>
                      <a:lnTo>
                        <a:pt x="34" y="374"/>
                      </a:lnTo>
                      <a:lnTo>
                        <a:pt x="34" y="371"/>
                      </a:lnTo>
                      <a:lnTo>
                        <a:pt x="29" y="367"/>
                      </a:lnTo>
                      <a:lnTo>
                        <a:pt x="26" y="364"/>
                      </a:lnTo>
                      <a:lnTo>
                        <a:pt x="26" y="362"/>
                      </a:lnTo>
                      <a:lnTo>
                        <a:pt x="26" y="360"/>
                      </a:lnTo>
                      <a:lnTo>
                        <a:pt x="31" y="355"/>
                      </a:lnTo>
                      <a:lnTo>
                        <a:pt x="36" y="348"/>
                      </a:lnTo>
                      <a:lnTo>
                        <a:pt x="36" y="345"/>
                      </a:lnTo>
                      <a:lnTo>
                        <a:pt x="41" y="341"/>
                      </a:lnTo>
                      <a:lnTo>
                        <a:pt x="43" y="343"/>
                      </a:lnTo>
                      <a:lnTo>
                        <a:pt x="43" y="341"/>
                      </a:lnTo>
                      <a:lnTo>
                        <a:pt x="43" y="338"/>
                      </a:lnTo>
                      <a:lnTo>
                        <a:pt x="43" y="336"/>
                      </a:lnTo>
                      <a:lnTo>
                        <a:pt x="46" y="336"/>
                      </a:lnTo>
                      <a:lnTo>
                        <a:pt x="50" y="333"/>
                      </a:lnTo>
                      <a:lnTo>
                        <a:pt x="53" y="333"/>
                      </a:lnTo>
                      <a:lnTo>
                        <a:pt x="58" y="333"/>
                      </a:lnTo>
                      <a:lnTo>
                        <a:pt x="60" y="331"/>
                      </a:lnTo>
                      <a:lnTo>
                        <a:pt x="60" y="326"/>
                      </a:lnTo>
                      <a:lnTo>
                        <a:pt x="62" y="321"/>
                      </a:lnTo>
                      <a:lnTo>
                        <a:pt x="62" y="319"/>
                      </a:lnTo>
                      <a:lnTo>
                        <a:pt x="65" y="319"/>
                      </a:lnTo>
                      <a:lnTo>
                        <a:pt x="65" y="317"/>
                      </a:lnTo>
                      <a:lnTo>
                        <a:pt x="67" y="314"/>
                      </a:lnTo>
                      <a:lnTo>
                        <a:pt x="69" y="314"/>
                      </a:lnTo>
                      <a:lnTo>
                        <a:pt x="72" y="314"/>
                      </a:lnTo>
                      <a:lnTo>
                        <a:pt x="74" y="314"/>
                      </a:lnTo>
                      <a:lnTo>
                        <a:pt x="77" y="312"/>
                      </a:lnTo>
                      <a:lnTo>
                        <a:pt x="77" y="310"/>
                      </a:lnTo>
                      <a:lnTo>
                        <a:pt x="77" y="305"/>
                      </a:lnTo>
                      <a:lnTo>
                        <a:pt x="79" y="305"/>
                      </a:lnTo>
                      <a:lnTo>
                        <a:pt x="84" y="305"/>
                      </a:lnTo>
                      <a:lnTo>
                        <a:pt x="81" y="302"/>
                      </a:lnTo>
                      <a:lnTo>
                        <a:pt x="84" y="302"/>
                      </a:lnTo>
                      <a:lnTo>
                        <a:pt x="86" y="302"/>
                      </a:lnTo>
                      <a:lnTo>
                        <a:pt x="86" y="300"/>
                      </a:lnTo>
                      <a:lnTo>
                        <a:pt x="89" y="300"/>
                      </a:lnTo>
                      <a:lnTo>
                        <a:pt x="89" y="298"/>
                      </a:lnTo>
                      <a:lnTo>
                        <a:pt x="86" y="295"/>
                      </a:lnTo>
                      <a:lnTo>
                        <a:pt x="86" y="288"/>
                      </a:lnTo>
                      <a:lnTo>
                        <a:pt x="86" y="286"/>
                      </a:lnTo>
                      <a:lnTo>
                        <a:pt x="89" y="286"/>
                      </a:lnTo>
                      <a:lnTo>
                        <a:pt x="86" y="283"/>
                      </a:lnTo>
                      <a:lnTo>
                        <a:pt x="81" y="281"/>
                      </a:lnTo>
                      <a:lnTo>
                        <a:pt x="79" y="281"/>
                      </a:lnTo>
                      <a:lnTo>
                        <a:pt x="77" y="279"/>
                      </a:lnTo>
                      <a:lnTo>
                        <a:pt x="79" y="276"/>
                      </a:lnTo>
                      <a:lnTo>
                        <a:pt x="81" y="274"/>
                      </a:lnTo>
                      <a:lnTo>
                        <a:pt x="84" y="271"/>
                      </a:lnTo>
                      <a:lnTo>
                        <a:pt x="84" y="269"/>
                      </a:lnTo>
                      <a:lnTo>
                        <a:pt x="86" y="271"/>
                      </a:lnTo>
                      <a:lnTo>
                        <a:pt x="89" y="269"/>
                      </a:lnTo>
                      <a:lnTo>
                        <a:pt x="89" y="267"/>
                      </a:lnTo>
                      <a:lnTo>
                        <a:pt x="91" y="264"/>
                      </a:lnTo>
                      <a:lnTo>
                        <a:pt x="89" y="264"/>
                      </a:lnTo>
                      <a:lnTo>
                        <a:pt x="91" y="262"/>
                      </a:lnTo>
                      <a:lnTo>
                        <a:pt x="93" y="262"/>
                      </a:lnTo>
                      <a:lnTo>
                        <a:pt x="96" y="264"/>
                      </a:lnTo>
                      <a:lnTo>
                        <a:pt x="96" y="267"/>
                      </a:lnTo>
                      <a:lnTo>
                        <a:pt x="96" y="264"/>
                      </a:lnTo>
                      <a:lnTo>
                        <a:pt x="96" y="262"/>
                      </a:lnTo>
                      <a:lnTo>
                        <a:pt x="96" y="259"/>
                      </a:lnTo>
                      <a:lnTo>
                        <a:pt x="98" y="259"/>
                      </a:lnTo>
                      <a:lnTo>
                        <a:pt x="100" y="255"/>
                      </a:lnTo>
                      <a:lnTo>
                        <a:pt x="98" y="255"/>
                      </a:lnTo>
                      <a:lnTo>
                        <a:pt x="96" y="252"/>
                      </a:lnTo>
                      <a:lnTo>
                        <a:pt x="98" y="250"/>
                      </a:lnTo>
                      <a:lnTo>
                        <a:pt x="98" y="248"/>
                      </a:lnTo>
                      <a:lnTo>
                        <a:pt x="100" y="248"/>
                      </a:lnTo>
                      <a:lnTo>
                        <a:pt x="100" y="245"/>
                      </a:lnTo>
                      <a:lnTo>
                        <a:pt x="100" y="240"/>
                      </a:lnTo>
                      <a:lnTo>
                        <a:pt x="103" y="238"/>
                      </a:lnTo>
                      <a:lnTo>
                        <a:pt x="103" y="231"/>
                      </a:lnTo>
                      <a:lnTo>
                        <a:pt x="105" y="231"/>
                      </a:lnTo>
                      <a:lnTo>
                        <a:pt x="105" y="228"/>
                      </a:lnTo>
                      <a:lnTo>
                        <a:pt x="108" y="226"/>
                      </a:lnTo>
                      <a:lnTo>
                        <a:pt x="108" y="224"/>
                      </a:lnTo>
                      <a:lnTo>
                        <a:pt x="105" y="221"/>
                      </a:lnTo>
                      <a:lnTo>
                        <a:pt x="105" y="214"/>
                      </a:lnTo>
                      <a:lnTo>
                        <a:pt x="108" y="212"/>
                      </a:lnTo>
                      <a:lnTo>
                        <a:pt x="108" y="209"/>
                      </a:lnTo>
                      <a:lnTo>
                        <a:pt x="105" y="209"/>
                      </a:lnTo>
                      <a:lnTo>
                        <a:pt x="105" y="207"/>
                      </a:lnTo>
                      <a:lnTo>
                        <a:pt x="105" y="202"/>
                      </a:lnTo>
                      <a:lnTo>
                        <a:pt x="108" y="202"/>
                      </a:lnTo>
                      <a:lnTo>
                        <a:pt x="108" y="200"/>
                      </a:lnTo>
                      <a:lnTo>
                        <a:pt x="108" y="198"/>
                      </a:lnTo>
                      <a:lnTo>
                        <a:pt x="108" y="195"/>
                      </a:lnTo>
                      <a:lnTo>
                        <a:pt x="108" y="193"/>
                      </a:lnTo>
                      <a:lnTo>
                        <a:pt x="108" y="190"/>
                      </a:lnTo>
                      <a:lnTo>
                        <a:pt x="110" y="190"/>
                      </a:lnTo>
                      <a:lnTo>
                        <a:pt x="110" y="186"/>
                      </a:lnTo>
                      <a:lnTo>
                        <a:pt x="112" y="183"/>
                      </a:lnTo>
                      <a:lnTo>
                        <a:pt x="112" y="178"/>
                      </a:lnTo>
                      <a:lnTo>
                        <a:pt x="112" y="174"/>
                      </a:lnTo>
                      <a:lnTo>
                        <a:pt x="115" y="174"/>
                      </a:lnTo>
                      <a:lnTo>
                        <a:pt x="115" y="169"/>
                      </a:lnTo>
                      <a:lnTo>
                        <a:pt x="117" y="167"/>
                      </a:lnTo>
                      <a:lnTo>
                        <a:pt x="115" y="164"/>
                      </a:lnTo>
                      <a:lnTo>
                        <a:pt x="117" y="162"/>
                      </a:lnTo>
                      <a:lnTo>
                        <a:pt x="117" y="159"/>
                      </a:lnTo>
                      <a:lnTo>
                        <a:pt x="115" y="159"/>
                      </a:lnTo>
                      <a:lnTo>
                        <a:pt x="112" y="159"/>
                      </a:lnTo>
                      <a:lnTo>
                        <a:pt x="112" y="157"/>
                      </a:lnTo>
                      <a:lnTo>
                        <a:pt x="115" y="157"/>
                      </a:lnTo>
                      <a:lnTo>
                        <a:pt x="115" y="155"/>
                      </a:lnTo>
                      <a:lnTo>
                        <a:pt x="117" y="155"/>
                      </a:lnTo>
                      <a:lnTo>
                        <a:pt x="120" y="152"/>
                      </a:lnTo>
                      <a:lnTo>
                        <a:pt x="117" y="152"/>
                      </a:lnTo>
                      <a:lnTo>
                        <a:pt x="115" y="152"/>
                      </a:lnTo>
                      <a:lnTo>
                        <a:pt x="112" y="150"/>
                      </a:lnTo>
                      <a:lnTo>
                        <a:pt x="110" y="150"/>
                      </a:lnTo>
                      <a:lnTo>
                        <a:pt x="108" y="150"/>
                      </a:lnTo>
                      <a:lnTo>
                        <a:pt x="108" y="147"/>
                      </a:lnTo>
                      <a:lnTo>
                        <a:pt x="110" y="147"/>
                      </a:lnTo>
                      <a:lnTo>
                        <a:pt x="110" y="145"/>
                      </a:lnTo>
                      <a:lnTo>
                        <a:pt x="112" y="145"/>
                      </a:lnTo>
                      <a:lnTo>
                        <a:pt x="112" y="143"/>
                      </a:lnTo>
                      <a:lnTo>
                        <a:pt x="112" y="140"/>
                      </a:lnTo>
                      <a:lnTo>
                        <a:pt x="110" y="138"/>
                      </a:lnTo>
                      <a:lnTo>
                        <a:pt x="108" y="138"/>
                      </a:lnTo>
                      <a:lnTo>
                        <a:pt x="108" y="136"/>
                      </a:lnTo>
                      <a:lnTo>
                        <a:pt x="110" y="136"/>
                      </a:lnTo>
                      <a:lnTo>
                        <a:pt x="110" y="133"/>
                      </a:lnTo>
                      <a:lnTo>
                        <a:pt x="108" y="131"/>
                      </a:lnTo>
                      <a:lnTo>
                        <a:pt x="105" y="128"/>
                      </a:lnTo>
                      <a:lnTo>
                        <a:pt x="105" y="126"/>
                      </a:lnTo>
                      <a:lnTo>
                        <a:pt x="103" y="124"/>
                      </a:lnTo>
                      <a:lnTo>
                        <a:pt x="103" y="121"/>
                      </a:lnTo>
                      <a:lnTo>
                        <a:pt x="103" y="119"/>
                      </a:lnTo>
                      <a:lnTo>
                        <a:pt x="100" y="116"/>
                      </a:lnTo>
                      <a:lnTo>
                        <a:pt x="100" y="112"/>
                      </a:lnTo>
                      <a:lnTo>
                        <a:pt x="100" y="109"/>
                      </a:lnTo>
                      <a:lnTo>
                        <a:pt x="103" y="109"/>
                      </a:lnTo>
                      <a:lnTo>
                        <a:pt x="105" y="112"/>
                      </a:lnTo>
                      <a:lnTo>
                        <a:pt x="108" y="109"/>
                      </a:lnTo>
                      <a:lnTo>
                        <a:pt x="108" y="107"/>
                      </a:lnTo>
                      <a:lnTo>
                        <a:pt x="110" y="107"/>
                      </a:lnTo>
                      <a:lnTo>
                        <a:pt x="108" y="105"/>
                      </a:lnTo>
                      <a:lnTo>
                        <a:pt x="105" y="105"/>
                      </a:lnTo>
                      <a:lnTo>
                        <a:pt x="108" y="102"/>
                      </a:lnTo>
                      <a:lnTo>
                        <a:pt x="105" y="100"/>
                      </a:lnTo>
                      <a:lnTo>
                        <a:pt x="108" y="100"/>
                      </a:lnTo>
                      <a:lnTo>
                        <a:pt x="108" y="95"/>
                      </a:lnTo>
                      <a:lnTo>
                        <a:pt x="110" y="97"/>
                      </a:lnTo>
                      <a:lnTo>
                        <a:pt x="112" y="97"/>
                      </a:lnTo>
                      <a:lnTo>
                        <a:pt x="110" y="95"/>
                      </a:lnTo>
                      <a:lnTo>
                        <a:pt x="112" y="93"/>
                      </a:lnTo>
                      <a:lnTo>
                        <a:pt x="110" y="90"/>
                      </a:lnTo>
                      <a:lnTo>
                        <a:pt x="115" y="85"/>
                      </a:lnTo>
                      <a:lnTo>
                        <a:pt x="112" y="85"/>
                      </a:lnTo>
                      <a:lnTo>
                        <a:pt x="115" y="83"/>
                      </a:lnTo>
                      <a:lnTo>
                        <a:pt x="115" y="78"/>
                      </a:lnTo>
                      <a:lnTo>
                        <a:pt x="115" y="76"/>
                      </a:lnTo>
                      <a:lnTo>
                        <a:pt x="115" y="74"/>
                      </a:lnTo>
                      <a:lnTo>
                        <a:pt x="110" y="74"/>
                      </a:lnTo>
                      <a:lnTo>
                        <a:pt x="108" y="74"/>
                      </a:lnTo>
                      <a:lnTo>
                        <a:pt x="105" y="74"/>
                      </a:lnTo>
                      <a:lnTo>
                        <a:pt x="100" y="71"/>
                      </a:lnTo>
                      <a:lnTo>
                        <a:pt x="100" y="69"/>
                      </a:lnTo>
                      <a:lnTo>
                        <a:pt x="98" y="62"/>
                      </a:lnTo>
                      <a:lnTo>
                        <a:pt x="98" y="59"/>
                      </a:lnTo>
                      <a:lnTo>
                        <a:pt x="96" y="59"/>
                      </a:lnTo>
                      <a:lnTo>
                        <a:pt x="93" y="59"/>
                      </a:lnTo>
                      <a:lnTo>
                        <a:pt x="93" y="57"/>
                      </a:lnTo>
                      <a:lnTo>
                        <a:pt x="93" y="55"/>
                      </a:lnTo>
                      <a:lnTo>
                        <a:pt x="91" y="52"/>
                      </a:lnTo>
                      <a:close/>
                      <a:moveTo>
                        <a:pt x="162" y="641"/>
                      </a:moveTo>
                      <a:lnTo>
                        <a:pt x="167" y="641"/>
                      </a:lnTo>
                      <a:lnTo>
                        <a:pt x="170" y="643"/>
                      </a:lnTo>
                      <a:lnTo>
                        <a:pt x="160" y="655"/>
                      </a:lnTo>
                      <a:lnTo>
                        <a:pt x="155" y="650"/>
                      </a:lnTo>
                      <a:lnTo>
                        <a:pt x="153" y="648"/>
                      </a:lnTo>
                      <a:lnTo>
                        <a:pt x="158" y="646"/>
                      </a:lnTo>
                      <a:lnTo>
                        <a:pt x="170" y="643"/>
                      </a:lnTo>
                      <a:lnTo>
                        <a:pt x="162" y="643"/>
                      </a:lnTo>
                      <a:lnTo>
                        <a:pt x="162" y="641"/>
                      </a:lnTo>
                      <a:close/>
                    </a:path>
                  </a:pathLst>
                </a:custGeom>
                <a:solidFill>
                  <a:schemeClr val="accent6"/>
                </a:solidFill>
                <a:ln w="3175">
                  <a:solidFill>
                    <a:schemeClr val="tx1">
                      <a:lumMod val="50000"/>
                      <a:lumOff val="50000"/>
                    </a:schemeClr>
                  </a:solidFill>
                  <a:round/>
                  <a:headEnd/>
                  <a:tailEnd/>
                </a:ln>
                <a:extLst/>
              </xdr:spPr>
            </xdr:sp>
            <xdr:sp macro="" textlink="">
              <xdr:nvSpPr>
                <xdr:cNvPr id="31" name="Freeform 19"/>
                <xdr:cNvSpPr>
                  <a:spLocks/>
                </xdr:cNvSpPr>
              </xdr:nvSpPr>
              <xdr:spPr bwMode="auto">
                <a:xfrm>
                  <a:off x="4104110" y="14151833"/>
                  <a:ext cx="1286092" cy="1161428"/>
                </a:xfrm>
                <a:custGeom>
                  <a:avLst/>
                  <a:gdLst>
                    <a:gd name="T0" fmla="*/ 1934 w 1052"/>
                    <a:gd name="T1" fmla="*/ 382 h 994"/>
                    <a:gd name="T2" fmla="*/ 1862 w 1052"/>
                    <a:gd name="T3" fmla="*/ 561 h 994"/>
                    <a:gd name="T4" fmla="*/ 1893 w 1052"/>
                    <a:gd name="T5" fmla="*/ 719 h 994"/>
                    <a:gd name="T6" fmla="*/ 2015 w 1052"/>
                    <a:gd name="T7" fmla="*/ 786 h 994"/>
                    <a:gd name="T8" fmla="*/ 2177 w 1052"/>
                    <a:gd name="T9" fmla="*/ 997 h 994"/>
                    <a:gd name="T10" fmla="*/ 2161 w 1052"/>
                    <a:gd name="T11" fmla="*/ 1198 h 994"/>
                    <a:gd name="T12" fmla="*/ 2229 w 1052"/>
                    <a:gd name="T13" fmla="*/ 1291 h 994"/>
                    <a:gd name="T14" fmla="*/ 2092 w 1052"/>
                    <a:gd name="T15" fmla="*/ 1395 h 994"/>
                    <a:gd name="T16" fmla="*/ 1893 w 1052"/>
                    <a:gd name="T17" fmla="*/ 1425 h 994"/>
                    <a:gd name="T18" fmla="*/ 1687 w 1052"/>
                    <a:gd name="T19" fmla="*/ 1502 h 994"/>
                    <a:gd name="T20" fmla="*/ 1550 w 1052"/>
                    <a:gd name="T21" fmla="*/ 1506 h 994"/>
                    <a:gd name="T22" fmla="*/ 1661 w 1052"/>
                    <a:gd name="T23" fmla="*/ 1440 h 994"/>
                    <a:gd name="T24" fmla="*/ 1631 w 1052"/>
                    <a:gd name="T25" fmla="*/ 1291 h 994"/>
                    <a:gd name="T26" fmla="*/ 1408 w 1052"/>
                    <a:gd name="T27" fmla="*/ 1222 h 994"/>
                    <a:gd name="T28" fmla="*/ 1165 w 1052"/>
                    <a:gd name="T29" fmla="*/ 1135 h 994"/>
                    <a:gd name="T30" fmla="*/ 1020 w 1052"/>
                    <a:gd name="T31" fmla="*/ 1110 h 994"/>
                    <a:gd name="T32" fmla="*/ 774 w 1052"/>
                    <a:gd name="T33" fmla="*/ 1222 h 994"/>
                    <a:gd name="T34" fmla="*/ 587 w 1052"/>
                    <a:gd name="T35" fmla="*/ 1169 h 994"/>
                    <a:gd name="T36" fmla="*/ 394 w 1052"/>
                    <a:gd name="T37" fmla="*/ 1308 h 994"/>
                    <a:gd name="T38" fmla="*/ 127 w 1052"/>
                    <a:gd name="T39" fmla="*/ 1317 h 994"/>
                    <a:gd name="T40" fmla="*/ 119 w 1052"/>
                    <a:gd name="T41" fmla="*/ 1595 h 994"/>
                    <a:gd name="T42" fmla="*/ 230 w 1052"/>
                    <a:gd name="T43" fmla="*/ 1719 h 994"/>
                    <a:gd name="T44" fmla="*/ 317 w 1052"/>
                    <a:gd name="T45" fmla="*/ 2005 h 994"/>
                    <a:gd name="T46" fmla="*/ 595 w 1052"/>
                    <a:gd name="T47" fmla="*/ 2113 h 994"/>
                    <a:gd name="T48" fmla="*/ 683 w 1052"/>
                    <a:gd name="T49" fmla="*/ 2338 h 994"/>
                    <a:gd name="T50" fmla="*/ 539 w 1052"/>
                    <a:gd name="T51" fmla="*/ 2498 h 994"/>
                    <a:gd name="T52" fmla="*/ 515 w 1052"/>
                    <a:gd name="T53" fmla="*/ 2663 h 994"/>
                    <a:gd name="T54" fmla="*/ 358 w 1052"/>
                    <a:gd name="T55" fmla="*/ 2862 h 994"/>
                    <a:gd name="T56" fmla="*/ 647 w 1052"/>
                    <a:gd name="T57" fmla="*/ 3038 h 994"/>
                    <a:gd name="T58" fmla="*/ 852 w 1052"/>
                    <a:gd name="T59" fmla="*/ 3167 h 994"/>
                    <a:gd name="T60" fmla="*/ 1068 w 1052"/>
                    <a:gd name="T61" fmla="*/ 3256 h 994"/>
                    <a:gd name="T62" fmla="*/ 1361 w 1052"/>
                    <a:gd name="T63" fmla="*/ 3263 h 994"/>
                    <a:gd name="T64" fmla="*/ 1747 w 1052"/>
                    <a:gd name="T65" fmla="*/ 3186 h 994"/>
                    <a:gd name="T66" fmla="*/ 2015 w 1052"/>
                    <a:gd name="T67" fmla="*/ 3140 h 994"/>
                    <a:gd name="T68" fmla="*/ 2375 w 1052"/>
                    <a:gd name="T69" fmla="*/ 3152 h 994"/>
                    <a:gd name="T70" fmla="*/ 2536 w 1052"/>
                    <a:gd name="T71" fmla="*/ 3107 h 994"/>
                    <a:gd name="T72" fmla="*/ 2743 w 1052"/>
                    <a:gd name="T73" fmla="*/ 3193 h 994"/>
                    <a:gd name="T74" fmla="*/ 2873 w 1052"/>
                    <a:gd name="T75" fmla="*/ 3421 h 994"/>
                    <a:gd name="T76" fmla="*/ 2843 w 1052"/>
                    <a:gd name="T77" fmla="*/ 3604 h 994"/>
                    <a:gd name="T78" fmla="*/ 3151 w 1052"/>
                    <a:gd name="T79" fmla="*/ 3421 h 994"/>
                    <a:gd name="T80" fmla="*/ 3538 w 1052"/>
                    <a:gd name="T81" fmla="*/ 3248 h 994"/>
                    <a:gd name="T82" fmla="*/ 3774 w 1052"/>
                    <a:gd name="T83" fmla="*/ 3279 h 994"/>
                    <a:gd name="T84" fmla="*/ 4053 w 1052"/>
                    <a:gd name="T85" fmla="*/ 2835 h 994"/>
                    <a:gd name="T86" fmla="*/ 4361 w 1052"/>
                    <a:gd name="T87" fmla="*/ 2663 h 994"/>
                    <a:gd name="T88" fmla="*/ 4024 w 1052"/>
                    <a:gd name="T89" fmla="*/ 2498 h 994"/>
                    <a:gd name="T90" fmla="*/ 4032 w 1052"/>
                    <a:gd name="T91" fmla="*/ 2187 h 994"/>
                    <a:gd name="T92" fmla="*/ 3888 w 1052"/>
                    <a:gd name="T93" fmla="*/ 2138 h 994"/>
                    <a:gd name="T94" fmla="*/ 3809 w 1052"/>
                    <a:gd name="T95" fmla="*/ 2122 h 994"/>
                    <a:gd name="T96" fmla="*/ 3774 w 1052"/>
                    <a:gd name="T97" fmla="*/ 2016 h 994"/>
                    <a:gd name="T98" fmla="*/ 3996 w 1052"/>
                    <a:gd name="T99" fmla="*/ 1762 h 994"/>
                    <a:gd name="T100" fmla="*/ 4074 w 1052"/>
                    <a:gd name="T101" fmla="*/ 1451 h 994"/>
                    <a:gd name="T102" fmla="*/ 3729 w 1052"/>
                    <a:gd name="T103" fmla="*/ 1243 h 994"/>
                    <a:gd name="T104" fmla="*/ 3538 w 1052"/>
                    <a:gd name="T105" fmla="*/ 1064 h 994"/>
                    <a:gd name="T106" fmla="*/ 3629 w 1052"/>
                    <a:gd name="T107" fmla="*/ 816 h 994"/>
                    <a:gd name="T108" fmla="*/ 3666 w 1052"/>
                    <a:gd name="T109" fmla="*/ 504 h 994"/>
                    <a:gd name="T110" fmla="*/ 3411 w 1052"/>
                    <a:gd name="T111" fmla="*/ 245 h 994"/>
                    <a:gd name="T112" fmla="*/ 3202 w 1052"/>
                    <a:gd name="T113" fmla="*/ 271 h 994"/>
                    <a:gd name="T114" fmla="*/ 2873 w 1052"/>
                    <a:gd name="T115" fmla="*/ 288 h 994"/>
                    <a:gd name="T116" fmla="*/ 2693 w 1052"/>
                    <a:gd name="T117" fmla="*/ 137 h 994"/>
                    <a:gd name="T118" fmla="*/ 2458 w 1052"/>
                    <a:gd name="T119" fmla="*/ 37 h 994"/>
                    <a:gd name="T120" fmla="*/ 2200 w 1052"/>
                    <a:gd name="T121" fmla="*/ 46 h 994"/>
                    <a:gd name="T122" fmla="*/ 1934 w 1052"/>
                    <a:gd name="T123" fmla="*/ 71 h 994"/>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0" t="0" r="r" b="b"/>
                  <a:pathLst>
                    <a:path w="1052" h="994">
                      <a:moveTo>
                        <a:pt x="436" y="48"/>
                      </a:moveTo>
                      <a:lnTo>
                        <a:pt x="436" y="50"/>
                      </a:lnTo>
                      <a:lnTo>
                        <a:pt x="436" y="53"/>
                      </a:lnTo>
                      <a:lnTo>
                        <a:pt x="439" y="53"/>
                      </a:lnTo>
                      <a:lnTo>
                        <a:pt x="439" y="55"/>
                      </a:lnTo>
                      <a:lnTo>
                        <a:pt x="443" y="57"/>
                      </a:lnTo>
                      <a:lnTo>
                        <a:pt x="446" y="60"/>
                      </a:lnTo>
                      <a:lnTo>
                        <a:pt x="448" y="64"/>
                      </a:lnTo>
                      <a:lnTo>
                        <a:pt x="448" y="67"/>
                      </a:lnTo>
                      <a:lnTo>
                        <a:pt x="448" y="69"/>
                      </a:lnTo>
                      <a:lnTo>
                        <a:pt x="451" y="69"/>
                      </a:lnTo>
                      <a:lnTo>
                        <a:pt x="453" y="72"/>
                      </a:lnTo>
                      <a:lnTo>
                        <a:pt x="455" y="72"/>
                      </a:lnTo>
                      <a:lnTo>
                        <a:pt x="458" y="74"/>
                      </a:lnTo>
                      <a:lnTo>
                        <a:pt x="460" y="72"/>
                      </a:lnTo>
                      <a:lnTo>
                        <a:pt x="462" y="74"/>
                      </a:lnTo>
                      <a:lnTo>
                        <a:pt x="462" y="76"/>
                      </a:lnTo>
                      <a:lnTo>
                        <a:pt x="462" y="79"/>
                      </a:lnTo>
                      <a:lnTo>
                        <a:pt x="460" y="79"/>
                      </a:lnTo>
                      <a:lnTo>
                        <a:pt x="460" y="81"/>
                      </a:lnTo>
                      <a:lnTo>
                        <a:pt x="460" y="84"/>
                      </a:lnTo>
                      <a:lnTo>
                        <a:pt x="460" y="86"/>
                      </a:lnTo>
                      <a:lnTo>
                        <a:pt x="462" y="86"/>
                      </a:lnTo>
                      <a:lnTo>
                        <a:pt x="462" y="91"/>
                      </a:lnTo>
                      <a:lnTo>
                        <a:pt x="467" y="95"/>
                      </a:lnTo>
                      <a:lnTo>
                        <a:pt x="470" y="98"/>
                      </a:lnTo>
                      <a:lnTo>
                        <a:pt x="467" y="100"/>
                      </a:lnTo>
                      <a:lnTo>
                        <a:pt x="462" y="103"/>
                      </a:lnTo>
                      <a:lnTo>
                        <a:pt x="465" y="105"/>
                      </a:lnTo>
                      <a:lnTo>
                        <a:pt x="462" y="107"/>
                      </a:lnTo>
                      <a:lnTo>
                        <a:pt x="462" y="110"/>
                      </a:lnTo>
                      <a:lnTo>
                        <a:pt x="460" y="112"/>
                      </a:lnTo>
                      <a:lnTo>
                        <a:pt x="460" y="115"/>
                      </a:lnTo>
                      <a:lnTo>
                        <a:pt x="460" y="117"/>
                      </a:lnTo>
                      <a:lnTo>
                        <a:pt x="460" y="119"/>
                      </a:lnTo>
                      <a:lnTo>
                        <a:pt x="458" y="119"/>
                      </a:lnTo>
                      <a:lnTo>
                        <a:pt x="458" y="122"/>
                      </a:lnTo>
                      <a:lnTo>
                        <a:pt x="455" y="124"/>
                      </a:lnTo>
                      <a:lnTo>
                        <a:pt x="458" y="124"/>
                      </a:lnTo>
                      <a:lnTo>
                        <a:pt x="455" y="126"/>
                      </a:lnTo>
                      <a:lnTo>
                        <a:pt x="455" y="124"/>
                      </a:lnTo>
                      <a:lnTo>
                        <a:pt x="453" y="126"/>
                      </a:lnTo>
                      <a:lnTo>
                        <a:pt x="455" y="126"/>
                      </a:lnTo>
                      <a:lnTo>
                        <a:pt x="453" y="129"/>
                      </a:lnTo>
                      <a:lnTo>
                        <a:pt x="455" y="129"/>
                      </a:lnTo>
                      <a:lnTo>
                        <a:pt x="458" y="129"/>
                      </a:lnTo>
                      <a:lnTo>
                        <a:pt x="458" y="131"/>
                      </a:lnTo>
                      <a:lnTo>
                        <a:pt x="458" y="136"/>
                      </a:lnTo>
                      <a:lnTo>
                        <a:pt x="458" y="134"/>
                      </a:lnTo>
                      <a:lnTo>
                        <a:pt x="455" y="136"/>
                      </a:lnTo>
                      <a:lnTo>
                        <a:pt x="451" y="138"/>
                      </a:lnTo>
                      <a:lnTo>
                        <a:pt x="453" y="141"/>
                      </a:lnTo>
                      <a:lnTo>
                        <a:pt x="451" y="143"/>
                      </a:lnTo>
                      <a:lnTo>
                        <a:pt x="451" y="146"/>
                      </a:lnTo>
                      <a:lnTo>
                        <a:pt x="448" y="146"/>
                      </a:lnTo>
                      <a:lnTo>
                        <a:pt x="451" y="150"/>
                      </a:lnTo>
                      <a:lnTo>
                        <a:pt x="451" y="153"/>
                      </a:lnTo>
                      <a:lnTo>
                        <a:pt x="448" y="153"/>
                      </a:lnTo>
                      <a:lnTo>
                        <a:pt x="448" y="155"/>
                      </a:lnTo>
                      <a:lnTo>
                        <a:pt x="446" y="157"/>
                      </a:lnTo>
                      <a:lnTo>
                        <a:pt x="446" y="160"/>
                      </a:lnTo>
                      <a:lnTo>
                        <a:pt x="446" y="157"/>
                      </a:lnTo>
                      <a:lnTo>
                        <a:pt x="443" y="160"/>
                      </a:lnTo>
                      <a:lnTo>
                        <a:pt x="443" y="162"/>
                      </a:lnTo>
                      <a:lnTo>
                        <a:pt x="443" y="160"/>
                      </a:lnTo>
                      <a:lnTo>
                        <a:pt x="441" y="162"/>
                      </a:lnTo>
                      <a:lnTo>
                        <a:pt x="446" y="162"/>
                      </a:lnTo>
                      <a:lnTo>
                        <a:pt x="448" y="162"/>
                      </a:lnTo>
                      <a:lnTo>
                        <a:pt x="453" y="162"/>
                      </a:lnTo>
                      <a:lnTo>
                        <a:pt x="455" y="165"/>
                      </a:lnTo>
                      <a:lnTo>
                        <a:pt x="455" y="167"/>
                      </a:lnTo>
                      <a:lnTo>
                        <a:pt x="458" y="167"/>
                      </a:lnTo>
                      <a:lnTo>
                        <a:pt x="458" y="169"/>
                      </a:lnTo>
                      <a:lnTo>
                        <a:pt x="458" y="174"/>
                      </a:lnTo>
                      <a:lnTo>
                        <a:pt x="458" y="176"/>
                      </a:lnTo>
                      <a:lnTo>
                        <a:pt x="455" y="176"/>
                      </a:lnTo>
                      <a:lnTo>
                        <a:pt x="455" y="179"/>
                      </a:lnTo>
                      <a:lnTo>
                        <a:pt x="458" y="176"/>
                      </a:lnTo>
                      <a:lnTo>
                        <a:pt x="460" y="179"/>
                      </a:lnTo>
                      <a:lnTo>
                        <a:pt x="458" y="181"/>
                      </a:lnTo>
                      <a:lnTo>
                        <a:pt x="458" y="184"/>
                      </a:lnTo>
                      <a:lnTo>
                        <a:pt x="455" y="186"/>
                      </a:lnTo>
                      <a:lnTo>
                        <a:pt x="453" y="188"/>
                      </a:lnTo>
                      <a:lnTo>
                        <a:pt x="453" y="191"/>
                      </a:lnTo>
                      <a:lnTo>
                        <a:pt x="455" y="191"/>
                      </a:lnTo>
                      <a:lnTo>
                        <a:pt x="455" y="193"/>
                      </a:lnTo>
                      <a:lnTo>
                        <a:pt x="455" y="196"/>
                      </a:lnTo>
                      <a:lnTo>
                        <a:pt x="458" y="196"/>
                      </a:lnTo>
                      <a:lnTo>
                        <a:pt x="460" y="196"/>
                      </a:lnTo>
                      <a:lnTo>
                        <a:pt x="462" y="196"/>
                      </a:lnTo>
                      <a:lnTo>
                        <a:pt x="462" y="193"/>
                      </a:lnTo>
                      <a:lnTo>
                        <a:pt x="465" y="196"/>
                      </a:lnTo>
                      <a:lnTo>
                        <a:pt x="467" y="198"/>
                      </a:lnTo>
                      <a:lnTo>
                        <a:pt x="467" y="196"/>
                      </a:lnTo>
                      <a:lnTo>
                        <a:pt x="467" y="191"/>
                      </a:lnTo>
                      <a:lnTo>
                        <a:pt x="470" y="191"/>
                      </a:lnTo>
                      <a:lnTo>
                        <a:pt x="470" y="193"/>
                      </a:lnTo>
                      <a:lnTo>
                        <a:pt x="472" y="193"/>
                      </a:lnTo>
                      <a:lnTo>
                        <a:pt x="474" y="196"/>
                      </a:lnTo>
                      <a:lnTo>
                        <a:pt x="474" y="198"/>
                      </a:lnTo>
                      <a:lnTo>
                        <a:pt x="474" y="200"/>
                      </a:lnTo>
                      <a:lnTo>
                        <a:pt x="477" y="203"/>
                      </a:lnTo>
                      <a:lnTo>
                        <a:pt x="474" y="203"/>
                      </a:lnTo>
                      <a:lnTo>
                        <a:pt x="477" y="203"/>
                      </a:lnTo>
                      <a:lnTo>
                        <a:pt x="479" y="205"/>
                      </a:lnTo>
                      <a:lnTo>
                        <a:pt x="479" y="207"/>
                      </a:lnTo>
                      <a:lnTo>
                        <a:pt x="482" y="207"/>
                      </a:lnTo>
                      <a:lnTo>
                        <a:pt x="482" y="205"/>
                      </a:lnTo>
                      <a:lnTo>
                        <a:pt x="484" y="207"/>
                      </a:lnTo>
                      <a:lnTo>
                        <a:pt x="484" y="205"/>
                      </a:lnTo>
                      <a:lnTo>
                        <a:pt x="486" y="203"/>
                      </a:lnTo>
                      <a:lnTo>
                        <a:pt x="484" y="205"/>
                      </a:lnTo>
                      <a:lnTo>
                        <a:pt x="484" y="210"/>
                      </a:lnTo>
                      <a:lnTo>
                        <a:pt x="482" y="210"/>
                      </a:lnTo>
                      <a:lnTo>
                        <a:pt x="484" y="212"/>
                      </a:lnTo>
                      <a:lnTo>
                        <a:pt x="484" y="215"/>
                      </a:lnTo>
                      <a:lnTo>
                        <a:pt x="484" y="217"/>
                      </a:lnTo>
                      <a:lnTo>
                        <a:pt x="484" y="219"/>
                      </a:lnTo>
                      <a:lnTo>
                        <a:pt x="489" y="224"/>
                      </a:lnTo>
                      <a:lnTo>
                        <a:pt x="493" y="227"/>
                      </a:lnTo>
                      <a:lnTo>
                        <a:pt x="493" y="229"/>
                      </a:lnTo>
                      <a:lnTo>
                        <a:pt x="493" y="231"/>
                      </a:lnTo>
                      <a:lnTo>
                        <a:pt x="493" y="234"/>
                      </a:lnTo>
                      <a:lnTo>
                        <a:pt x="491" y="238"/>
                      </a:lnTo>
                      <a:lnTo>
                        <a:pt x="493" y="238"/>
                      </a:lnTo>
                      <a:lnTo>
                        <a:pt x="496" y="238"/>
                      </a:lnTo>
                      <a:lnTo>
                        <a:pt x="503" y="236"/>
                      </a:lnTo>
                      <a:lnTo>
                        <a:pt x="503" y="238"/>
                      </a:lnTo>
                      <a:lnTo>
                        <a:pt x="505" y="238"/>
                      </a:lnTo>
                      <a:lnTo>
                        <a:pt x="508" y="238"/>
                      </a:lnTo>
                      <a:lnTo>
                        <a:pt x="508" y="241"/>
                      </a:lnTo>
                      <a:lnTo>
                        <a:pt x="510" y="241"/>
                      </a:lnTo>
                      <a:lnTo>
                        <a:pt x="510" y="243"/>
                      </a:lnTo>
                      <a:lnTo>
                        <a:pt x="513" y="243"/>
                      </a:lnTo>
                      <a:lnTo>
                        <a:pt x="513" y="248"/>
                      </a:lnTo>
                      <a:lnTo>
                        <a:pt x="513" y="250"/>
                      </a:lnTo>
                      <a:lnTo>
                        <a:pt x="515" y="255"/>
                      </a:lnTo>
                      <a:lnTo>
                        <a:pt x="513" y="260"/>
                      </a:lnTo>
                      <a:lnTo>
                        <a:pt x="513" y="265"/>
                      </a:lnTo>
                      <a:lnTo>
                        <a:pt x="513" y="267"/>
                      </a:lnTo>
                      <a:lnTo>
                        <a:pt x="517" y="267"/>
                      </a:lnTo>
                      <a:lnTo>
                        <a:pt x="520" y="267"/>
                      </a:lnTo>
                      <a:lnTo>
                        <a:pt x="524" y="267"/>
                      </a:lnTo>
                      <a:lnTo>
                        <a:pt x="524" y="269"/>
                      </a:lnTo>
                      <a:lnTo>
                        <a:pt x="524" y="272"/>
                      </a:lnTo>
                      <a:lnTo>
                        <a:pt x="524" y="274"/>
                      </a:lnTo>
                      <a:lnTo>
                        <a:pt x="527" y="274"/>
                      </a:lnTo>
                      <a:lnTo>
                        <a:pt x="529" y="277"/>
                      </a:lnTo>
                      <a:lnTo>
                        <a:pt x="529" y="279"/>
                      </a:lnTo>
                      <a:lnTo>
                        <a:pt x="527" y="281"/>
                      </a:lnTo>
                      <a:lnTo>
                        <a:pt x="527" y="286"/>
                      </a:lnTo>
                      <a:lnTo>
                        <a:pt x="524" y="286"/>
                      </a:lnTo>
                      <a:lnTo>
                        <a:pt x="524" y="289"/>
                      </a:lnTo>
                      <a:lnTo>
                        <a:pt x="524" y="291"/>
                      </a:lnTo>
                      <a:lnTo>
                        <a:pt x="527" y="291"/>
                      </a:lnTo>
                      <a:lnTo>
                        <a:pt x="527" y="293"/>
                      </a:lnTo>
                      <a:lnTo>
                        <a:pt x="524" y="296"/>
                      </a:lnTo>
                      <a:lnTo>
                        <a:pt x="522" y="296"/>
                      </a:lnTo>
                      <a:lnTo>
                        <a:pt x="524" y="298"/>
                      </a:lnTo>
                      <a:lnTo>
                        <a:pt x="524" y="300"/>
                      </a:lnTo>
                      <a:lnTo>
                        <a:pt x="522" y="300"/>
                      </a:lnTo>
                      <a:lnTo>
                        <a:pt x="520" y="303"/>
                      </a:lnTo>
                      <a:lnTo>
                        <a:pt x="517" y="305"/>
                      </a:lnTo>
                      <a:lnTo>
                        <a:pt x="517" y="308"/>
                      </a:lnTo>
                      <a:lnTo>
                        <a:pt x="517" y="310"/>
                      </a:lnTo>
                      <a:lnTo>
                        <a:pt x="517" y="312"/>
                      </a:lnTo>
                      <a:lnTo>
                        <a:pt x="517" y="315"/>
                      </a:lnTo>
                      <a:lnTo>
                        <a:pt x="517" y="317"/>
                      </a:lnTo>
                      <a:lnTo>
                        <a:pt x="515" y="322"/>
                      </a:lnTo>
                      <a:lnTo>
                        <a:pt x="515" y="324"/>
                      </a:lnTo>
                      <a:lnTo>
                        <a:pt x="517" y="327"/>
                      </a:lnTo>
                      <a:lnTo>
                        <a:pt x="517" y="329"/>
                      </a:lnTo>
                      <a:lnTo>
                        <a:pt x="520" y="329"/>
                      </a:lnTo>
                      <a:lnTo>
                        <a:pt x="520" y="327"/>
                      </a:lnTo>
                      <a:lnTo>
                        <a:pt x="522" y="322"/>
                      </a:lnTo>
                      <a:lnTo>
                        <a:pt x="524" y="319"/>
                      </a:lnTo>
                      <a:lnTo>
                        <a:pt x="527" y="319"/>
                      </a:lnTo>
                      <a:lnTo>
                        <a:pt x="532" y="315"/>
                      </a:lnTo>
                      <a:lnTo>
                        <a:pt x="534" y="312"/>
                      </a:lnTo>
                      <a:lnTo>
                        <a:pt x="534" y="315"/>
                      </a:lnTo>
                      <a:lnTo>
                        <a:pt x="536" y="315"/>
                      </a:lnTo>
                      <a:lnTo>
                        <a:pt x="536" y="317"/>
                      </a:lnTo>
                      <a:lnTo>
                        <a:pt x="536" y="322"/>
                      </a:lnTo>
                      <a:lnTo>
                        <a:pt x="539" y="324"/>
                      </a:lnTo>
                      <a:lnTo>
                        <a:pt x="539" y="327"/>
                      </a:lnTo>
                      <a:lnTo>
                        <a:pt x="539" y="329"/>
                      </a:lnTo>
                      <a:lnTo>
                        <a:pt x="541" y="331"/>
                      </a:lnTo>
                      <a:lnTo>
                        <a:pt x="541" y="334"/>
                      </a:lnTo>
                      <a:lnTo>
                        <a:pt x="541" y="336"/>
                      </a:lnTo>
                      <a:lnTo>
                        <a:pt x="541" y="339"/>
                      </a:lnTo>
                      <a:lnTo>
                        <a:pt x="539" y="339"/>
                      </a:lnTo>
                      <a:lnTo>
                        <a:pt x="541" y="339"/>
                      </a:lnTo>
                      <a:lnTo>
                        <a:pt x="539" y="341"/>
                      </a:lnTo>
                      <a:lnTo>
                        <a:pt x="541" y="343"/>
                      </a:lnTo>
                      <a:lnTo>
                        <a:pt x="539" y="343"/>
                      </a:lnTo>
                      <a:lnTo>
                        <a:pt x="541" y="348"/>
                      </a:lnTo>
                      <a:lnTo>
                        <a:pt x="541" y="350"/>
                      </a:lnTo>
                      <a:lnTo>
                        <a:pt x="544" y="350"/>
                      </a:lnTo>
                      <a:lnTo>
                        <a:pt x="544" y="353"/>
                      </a:lnTo>
                      <a:lnTo>
                        <a:pt x="541" y="353"/>
                      </a:lnTo>
                      <a:lnTo>
                        <a:pt x="541" y="350"/>
                      </a:lnTo>
                      <a:lnTo>
                        <a:pt x="539" y="350"/>
                      </a:lnTo>
                      <a:lnTo>
                        <a:pt x="536" y="353"/>
                      </a:lnTo>
                      <a:lnTo>
                        <a:pt x="536" y="358"/>
                      </a:lnTo>
                      <a:lnTo>
                        <a:pt x="539" y="358"/>
                      </a:lnTo>
                      <a:lnTo>
                        <a:pt x="541" y="360"/>
                      </a:lnTo>
                      <a:lnTo>
                        <a:pt x="544" y="360"/>
                      </a:lnTo>
                      <a:lnTo>
                        <a:pt x="541" y="362"/>
                      </a:lnTo>
                      <a:lnTo>
                        <a:pt x="544" y="362"/>
                      </a:lnTo>
                      <a:lnTo>
                        <a:pt x="544" y="365"/>
                      </a:lnTo>
                      <a:lnTo>
                        <a:pt x="546" y="365"/>
                      </a:lnTo>
                      <a:lnTo>
                        <a:pt x="546" y="367"/>
                      </a:lnTo>
                      <a:lnTo>
                        <a:pt x="548" y="370"/>
                      </a:lnTo>
                      <a:lnTo>
                        <a:pt x="546" y="372"/>
                      </a:lnTo>
                      <a:lnTo>
                        <a:pt x="539" y="379"/>
                      </a:lnTo>
                      <a:lnTo>
                        <a:pt x="534" y="379"/>
                      </a:lnTo>
                      <a:lnTo>
                        <a:pt x="532" y="381"/>
                      </a:lnTo>
                      <a:lnTo>
                        <a:pt x="527" y="381"/>
                      </a:lnTo>
                      <a:lnTo>
                        <a:pt x="524" y="379"/>
                      </a:lnTo>
                      <a:lnTo>
                        <a:pt x="522" y="379"/>
                      </a:lnTo>
                      <a:lnTo>
                        <a:pt x="522" y="377"/>
                      </a:lnTo>
                      <a:lnTo>
                        <a:pt x="522" y="374"/>
                      </a:lnTo>
                      <a:lnTo>
                        <a:pt x="520" y="374"/>
                      </a:lnTo>
                      <a:lnTo>
                        <a:pt x="520" y="372"/>
                      </a:lnTo>
                      <a:lnTo>
                        <a:pt x="517" y="374"/>
                      </a:lnTo>
                      <a:lnTo>
                        <a:pt x="515" y="374"/>
                      </a:lnTo>
                      <a:lnTo>
                        <a:pt x="515" y="377"/>
                      </a:lnTo>
                      <a:lnTo>
                        <a:pt x="513" y="381"/>
                      </a:lnTo>
                      <a:lnTo>
                        <a:pt x="510" y="381"/>
                      </a:lnTo>
                      <a:lnTo>
                        <a:pt x="505" y="381"/>
                      </a:lnTo>
                      <a:lnTo>
                        <a:pt x="503" y="384"/>
                      </a:lnTo>
                      <a:lnTo>
                        <a:pt x="503" y="381"/>
                      </a:lnTo>
                      <a:lnTo>
                        <a:pt x="501" y="381"/>
                      </a:lnTo>
                      <a:lnTo>
                        <a:pt x="498" y="384"/>
                      </a:lnTo>
                      <a:lnTo>
                        <a:pt x="498" y="381"/>
                      </a:lnTo>
                      <a:lnTo>
                        <a:pt x="498" y="384"/>
                      </a:lnTo>
                      <a:lnTo>
                        <a:pt x="496" y="381"/>
                      </a:lnTo>
                      <a:lnTo>
                        <a:pt x="496" y="384"/>
                      </a:lnTo>
                      <a:lnTo>
                        <a:pt x="496" y="386"/>
                      </a:lnTo>
                      <a:lnTo>
                        <a:pt x="493" y="384"/>
                      </a:lnTo>
                      <a:lnTo>
                        <a:pt x="491" y="384"/>
                      </a:lnTo>
                      <a:lnTo>
                        <a:pt x="489" y="384"/>
                      </a:lnTo>
                      <a:lnTo>
                        <a:pt x="486" y="379"/>
                      </a:lnTo>
                      <a:lnTo>
                        <a:pt x="484" y="374"/>
                      </a:lnTo>
                      <a:lnTo>
                        <a:pt x="482" y="374"/>
                      </a:lnTo>
                      <a:lnTo>
                        <a:pt x="479" y="374"/>
                      </a:lnTo>
                      <a:lnTo>
                        <a:pt x="477" y="377"/>
                      </a:lnTo>
                      <a:lnTo>
                        <a:pt x="472" y="377"/>
                      </a:lnTo>
                      <a:lnTo>
                        <a:pt x="472" y="379"/>
                      </a:lnTo>
                      <a:lnTo>
                        <a:pt x="472" y="381"/>
                      </a:lnTo>
                      <a:lnTo>
                        <a:pt x="472" y="384"/>
                      </a:lnTo>
                      <a:lnTo>
                        <a:pt x="470" y="384"/>
                      </a:lnTo>
                      <a:lnTo>
                        <a:pt x="467" y="386"/>
                      </a:lnTo>
                      <a:lnTo>
                        <a:pt x="470" y="386"/>
                      </a:lnTo>
                      <a:lnTo>
                        <a:pt x="467" y="389"/>
                      </a:lnTo>
                      <a:lnTo>
                        <a:pt x="465" y="389"/>
                      </a:lnTo>
                      <a:lnTo>
                        <a:pt x="465" y="386"/>
                      </a:lnTo>
                      <a:lnTo>
                        <a:pt x="460" y="386"/>
                      </a:lnTo>
                      <a:lnTo>
                        <a:pt x="460" y="389"/>
                      </a:lnTo>
                      <a:lnTo>
                        <a:pt x="458" y="389"/>
                      </a:lnTo>
                      <a:lnTo>
                        <a:pt x="455" y="389"/>
                      </a:lnTo>
                      <a:lnTo>
                        <a:pt x="455" y="386"/>
                      </a:lnTo>
                      <a:lnTo>
                        <a:pt x="455" y="384"/>
                      </a:lnTo>
                      <a:lnTo>
                        <a:pt x="453" y="384"/>
                      </a:lnTo>
                      <a:lnTo>
                        <a:pt x="455" y="386"/>
                      </a:lnTo>
                      <a:lnTo>
                        <a:pt x="451" y="386"/>
                      </a:lnTo>
                      <a:lnTo>
                        <a:pt x="448" y="386"/>
                      </a:lnTo>
                      <a:lnTo>
                        <a:pt x="446" y="386"/>
                      </a:lnTo>
                      <a:lnTo>
                        <a:pt x="446" y="384"/>
                      </a:lnTo>
                      <a:lnTo>
                        <a:pt x="443" y="384"/>
                      </a:lnTo>
                      <a:lnTo>
                        <a:pt x="443" y="386"/>
                      </a:lnTo>
                      <a:lnTo>
                        <a:pt x="441" y="384"/>
                      </a:lnTo>
                      <a:lnTo>
                        <a:pt x="441" y="386"/>
                      </a:lnTo>
                      <a:lnTo>
                        <a:pt x="439" y="386"/>
                      </a:lnTo>
                      <a:lnTo>
                        <a:pt x="439" y="389"/>
                      </a:lnTo>
                      <a:lnTo>
                        <a:pt x="439" y="391"/>
                      </a:lnTo>
                      <a:lnTo>
                        <a:pt x="439" y="393"/>
                      </a:lnTo>
                      <a:lnTo>
                        <a:pt x="436" y="393"/>
                      </a:lnTo>
                      <a:lnTo>
                        <a:pt x="431" y="393"/>
                      </a:lnTo>
                      <a:lnTo>
                        <a:pt x="427" y="393"/>
                      </a:lnTo>
                      <a:lnTo>
                        <a:pt x="427" y="396"/>
                      </a:lnTo>
                      <a:lnTo>
                        <a:pt x="422" y="396"/>
                      </a:lnTo>
                      <a:lnTo>
                        <a:pt x="422" y="398"/>
                      </a:lnTo>
                      <a:lnTo>
                        <a:pt x="417" y="401"/>
                      </a:lnTo>
                      <a:lnTo>
                        <a:pt x="415" y="403"/>
                      </a:lnTo>
                      <a:lnTo>
                        <a:pt x="412" y="401"/>
                      </a:lnTo>
                      <a:lnTo>
                        <a:pt x="412" y="403"/>
                      </a:lnTo>
                      <a:lnTo>
                        <a:pt x="412" y="408"/>
                      </a:lnTo>
                      <a:lnTo>
                        <a:pt x="412" y="410"/>
                      </a:lnTo>
                      <a:lnTo>
                        <a:pt x="405" y="410"/>
                      </a:lnTo>
                      <a:lnTo>
                        <a:pt x="403" y="410"/>
                      </a:lnTo>
                      <a:lnTo>
                        <a:pt x="398" y="415"/>
                      </a:lnTo>
                      <a:lnTo>
                        <a:pt x="393" y="412"/>
                      </a:lnTo>
                      <a:lnTo>
                        <a:pt x="391" y="415"/>
                      </a:lnTo>
                      <a:lnTo>
                        <a:pt x="386" y="417"/>
                      </a:lnTo>
                      <a:lnTo>
                        <a:pt x="386" y="420"/>
                      </a:lnTo>
                      <a:lnTo>
                        <a:pt x="384" y="422"/>
                      </a:lnTo>
                      <a:lnTo>
                        <a:pt x="379" y="427"/>
                      </a:lnTo>
                      <a:lnTo>
                        <a:pt x="377" y="429"/>
                      </a:lnTo>
                      <a:lnTo>
                        <a:pt x="372" y="434"/>
                      </a:lnTo>
                      <a:lnTo>
                        <a:pt x="369" y="434"/>
                      </a:lnTo>
                      <a:lnTo>
                        <a:pt x="365" y="429"/>
                      </a:lnTo>
                      <a:lnTo>
                        <a:pt x="362" y="427"/>
                      </a:lnTo>
                      <a:lnTo>
                        <a:pt x="360" y="429"/>
                      </a:lnTo>
                      <a:lnTo>
                        <a:pt x="358" y="427"/>
                      </a:lnTo>
                      <a:lnTo>
                        <a:pt x="355" y="427"/>
                      </a:lnTo>
                      <a:lnTo>
                        <a:pt x="358" y="424"/>
                      </a:lnTo>
                      <a:lnTo>
                        <a:pt x="355" y="422"/>
                      </a:lnTo>
                      <a:lnTo>
                        <a:pt x="355" y="420"/>
                      </a:lnTo>
                      <a:lnTo>
                        <a:pt x="358" y="420"/>
                      </a:lnTo>
                      <a:lnTo>
                        <a:pt x="360" y="417"/>
                      </a:lnTo>
                      <a:lnTo>
                        <a:pt x="365" y="417"/>
                      </a:lnTo>
                      <a:lnTo>
                        <a:pt x="365" y="420"/>
                      </a:lnTo>
                      <a:lnTo>
                        <a:pt x="367" y="420"/>
                      </a:lnTo>
                      <a:lnTo>
                        <a:pt x="367" y="417"/>
                      </a:lnTo>
                      <a:lnTo>
                        <a:pt x="367" y="415"/>
                      </a:lnTo>
                      <a:lnTo>
                        <a:pt x="369" y="415"/>
                      </a:lnTo>
                      <a:lnTo>
                        <a:pt x="369" y="412"/>
                      </a:lnTo>
                      <a:lnTo>
                        <a:pt x="372" y="412"/>
                      </a:lnTo>
                      <a:lnTo>
                        <a:pt x="374" y="412"/>
                      </a:lnTo>
                      <a:lnTo>
                        <a:pt x="374" y="415"/>
                      </a:lnTo>
                      <a:lnTo>
                        <a:pt x="377" y="415"/>
                      </a:lnTo>
                      <a:lnTo>
                        <a:pt x="377" y="412"/>
                      </a:lnTo>
                      <a:lnTo>
                        <a:pt x="379" y="412"/>
                      </a:lnTo>
                      <a:lnTo>
                        <a:pt x="381" y="412"/>
                      </a:lnTo>
                      <a:lnTo>
                        <a:pt x="381" y="410"/>
                      </a:lnTo>
                      <a:lnTo>
                        <a:pt x="384" y="412"/>
                      </a:lnTo>
                      <a:lnTo>
                        <a:pt x="381" y="412"/>
                      </a:lnTo>
                      <a:lnTo>
                        <a:pt x="381" y="415"/>
                      </a:lnTo>
                      <a:lnTo>
                        <a:pt x="384" y="415"/>
                      </a:lnTo>
                      <a:lnTo>
                        <a:pt x="384" y="412"/>
                      </a:lnTo>
                      <a:lnTo>
                        <a:pt x="384" y="408"/>
                      </a:lnTo>
                      <a:lnTo>
                        <a:pt x="386" y="410"/>
                      </a:lnTo>
                      <a:lnTo>
                        <a:pt x="389" y="410"/>
                      </a:lnTo>
                      <a:lnTo>
                        <a:pt x="391" y="410"/>
                      </a:lnTo>
                      <a:lnTo>
                        <a:pt x="391" y="408"/>
                      </a:lnTo>
                      <a:lnTo>
                        <a:pt x="389" y="408"/>
                      </a:lnTo>
                      <a:lnTo>
                        <a:pt x="386" y="405"/>
                      </a:lnTo>
                      <a:lnTo>
                        <a:pt x="389" y="405"/>
                      </a:lnTo>
                      <a:lnTo>
                        <a:pt x="389" y="403"/>
                      </a:lnTo>
                      <a:lnTo>
                        <a:pt x="391" y="403"/>
                      </a:lnTo>
                      <a:lnTo>
                        <a:pt x="391" y="401"/>
                      </a:lnTo>
                      <a:lnTo>
                        <a:pt x="391" y="398"/>
                      </a:lnTo>
                      <a:lnTo>
                        <a:pt x="393" y="398"/>
                      </a:lnTo>
                      <a:lnTo>
                        <a:pt x="393" y="396"/>
                      </a:lnTo>
                      <a:lnTo>
                        <a:pt x="396" y="393"/>
                      </a:lnTo>
                      <a:lnTo>
                        <a:pt x="398" y="393"/>
                      </a:lnTo>
                      <a:lnTo>
                        <a:pt x="400" y="393"/>
                      </a:lnTo>
                      <a:lnTo>
                        <a:pt x="403" y="393"/>
                      </a:lnTo>
                      <a:lnTo>
                        <a:pt x="405" y="391"/>
                      </a:lnTo>
                      <a:lnTo>
                        <a:pt x="405" y="389"/>
                      </a:lnTo>
                      <a:lnTo>
                        <a:pt x="408" y="389"/>
                      </a:lnTo>
                      <a:lnTo>
                        <a:pt x="410" y="389"/>
                      </a:lnTo>
                      <a:lnTo>
                        <a:pt x="410" y="386"/>
                      </a:lnTo>
                      <a:lnTo>
                        <a:pt x="412" y="386"/>
                      </a:lnTo>
                      <a:lnTo>
                        <a:pt x="412" y="384"/>
                      </a:lnTo>
                      <a:lnTo>
                        <a:pt x="415" y="381"/>
                      </a:lnTo>
                      <a:lnTo>
                        <a:pt x="415" y="379"/>
                      </a:lnTo>
                      <a:lnTo>
                        <a:pt x="417" y="379"/>
                      </a:lnTo>
                      <a:lnTo>
                        <a:pt x="415" y="377"/>
                      </a:lnTo>
                      <a:lnTo>
                        <a:pt x="415" y="374"/>
                      </a:lnTo>
                      <a:lnTo>
                        <a:pt x="417" y="374"/>
                      </a:lnTo>
                      <a:lnTo>
                        <a:pt x="420" y="374"/>
                      </a:lnTo>
                      <a:lnTo>
                        <a:pt x="420" y="370"/>
                      </a:lnTo>
                      <a:lnTo>
                        <a:pt x="417" y="370"/>
                      </a:lnTo>
                      <a:lnTo>
                        <a:pt x="420" y="367"/>
                      </a:lnTo>
                      <a:lnTo>
                        <a:pt x="415" y="365"/>
                      </a:lnTo>
                      <a:lnTo>
                        <a:pt x="412" y="362"/>
                      </a:lnTo>
                      <a:lnTo>
                        <a:pt x="408" y="360"/>
                      </a:lnTo>
                      <a:lnTo>
                        <a:pt x="405" y="360"/>
                      </a:lnTo>
                      <a:lnTo>
                        <a:pt x="405" y="358"/>
                      </a:lnTo>
                      <a:lnTo>
                        <a:pt x="405" y="355"/>
                      </a:lnTo>
                      <a:lnTo>
                        <a:pt x="403" y="358"/>
                      </a:lnTo>
                      <a:lnTo>
                        <a:pt x="400" y="360"/>
                      </a:lnTo>
                      <a:lnTo>
                        <a:pt x="398" y="360"/>
                      </a:lnTo>
                      <a:lnTo>
                        <a:pt x="396" y="358"/>
                      </a:lnTo>
                      <a:lnTo>
                        <a:pt x="393" y="353"/>
                      </a:lnTo>
                      <a:lnTo>
                        <a:pt x="391" y="355"/>
                      </a:lnTo>
                      <a:lnTo>
                        <a:pt x="389" y="358"/>
                      </a:lnTo>
                      <a:lnTo>
                        <a:pt x="386" y="360"/>
                      </a:lnTo>
                      <a:lnTo>
                        <a:pt x="381" y="358"/>
                      </a:lnTo>
                      <a:lnTo>
                        <a:pt x="381" y="355"/>
                      </a:lnTo>
                      <a:lnTo>
                        <a:pt x="379" y="353"/>
                      </a:lnTo>
                      <a:lnTo>
                        <a:pt x="377" y="350"/>
                      </a:lnTo>
                      <a:lnTo>
                        <a:pt x="374" y="346"/>
                      </a:lnTo>
                      <a:lnTo>
                        <a:pt x="372" y="346"/>
                      </a:lnTo>
                      <a:lnTo>
                        <a:pt x="372" y="348"/>
                      </a:lnTo>
                      <a:lnTo>
                        <a:pt x="369" y="346"/>
                      </a:lnTo>
                      <a:lnTo>
                        <a:pt x="367" y="350"/>
                      </a:lnTo>
                      <a:lnTo>
                        <a:pt x="365" y="350"/>
                      </a:lnTo>
                      <a:lnTo>
                        <a:pt x="362" y="348"/>
                      </a:lnTo>
                      <a:lnTo>
                        <a:pt x="362" y="346"/>
                      </a:lnTo>
                      <a:lnTo>
                        <a:pt x="360" y="341"/>
                      </a:lnTo>
                      <a:lnTo>
                        <a:pt x="358" y="341"/>
                      </a:lnTo>
                      <a:lnTo>
                        <a:pt x="355" y="341"/>
                      </a:lnTo>
                      <a:lnTo>
                        <a:pt x="353" y="341"/>
                      </a:lnTo>
                      <a:lnTo>
                        <a:pt x="350" y="341"/>
                      </a:lnTo>
                      <a:lnTo>
                        <a:pt x="348" y="341"/>
                      </a:lnTo>
                      <a:lnTo>
                        <a:pt x="346" y="339"/>
                      </a:lnTo>
                      <a:lnTo>
                        <a:pt x="343" y="336"/>
                      </a:lnTo>
                      <a:lnTo>
                        <a:pt x="343" y="339"/>
                      </a:lnTo>
                      <a:lnTo>
                        <a:pt x="343" y="336"/>
                      </a:lnTo>
                      <a:lnTo>
                        <a:pt x="341" y="339"/>
                      </a:lnTo>
                      <a:lnTo>
                        <a:pt x="338" y="341"/>
                      </a:lnTo>
                      <a:lnTo>
                        <a:pt x="338" y="339"/>
                      </a:lnTo>
                      <a:lnTo>
                        <a:pt x="338" y="334"/>
                      </a:lnTo>
                      <a:lnTo>
                        <a:pt x="334" y="334"/>
                      </a:lnTo>
                      <a:lnTo>
                        <a:pt x="329" y="336"/>
                      </a:lnTo>
                      <a:lnTo>
                        <a:pt x="329" y="334"/>
                      </a:lnTo>
                      <a:lnTo>
                        <a:pt x="327" y="331"/>
                      </a:lnTo>
                      <a:lnTo>
                        <a:pt x="324" y="329"/>
                      </a:lnTo>
                      <a:lnTo>
                        <a:pt x="324" y="327"/>
                      </a:lnTo>
                      <a:lnTo>
                        <a:pt x="322" y="327"/>
                      </a:lnTo>
                      <a:lnTo>
                        <a:pt x="322" y="324"/>
                      </a:lnTo>
                      <a:lnTo>
                        <a:pt x="317" y="322"/>
                      </a:lnTo>
                      <a:lnTo>
                        <a:pt x="315" y="319"/>
                      </a:lnTo>
                      <a:lnTo>
                        <a:pt x="312" y="319"/>
                      </a:lnTo>
                      <a:lnTo>
                        <a:pt x="312" y="317"/>
                      </a:lnTo>
                      <a:lnTo>
                        <a:pt x="310" y="317"/>
                      </a:lnTo>
                      <a:lnTo>
                        <a:pt x="307" y="322"/>
                      </a:lnTo>
                      <a:lnTo>
                        <a:pt x="305" y="324"/>
                      </a:lnTo>
                      <a:lnTo>
                        <a:pt x="303" y="324"/>
                      </a:lnTo>
                      <a:lnTo>
                        <a:pt x="300" y="324"/>
                      </a:lnTo>
                      <a:lnTo>
                        <a:pt x="298" y="324"/>
                      </a:lnTo>
                      <a:lnTo>
                        <a:pt x="296" y="324"/>
                      </a:lnTo>
                      <a:lnTo>
                        <a:pt x="293" y="322"/>
                      </a:lnTo>
                      <a:lnTo>
                        <a:pt x="296" y="319"/>
                      </a:lnTo>
                      <a:lnTo>
                        <a:pt x="296" y="317"/>
                      </a:lnTo>
                      <a:lnTo>
                        <a:pt x="291" y="317"/>
                      </a:lnTo>
                      <a:lnTo>
                        <a:pt x="288" y="315"/>
                      </a:lnTo>
                      <a:lnTo>
                        <a:pt x="288" y="312"/>
                      </a:lnTo>
                      <a:lnTo>
                        <a:pt x="288" y="310"/>
                      </a:lnTo>
                      <a:lnTo>
                        <a:pt x="286" y="310"/>
                      </a:lnTo>
                      <a:lnTo>
                        <a:pt x="284" y="308"/>
                      </a:lnTo>
                      <a:lnTo>
                        <a:pt x="281" y="310"/>
                      </a:lnTo>
                      <a:lnTo>
                        <a:pt x="281" y="312"/>
                      </a:lnTo>
                      <a:lnTo>
                        <a:pt x="281" y="315"/>
                      </a:lnTo>
                      <a:lnTo>
                        <a:pt x="281" y="317"/>
                      </a:lnTo>
                      <a:lnTo>
                        <a:pt x="279" y="317"/>
                      </a:lnTo>
                      <a:lnTo>
                        <a:pt x="276" y="315"/>
                      </a:lnTo>
                      <a:lnTo>
                        <a:pt x="276" y="317"/>
                      </a:lnTo>
                      <a:lnTo>
                        <a:pt x="274" y="315"/>
                      </a:lnTo>
                      <a:lnTo>
                        <a:pt x="272" y="315"/>
                      </a:lnTo>
                      <a:lnTo>
                        <a:pt x="269" y="319"/>
                      </a:lnTo>
                      <a:lnTo>
                        <a:pt x="267" y="322"/>
                      </a:lnTo>
                      <a:lnTo>
                        <a:pt x="267" y="324"/>
                      </a:lnTo>
                      <a:lnTo>
                        <a:pt x="267" y="327"/>
                      </a:lnTo>
                      <a:lnTo>
                        <a:pt x="265" y="327"/>
                      </a:lnTo>
                      <a:lnTo>
                        <a:pt x="262" y="329"/>
                      </a:lnTo>
                      <a:lnTo>
                        <a:pt x="260" y="331"/>
                      </a:lnTo>
                      <a:lnTo>
                        <a:pt x="257" y="331"/>
                      </a:lnTo>
                      <a:lnTo>
                        <a:pt x="257" y="329"/>
                      </a:lnTo>
                      <a:lnTo>
                        <a:pt x="257" y="327"/>
                      </a:lnTo>
                      <a:lnTo>
                        <a:pt x="255" y="327"/>
                      </a:lnTo>
                      <a:lnTo>
                        <a:pt x="253" y="329"/>
                      </a:lnTo>
                      <a:lnTo>
                        <a:pt x="253" y="327"/>
                      </a:lnTo>
                      <a:lnTo>
                        <a:pt x="250" y="324"/>
                      </a:lnTo>
                      <a:lnTo>
                        <a:pt x="248" y="327"/>
                      </a:lnTo>
                      <a:lnTo>
                        <a:pt x="248" y="324"/>
                      </a:lnTo>
                      <a:lnTo>
                        <a:pt x="248" y="322"/>
                      </a:lnTo>
                      <a:lnTo>
                        <a:pt x="245" y="315"/>
                      </a:lnTo>
                      <a:lnTo>
                        <a:pt x="245" y="310"/>
                      </a:lnTo>
                      <a:lnTo>
                        <a:pt x="245" y="308"/>
                      </a:lnTo>
                      <a:lnTo>
                        <a:pt x="245" y="303"/>
                      </a:lnTo>
                      <a:lnTo>
                        <a:pt x="243" y="303"/>
                      </a:lnTo>
                      <a:lnTo>
                        <a:pt x="241" y="303"/>
                      </a:lnTo>
                      <a:lnTo>
                        <a:pt x="241" y="300"/>
                      </a:lnTo>
                      <a:lnTo>
                        <a:pt x="241" y="303"/>
                      </a:lnTo>
                      <a:lnTo>
                        <a:pt x="238" y="305"/>
                      </a:lnTo>
                      <a:lnTo>
                        <a:pt x="238" y="308"/>
                      </a:lnTo>
                      <a:lnTo>
                        <a:pt x="238" y="310"/>
                      </a:lnTo>
                      <a:lnTo>
                        <a:pt x="236" y="312"/>
                      </a:lnTo>
                      <a:lnTo>
                        <a:pt x="234" y="315"/>
                      </a:lnTo>
                      <a:lnTo>
                        <a:pt x="231" y="317"/>
                      </a:lnTo>
                      <a:lnTo>
                        <a:pt x="229" y="317"/>
                      </a:lnTo>
                      <a:lnTo>
                        <a:pt x="229" y="319"/>
                      </a:lnTo>
                      <a:lnTo>
                        <a:pt x="226" y="319"/>
                      </a:lnTo>
                      <a:lnTo>
                        <a:pt x="226" y="324"/>
                      </a:lnTo>
                      <a:lnTo>
                        <a:pt x="224" y="327"/>
                      </a:lnTo>
                      <a:lnTo>
                        <a:pt x="217" y="327"/>
                      </a:lnTo>
                      <a:lnTo>
                        <a:pt x="217" y="329"/>
                      </a:lnTo>
                      <a:lnTo>
                        <a:pt x="212" y="329"/>
                      </a:lnTo>
                      <a:lnTo>
                        <a:pt x="210" y="331"/>
                      </a:lnTo>
                      <a:lnTo>
                        <a:pt x="210" y="334"/>
                      </a:lnTo>
                      <a:lnTo>
                        <a:pt x="207" y="336"/>
                      </a:lnTo>
                      <a:lnTo>
                        <a:pt x="205" y="336"/>
                      </a:lnTo>
                      <a:lnTo>
                        <a:pt x="203" y="336"/>
                      </a:lnTo>
                      <a:lnTo>
                        <a:pt x="195" y="334"/>
                      </a:lnTo>
                      <a:lnTo>
                        <a:pt x="195" y="331"/>
                      </a:lnTo>
                      <a:lnTo>
                        <a:pt x="193" y="331"/>
                      </a:lnTo>
                      <a:lnTo>
                        <a:pt x="191" y="331"/>
                      </a:lnTo>
                      <a:lnTo>
                        <a:pt x="188" y="334"/>
                      </a:lnTo>
                      <a:lnTo>
                        <a:pt x="186" y="334"/>
                      </a:lnTo>
                      <a:lnTo>
                        <a:pt x="186" y="336"/>
                      </a:lnTo>
                      <a:lnTo>
                        <a:pt x="181" y="336"/>
                      </a:lnTo>
                      <a:lnTo>
                        <a:pt x="176" y="336"/>
                      </a:lnTo>
                      <a:lnTo>
                        <a:pt x="174" y="334"/>
                      </a:lnTo>
                      <a:lnTo>
                        <a:pt x="172" y="331"/>
                      </a:lnTo>
                      <a:lnTo>
                        <a:pt x="172" y="334"/>
                      </a:lnTo>
                      <a:lnTo>
                        <a:pt x="169" y="331"/>
                      </a:lnTo>
                      <a:lnTo>
                        <a:pt x="169" y="329"/>
                      </a:lnTo>
                      <a:lnTo>
                        <a:pt x="169" y="327"/>
                      </a:lnTo>
                      <a:lnTo>
                        <a:pt x="169" y="324"/>
                      </a:lnTo>
                      <a:lnTo>
                        <a:pt x="167" y="324"/>
                      </a:lnTo>
                      <a:lnTo>
                        <a:pt x="169" y="319"/>
                      </a:lnTo>
                      <a:lnTo>
                        <a:pt x="167" y="319"/>
                      </a:lnTo>
                      <a:lnTo>
                        <a:pt x="167" y="317"/>
                      </a:lnTo>
                      <a:lnTo>
                        <a:pt x="167" y="315"/>
                      </a:lnTo>
                      <a:lnTo>
                        <a:pt x="167" y="310"/>
                      </a:lnTo>
                      <a:lnTo>
                        <a:pt x="164" y="310"/>
                      </a:lnTo>
                      <a:lnTo>
                        <a:pt x="164" y="312"/>
                      </a:lnTo>
                      <a:lnTo>
                        <a:pt x="160" y="312"/>
                      </a:lnTo>
                      <a:lnTo>
                        <a:pt x="160" y="315"/>
                      </a:lnTo>
                      <a:lnTo>
                        <a:pt x="157" y="312"/>
                      </a:lnTo>
                      <a:lnTo>
                        <a:pt x="155" y="317"/>
                      </a:lnTo>
                      <a:lnTo>
                        <a:pt x="152" y="317"/>
                      </a:lnTo>
                      <a:lnTo>
                        <a:pt x="148" y="315"/>
                      </a:lnTo>
                      <a:lnTo>
                        <a:pt x="143" y="312"/>
                      </a:lnTo>
                      <a:lnTo>
                        <a:pt x="141" y="315"/>
                      </a:lnTo>
                      <a:lnTo>
                        <a:pt x="141" y="317"/>
                      </a:lnTo>
                      <a:lnTo>
                        <a:pt x="138" y="317"/>
                      </a:lnTo>
                      <a:lnTo>
                        <a:pt x="141" y="319"/>
                      </a:lnTo>
                      <a:lnTo>
                        <a:pt x="141" y="322"/>
                      </a:lnTo>
                      <a:lnTo>
                        <a:pt x="141" y="324"/>
                      </a:lnTo>
                      <a:lnTo>
                        <a:pt x="138" y="327"/>
                      </a:lnTo>
                      <a:lnTo>
                        <a:pt x="136" y="331"/>
                      </a:lnTo>
                      <a:lnTo>
                        <a:pt x="133" y="331"/>
                      </a:lnTo>
                      <a:lnTo>
                        <a:pt x="131" y="331"/>
                      </a:lnTo>
                      <a:lnTo>
                        <a:pt x="129" y="334"/>
                      </a:lnTo>
                      <a:lnTo>
                        <a:pt x="126" y="336"/>
                      </a:lnTo>
                      <a:lnTo>
                        <a:pt x="124" y="339"/>
                      </a:lnTo>
                      <a:lnTo>
                        <a:pt x="121" y="339"/>
                      </a:lnTo>
                      <a:lnTo>
                        <a:pt x="117" y="341"/>
                      </a:lnTo>
                      <a:lnTo>
                        <a:pt x="114" y="343"/>
                      </a:lnTo>
                      <a:lnTo>
                        <a:pt x="114" y="346"/>
                      </a:lnTo>
                      <a:lnTo>
                        <a:pt x="114" y="348"/>
                      </a:lnTo>
                      <a:lnTo>
                        <a:pt x="114" y="353"/>
                      </a:lnTo>
                      <a:lnTo>
                        <a:pt x="110" y="355"/>
                      </a:lnTo>
                      <a:lnTo>
                        <a:pt x="107" y="353"/>
                      </a:lnTo>
                      <a:lnTo>
                        <a:pt x="107" y="355"/>
                      </a:lnTo>
                      <a:lnTo>
                        <a:pt x="105" y="355"/>
                      </a:lnTo>
                      <a:lnTo>
                        <a:pt x="107" y="358"/>
                      </a:lnTo>
                      <a:lnTo>
                        <a:pt x="105" y="358"/>
                      </a:lnTo>
                      <a:lnTo>
                        <a:pt x="107" y="358"/>
                      </a:lnTo>
                      <a:lnTo>
                        <a:pt x="105" y="358"/>
                      </a:lnTo>
                      <a:lnTo>
                        <a:pt x="102" y="358"/>
                      </a:lnTo>
                      <a:lnTo>
                        <a:pt x="100" y="360"/>
                      </a:lnTo>
                      <a:lnTo>
                        <a:pt x="98" y="360"/>
                      </a:lnTo>
                      <a:lnTo>
                        <a:pt x="95" y="360"/>
                      </a:lnTo>
                      <a:lnTo>
                        <a:pt x="93" y="360"/>
                      </a:lnTo>
                      <a:lnTo>
                        <a:pt x="95" y="358"/>
                      </a:lnTo>
                      <a:lnTo>
                        <a:pt x="95" y="355"/>
                      </a:lnTo>
                      <a:lnTo>
                        <a:pt x="93" y="350"/>
                      </a:lnTo>
                      <a:lnTo>
                        <a:pt x="93" y="346"/>
                      </a:lnTo>
                      <a:lnTo>
                        <a:pt x="88" y="346"/>
                      </a:lnTo>
                      <a:lnTo>
                        <a:pt x="86" y="348"/>
                      </a:lnTo>
                      <a:lnTo>
                        <a:pt x="83" y="348"/>
                      </a:lnTo>
                      <a:lnTo>
                        <a:pt x="81" y="348"/>
                      </a:lnTo>
                      <a:lnTo>
                        <a:pt x="79" y="350"/>
                      </a:lnTo>
                      <a:lnTo>
                        <a:pt x="79" y="353"/>
                      </a:lnTo>
                      <a:lnTo>
                        <a:pt x="76" y="353"/>
                      </a:lnTo>
                      <a:lnTo>
                        <a:pt x="76" y="355"/>
                      </a:lnTo>
                      <a:lnTo>
                        <a:pt x="76" y="358"/>
                      </a:lnTo>
                      <a:lnTo>
                        <a:pt x="74" y="358"/>
                      </a:lnTo>
                      <a:lnTo>
                        <a:pt x="74" y="355"/>
                      </a:lnTo>
                      <a:lnTo>
                        <a:pt x="71" y="358"/>
                      </a:lnTo>
                      <a:lnTo>
                        <a:pt x="67" y="362"/>
                      </a:lnTo>
                      <a:lnTo>
                        <a:pt x="64" y="365"/>
                      </a:lnTo>
                      <a:lnTo>
                        <a:pt x="62" y="367"/>
                      </a:lnTo>
                      <a:lnTo>
                        <a:pt x="59" y="365"/>
                      </a:lnTo>
                      <a:lnTo>
                        <a:pt x="57" y="367"/>
                      </a:lnTo>
                      <a:lnTo>
                        <a:pt x="52" y="367"/>
                      </a:lnTo>
                      <a:lnTo>
                        <a:pt x="50" y="367"/>
                      </a:lnTo>
                      <a:lnTo>
                        <a:pt x="47" y="367"/>
                      </a:lnTo>
                      <a:lnTo>
                        <a:pt x="47" y="365"/>
                      </a:lnTo>
                      <a:lnTo>
                        <a:pt x="47" y="360"/>
                      </a:lnTo>
                      <a:lnTo>
                        <a:pt x="45" y="360"/>
                      </a:lnTo>
                      <a:lnTo>
                        <a:pt x="36" y="360"/>
                      </a:lnTo>
                      <a:lnTo>
                        <a:pt x="33" y="360"/>
                      </a:lnTo>
                      <a:lnTo>
                        <a:pt x="31" y="360"/>
                      </a:lnTo>
                      <a:lnTo>
                        <a:pt x="26" y="360"/>
                      </a:lnTo>
                      <a:lnTo>
                        <a:pt x="24" y="360"/>
                      </a:lnTo>
                      <a:lnTo>
                        <a:pt x="21" y="360"/>
                      </a:lnTo>
                      <a:lnTo>
                        <a:pt x="19" y="358"/>
                      </a:lnTo>
                      <a:lnTo>
                        <a:pt x="16" y="358"/>
                      </a:lnTo>
                      <a:lnTo>
                        <a:pt x="14" y="360"/>
                      </a:lnTo>
                      <a:lnTo>
                        <a:pt x="12" y="360"/>
                      </a:lnTo>
                      <a:lnTo>
                        <a:pt x="9" y="362"/>
                      </a:lnTo>
                      <a:lnTo>
                        <a:pt x="9" y="365"/>
                      </a:lnTo>
                      <a:lnTo>
                        <a:pt x="9" y="367"/>
                      </a:lnTo>
                      <a:lnTo>
                        <a:pt x="9" y="374"/>
                      </a:lnTo>
                      <a:lnTo>
                        <a:pt x="12" y="384"/>
                      </a:lnTo>
                      <a:lnTo>
                        <a:pt x="12" y="389"/>
                      </a:lnTo>
                      <a:lnTo>
                        <a:pt x="9" y="396"/>
                      </a:lnTo>
                      <a:lnTo>
                        <a:pt x="9" y="398"/>
                      </a:lnTo>
                      <a:lnTo>
                        <a:pt x="7" y="401"/>
                      </a:lnTo>
                      <a:lnTo>
                        <a:pt x="7" y="410"/>
                      </a:lnTo>
                      <a:lnTo>
                        <a:pt x="2" y="417"/>
                      </a:lnTo>
                      <a:lnTo>
                        <a:pt x="0" y="427"/>
                      </a:lnTo>
                      <a:lnTo>
                        <a:pt x="0" y="429"/>
                      </a:lnTo>
                      <a:lnTo>
                        <a:pt x="2" y="429"/>
                      </a:lnTo>
                      <a:lnTo>
                        <a:pt x="7" y="427"/>
                      </a:lnTo>
                      <a:lnTo>
                        <a:pt x="19" y="424"/>
                      </a:lnTo>
                      <a:lnTo>
                        <a:pt x="21" y="427"/>
                      </a:lnTo>
                      <a:lnTo>
                        <a:pt x="21" y="429"/>
                      </a:lnTo>
                      <a:lnTo>
                        <a:pt x="26" y="432"/>
                      </a:lnTo>
                      <a:lnTo>
                        <a:pt x="26" y="434"/>
                      </a:lnTo>
                      <a:lnTo>
                        <a:pt x="28" y="434"/>
                      </a:lnTo>
                      <a:lnTo>
                        <a:pt x="28" y="436"/>
                      </a:lnTo>
                      <a:lnTo>
                        <a:pt x="26" y="439"/>
                      </a:lnTo>
                      <a:lnTo>
                        <a:pt x="24" y="441"/>
                      </a:lnTo>
                      <a:lnTo>
                        <a:pt x="21" y="441"/>
                      </a:lnTo>
                      <a:lnTo>
                        <a:pt x="21" y="443"/>
                      </a:lnTo>
                      <a:lnTo>
                        <a:pt x="21" y="446"/>
                      </a:lnTo>
                      <a:lnTo>
                        <a:pt x="21" y="451"/>
                      </a:lnTo>
                      <a:lnTo>
                        <a:pt x="21" y="455"/>
                      </a:lnTo>
                      <a:lnTo>
                        <a:pt x="21" y="458"/>
                      </a:lnTo>
                      <a:lnTo>
                        <a:pt x="19" y="462"/>
                      </a:lnTo>
                      <a:lnTo>
                        <a:pt x="21" y="462"/>
                      </a:lnTo>
                      <a:lnTo>
                        <a:pt x="21" y="465"/>
                      </a:lnTo>
                      <a:lnTo>
                        <a:pt x="24" y="465"/>
                      </a:lnTo>
                      <a:lnTo>
                        <a:pt x="28" y="467"/>
                      </a:lnTo>
                      <a:lnTo>
                        <a:pt x="31" y="467"/>
                      </a:lnTo>
                      <a:lnTo>
                        <a:pt x="33" y="467"/>
                      </a:lnTo>
                      <a:lnTo>
                        <a:pt x="36" y="465"/>
                      </a:lnTo>
                      <a:lnTo>
                        <a:pt x="36" y="462"/>
                      </a:lnTo>
                      <a:lnTo>
                        <a:pt x="40" y="462"/>
                      </a:lnTo>
                      <a:lnTo>
                        <a:pt x="43" y="458"/>
                      </a:lnTo>
                      <a:lnTo>
                        <a:pt x="45" y="455"/>
                      </a:lnTo>
                      <a:lnTo>
                        <a:pt x="55" y="455"/>
                      </a:lnTo>
                      <a:lnTo>
                        <a:pt x="55" y="458"/>
                      </a:lnTo>
                      <a:lnTo>
                        <a:pt x="55" y="460"/>
                      </a:lnTo>
                      <a:lnTo>
                        <a:pt x="57" y="462"/>
                      </a:lnTo>
                      <a:lnTo>
                        <a:pt x="57" y="467"/>
                      </a:lnTo>
                      <a:lnTo>
                        <a:pt x="55" y="467"/>
                      </a:lnTo>
                      <a:lnTo>
                        <a:pt x="52" y="467"/>
                      </a:lnTo>
                      <a:lnTo>
                        <a:pt x="52" y="470"/>
                      </a:lnTo>
                      <a:lnTo>
                        <a:pt x="55" y="470"/>
                      </a:lnTo>
                      <a:lnTo>
                        <a:pt x="55" y="472"/>
                      </a:lnTo>
                      <a:lnTo>
                        <a:pt x="57" y="472"/>
                      </a:lnTo>
                      <a:lnTo>
                        <a:pt x="59" y="477"/>
                      </a:lnTo>
                      <a:lnTo>
                        <a:pt x="62" y="479"/>
                      </a:lnTo>
                      <a:lnTo>
                        <a:pt x="59" y="482"/>
                      </a:lnTo>
                      <a:lnTo>
                        <a:pt x="57" y="484"/>
                      </a:lnTo>
                      <a:lnTo>
                        <a:pt x="57" y="491"/>
                      </a:lnTo>
                      <a:lnTo>
                        <a:pt x="57" y="493"/>
                      </a:lnTo>
                      <a:lnTo>
                        <a:pt x="57" y="496"/>
                      </a:lnTo>
                      <a:lnTo>
                        <a:pt x="55" y="498"/>
                      </a:lnTo>
                      <a:lnTo>
                        <a:pt x="55" y="501"/>
                      </a:lnTo>
                      <a:lnTo>
                        <a:pt x="52" y="503"/>
                      </a:lnTo>
                      <a:lnTo>
                        <a:pt x="50" y="505"/>
                      </a:lnTo>
                      <a:lnTo>
                        <a:pt x="50" y="508"/>
                      </a:lnTo>
                      <a:lnTo>
                        <a:pt x="50" y="510"/>
                      </a:lnTo>
                      <a:lnTo>
                        <a:pt x="47" y="513"/>
                      </a:lnTo>
                      <a:lnTo>
                        <a:pt x="45" y="515"/>
                      </a:lnTo>
                      <a:lnTo>
                        <a:pt x="43" y="515"/>
                      </a:lnTo>
                      <a:lnTo>
                        <a:pt x="50" y="522"/>
                      </a:lnTo>
                      <a:lnTo>
                        <a:pt x="55" y="527"/>
                      </a:lnTo>
                      <a:lnTo>
                        <a:pt x="57" y="527"/>
                      </a:lnTo>
                      <a:lnTo>
                        <a:pt x="57" y="529"/>
                      </a:lnTo>
                      <a:lnTo>
                        <a:pt x="57" y="532"/>
                      </a:lnTo>
                      <a:lnTo>
                        <a:pt x="59" y="534"/>
                      </a:lnTo>
                      <a:lnTo>
                        <a:pt x="64" y="539"/>
                      </a:lnTo>
                      <a:lnTo>
                        <a:pt x="67" y="541"/>
                      </a:lnTo>
                      <a:lnTo>
                        <a:pt x="71" y="548"/>
                      </a:lnTo>
                      <a:lnTo>
                        <a:pt x="74" y="548"/>
                      </a:lnTo>
                      <a:lnTo>
                        <a:pt x="76" y="548"/>
                      </a:lnTo>
                      <a:lnTo>
                        <a:pt x="79" y="548"/>
                      </a:lnTo>
                      <a:lnTo>
                        <a:pt x="81" y="553"/>
                      </a:lnTo>
                      <a:lnTo>
                        <a:pt x="86" y="560"/>
                      </a:lnTo>
                      <a:lnTo>
                        <a:pt x="90" y="565"/>
                      </a:lnTo>
                      <a:lnTo>
                        <a:pt x="90" y="567"/>
                      </a:lnTo>
                      <a:lnTo>
                        <a:pt x="93" y="567"/>
                      </a:lnTo>
                      <a:lnTo>
                        <a:pt x="95" y="570"/>
                      </a:lnTo>
                      <a:lnTo>
                        <a:pt x="98" y="572"/>
                      </a:lnTo>
                      <a:lnTo>
                        <a:pt x="100" y="575"/>
                      </a:lnTo>
                      <a:lnTo>
                        <a:pt x="102" y="577"/>
                      </a:lnTo>
                      <a:lnTo>
                        <a:pt x="105" y="577"/>
                      </a:lnTo>
                      <a:lnTo>
                        <a:pt x="107" y="577"/>
                      </a:lnTo>
                      <a:lnTo>
                        <a:pt x="107" y="579"/>
                      </a:lnTo>
                      <a:lnTo>
                        <a:pt x="110" y="579"/>
                      </a:lnTo>
                      <a:lnTo>
                        <a:pt x="112" y="582"/>
                      </a:lnTo>
                      <a:lnTo>
                        <a:pt x="114" y="582"/>
                      </a:lnTo>
                      <a:lnTo>
                        <a:pt x="114" y="584"/>
                      </a:lnTo>
                      <a:lnTo>
                        <a:pt x="117" y="584"/>
                      </a:lnTo>
                      <a:lnTo>
                        <a:pt x="119" y="584"/>
                      </a:lnTo>
                      <a:lnTo>
                        <a:pt x="121" y="586"/>
                      </a:lnTo>
                      <a:lnTo>
                        <a:pt x="121" y="584"/>
                      </a:lnTo>
                      <a:lnTo>
                        <a:pt x="124" y="584"/>
                      </a:lnTo>
                      <a:lnTo>
                        <a:pt x="124" y="582"/>
                      </a:lnTo>
                      <a:lnTo>
                        <a:pt x="126" y="582"/>
                      </a:lnTo>
                      <a:lnTo>
                        <a:pt x="131" y="579"/>
                      </a:lnTo>
                      <a:lnTo>
                        <a:pt x="136" y="577"/>
                      </a:lnTo>
                      <a:lnTo>
                        <a:pt x="138" y="577"/>
                      </a:lnTo>
                      <a:lnTo>
                        <a:pt x="141" y="577"/>
                      </a:lnTo>
                      <a:lnTo>
                        <a:pt x="143" y="577"/>
                      </a:lnTo>
                      <a:lnTo>
                        <a:pt x="145" y="575"/>
                      </a:lnTo>
                      <a:lnTo>
                        <a:pt x="148" y="572"/>
                      </a:lnTo>
                      <a:lnTo>
                        <a:pt x="152" y="570"/>
                      </a:lnTo>
                      <a:lnTo>
                        <a:pt x="157" y="567"/>
                      </a:lnTo>
                      <a:lnTo>
                        <a:pt x="164" y="563"/>
                      </a:lnTo>
                      <a:lnTo>
                        <a:pt x="164" y="565"/>
                      </a:lnTo>
                      <a:lnTo>
                        <a:pt x="167" y="565"/>
                      </a:lnTo>
                      <a:lnTo>
                        <a:pt x="167" y="567"/>
                      </a:lnTo>
                      <a:lnTo>
                        <a:pt x="167" y="570"/>
                      </a:lnTo>
                      <a:lnTo>
                        <a:pt x="169" y="570"/>
                      </a:lnTo>
                      <a:lnTo>
                        <a:pt x="167" y="572"/>
                      </a:lnTo>
                      <a:lnTo>
                        <a:pt x="164" y="577"/>
                      </a:lnTo>
                      <a:lnTo>
                        <a:pt x="164" y="579"/>
                      </a:lnTo>
                      <a:lnTo>
                        <a:pt x="164" y="582"/>
                      </a:lnTo>
                      <a:lnTo>
                        <a:pt x="162" y="582"/>
                      </a:lnTo>
                      <a:lnTo>
                        <a:pt x="162" y="584"/>
                      </a:lnTo>
                      <a:lnTo>
                        <a:pt x="160" y="586"/>
                      </a:lnTo>
                      <a:lnTo>
                        <a:pt x="160" y="594"/>
                      </a:lnTo>
                      <a:lnTo>
                        <a:pt x="160" y="598"/>
                      </a:lnTo>
                      <a:lnTo>
                        <a:pt x="157" y="598"/>
                      </a:lnTo>
                      <a:lnTo>
                        <a:pt x="152" y="598"/>
                      </a:lnTo>
                      <a:lnTo>
                        <a:pt x="145" y="601"/>
                      </a:lnTo>
                      <a:lnTo>
                        <a:pt x="148" y="603"/>
                      </a:lnTo>
                      <a:lnTo>
                        <a:pt x="152" y="620"/>
                      </a:lnTo>
                      <a:lnTo>
                        <a:pt x="157" y="625"/>
                      </a:lnTo>
                      <a:lnTo>
                        <a:pt x="157" y="629"/>
                      </a:lnTo>
                      <a:lnTo>
                        <a:pt x="160" y="634"/>
                      </a:lnTo>
                      <a:lnTo>
                        <a:pt x="164" y="636"/>
                      </a:lnTo>
                      <a:lnTo>
                        <a:pt x="164" y="639"/>
                      </a:lnTo>
                      <a:lnTo>
                        <a:pt x="167" y="639"/>
                      </a:lnTo>
                      <a:lnTo>
                        <a:pt x="167" y="641"/>
                      </a:lnTo>
                      <a:lnTo>
                        <a:pt x="169" y="641"/>
                      </a:lnTo>
                      <a:lnTo>
                        <a:pt x="169" y="644"/>
                      </a:lnTo>
                      <a:lnTo>
                        <a:pt x="172" y="646"/>
                      </a:lnTo>
                      <a:lnTo>
                        <a:pt x="172" y="648"/>
                      </a:lnTo>
                      <a:lnTo>
                        <a:pt x="169" y="648"/>
                      </a:lnTo>
                      <a:lnTo>
                        <a:pt x="167" y="646"/>
                      </a:lnTo>
                      <a:lnTo>
                        <a:pt x="157" y="641"/>
                      </a:lnTo>
                      <a:lnTo>
                        <a:pt x="150" y="639"/>
                      </a:lnTo>
                      <a:lnTo>
                        <a:pt x="143" y="641"/>
                      </a:lnTo>
                      <a:lnTo>
                        <a:pt x="133" y="636"/>
                      </a:lnTo>
                      <a:lnTo>
                        <a:pt x="136" y="636"/>
                      </a:lnTo>
                      <a:lnTo>
                        <a:pt x="133" y="639"/>
                      </a:lnTo>
                      <a:lnTo>
                        <a:pt x="131" y="641"/>
                      </a:lnTo>
                      <a:lnTo>
                        <a:pt x="129" y="644"/>
                      </a:lnTo>
                      <a:lnTo>
                        <a:pt x="129" y="648"/>
                      </a:lnTo>
                      <a:lnTo>
                        <a:pt x="126" y="648"/>
                      </a:lnTo>
                      <a:lnTo>
                        <a:pt x="124" y="651"/>
                      </a:lnTo>
                      <a:lnTo>
                        <a:pt x="124" y="653"/>
                      </a:lnTo>
                      <a:lnTo>
                        <a:pt x="124" y="656"/>
                      </a:lnTo>
                      <a:lnTo>
                        <a:pt x="124" y="658"/>
                      </a:lnTo>
                      <a:lnTo>
                        <a:pt x="124" y="660"/>
                      </a:lnTo>
                      <a:lnTo>
                        <a:pt x="119" y="663"/>
                      </a:lnTo>
                      <a:lnTo>
                        <a:pt x="119" y="667"/>
                      </a:lnTo>
                      <a:lnTo>
                        <a:pt x="121" y="675"/>
                      </a:lnTo>
                      <a:lnTo>
                        <a:pt x="129" y="675"/>
                      </a:lnTo>
                      <a:lnTo>
                        <a:pt x="131" y="677"/>
                      </a:lnTo>
                      <a:lnTo>
                        <a:pt x="129" y="682"/>
                      </a:lnTo>
                      <a:lnTo>
                        <a:pt x="129" y="684"/>
                      </a:lnTo>
                      <a:lnTo>
                        <a:pt x="126" y="684"/>
                      </a:lnTo>
                      <a:lnTo>
                        <a:pt x="126" y="682"/>
                      </a:lnTo>
                      <a:lnTo>
                        <a:pt x="124" y="684"/>
                      </a:lnTo>
                      <a:lnTo>
                        <a:pt x="121" y="687"/>
                      </a:lnTo>
                      <a:lnTo>
                        <a:pt x="119" y="687"/>
                      </a:lnTo>
                      <a:lnTo>
                        <a:pt x="117" y="687"/>
                      </a:lnTo>
                      <a:lnTo>
                        <a:pt x="112" y="684"/>
                      </a:lnTo>
                      <a:lnTo>
                        <a:pt x="110" y="682"/>
                      </a:lnTo>
                      <a:lnTo>
                        <a:pt x="105" y="679"/>
                      </a:lnTo>
                      <a:lnTo>
                        <a:pt x="100" y="679"/>
                      </a:lnTo>
                      <a:lnTo>
                        <a:pt x="98" y="679"/>
                      </a:lnTo>
                      <a:lnTo>
                        <a:pt x="100" y="687"/>
                      </a:lnTo>
                      <a:lnTo>
                        <a:pt x="102" y="694"/>
                      </a:lnTo>
                      <a:lnTo>
                        <a:pt x="102" y="698"/>
                      </a:lnTo>
                      <a:lnTo>
                        <a:pt x="102" y="701"/>
                      </a:lnTo>
                      <a:lnTo>
                        <a:pt x="105" y="703"/>
                      </a:lnTo>
                      <a:lnTo>
                        <a:pt x="107" y="710"/>
                      </a:lnTo>
                      <a:lnTo>
                        <a:pt x="110" y="708"/>
                      </a:lnTo>
                      <a:lnTo>
                        <a:pt x="114" y="708"/>
                      </a:lnTo>
                      <a:lnTo>
                        <a:pt x="114" y="710"/>
                      </a:lnTo>
                      <a:lnTo>
                        <a:pt x="117" y="713"/>
                      </a:lnTo>
                      <a:lnTo>
                        <a:pt x="124" y="713"/>
                      </a:lnTo>
                      <a:lnTo>
                        <a:pt x="124" y="715"/>
                      </a:lnTo>
                      <a:lnTo>
                        <a:pt x="126" y="715"/>
                      </a:lnTo>
                      <a:lnTo>
                        <a:pt x="129" y="715"/>
                      </a:lnTo>
                      <a:lnTo>
                        <a:pt x="126" y="718"/>
                      </a:lnTo>
                      <a:lnTo>
                        <a:pt x="126" y="720"/>
                      </a:lnTo>
                      <a:lnTo>
                        <a:pt x="124" y="727"/>
                      </a:lnTo>
                      <a:lnTo>
                        <a:pt x="124" y="732"/>
                      </a:lnTo>
                      <a:lnTo>
                        <a:pt x="119" y="732"/>
                      </a:lnTo>
                      <a:lnTo>
                        <a:pt x="117" y="732"/>
                      </a:lnTo>
                      <a:lnTo>
                        <a:pt x="117" y="729"/>
                      </a:lnTo>
                      <a:lnTo>
                        <a:pt x="114" y="732"/>
                      </a:lnTo>
                      <a:lnTo>
                        <a:pt x="112" y="729"/>
                      </a:lnTo>
                      <a:lnTo>
                        <a:pt x="107" y="729"/>
                      </a:lnTo>
                      <a:lnTo>
                        <a:pt x="107" y="732"/>
                      </a:lnTo>
                      <a:lnTo>
                        <a:pt x="105" y="734"/>
                      </a:lnTo>
                      <a:lnTo>
                        <a:pt x="102" y="737"/>
                      </a:lnTo>
                      <a:lnTo>
                        <a:pt x="100" y="741"/>
                      </a:lnTo>
                      <a:lnTo>
                        <a:pt x="98" y="748"/>
                      </a:lnTo>
                      <a:lnTo>
                        <a:pt x="98" y="753"/>
                      </a:lnTo>
                      <a:lnTo>
                        <a:pt x="98" y="756"/>
                      </a:lnTo>
                      <a:lnTo>
                        <a:pt x="95" y="758"/>
                      </a:lnTo>
                      <a:lnTo>
                        <a:pt x="95" y="760"/>
                      </a:lnTo>
                      <a:lnTo>
                        <a:pt x="95" y="763"/>
                      </a:lnTo>
                      <a:lnTo>
                        <a:pt x="93" y="768"/>
                      </a:lnTo>
                      <a:lnTo>
                        <a:pt x="90" y="770"/>
                      </a:lnTo>
                      <a:lnTo>
                        <a:pt x="88" y="775"/>
                      </a:lnTo>
                      <a:lnTo>
                        <a:pt x="86" y="777"/>
                      </a:lnTo>
                      <a:lnTo>
                        <a:pt x="83" y="777"/>
                      </a:lnTo>
                      <a:lnTo>
                        <a:pt x="83" y="775"/>
                      </a:lnTo>
                      <a:lnTo>
                        <a:pt x="79" y="777"/>
                      </a:lnTo>
                      <a:lnTo>
                        <a:pt x="76" y="777"/>
                      </a:lnTo>
                      <a:lnTo>
                        <a:pt x="79" y="779"/>
                      </a:lnTo>
                      <a:lnTo>
                        <a:pt x="81" y="777"/>
                      </a:lnTo>
                      <a:lnTo>
                        <a:pt x="83" y="779"/>
                      </a:lnTo>
                      <a:lnTo>
                        <a:pt x="86" y="782"/>
                      </a:lnTo>
                      <a:lnTo>
                        <a:pt x="86" y="784"/>
                      </a:lnTo>
                      <a:lnTo>
                        <a:pt x="86" y="787"/>
                      </a:lnTo>
                      <a:lnTo>
                        <a:pt x="86" y="789"/>
                      </a:lnTo>
                      <a:lnTo>
                        <a:pt x="95" y="791"/>
                      </a:lnTo>
                      <a:lnTo>
                        <a:pt x="102" y="791"/>
                      </a:lnTo>
                      <a:lnTo>
                        <a:pt x="105" y="791"/>
                      </a:lnTo>
                      <a:lnTo>
                        <a:pt x="110" y="791"/>
                      </a:lnTo>
                      <a:lnTo>
                        <a:pt x="112" y="791"/>
                      </a:lnTo>
                      <a:lnTo>
                        <a:pt x="114" y="791"/>
                      </a:lnTo>
                      <a:lnTo>
                        <a:pt x="117" y="791"/>
                      </a:lnTo>
                      <a:lnTo>
                        <a:pt x="117" y="794"/>
                      </a:lnTo>
                      <a:lnTo>
                        <a:pt x="117" y="799"/>
                      </a:lnTo>
                      <a:lnTo>
                        <a:pt x="117" y="803"/>
                      </a:lnTo>
                      <a:lnTo>
                        <a:pt x="119" y="806"/>
                      </a:lnTo>
                      <a:lnTo>
                        <a:pt x="117" y="808"/>
                      </a:lnTo>
                      <a:lnTo>
                        <a:pt x="119" y="813"/>
                      </a:lnTo>
                      <a:lnTo>
                        <a:pt x="121" y="813"/>
                      </a:lnTo>
                      <a:lnTo>
                        <a:pt x="124" y="815"/>
                      </a:lnTo>
                      <a:lnTo>
                        <a:pt x="129" y="818"/>
                      </a:lnTo>
                      <a:lnTo>
                        <a:pt x="129" y="820"/>
                      </a:lnTo>
                      <a:lnTo>
                        <a:pt x="133" y="820"/>
                      </a:lnTo>
                      <a:lnTo>
                        <a:pt x="136" y="818"/>
                      </a:lnTo>
                      <a:lnTo>
                        <a:pt x="141" y="822"/>
                      </a:lnTo>
                      <a:lnTo>
                        <a:pt x="143" y="822"/>
                      </a:lnTo>
                      <a:lnTo>
                        <a:pt x="145" y="825"/>
                      </a:lnTo>
                      <a:lnTo>
                        <a:pt x="148" y="825"/>
                      </a:lnTo>
                      <a:lnTo>
                        <a:pt x="152" y="827"/>
                      </a:lnTo>
                      <a:lnTo>
                        <a:pt x="155" y="827"/>
                      </a:lnTo>
                      <a:lnTo>
                        <a:pt x="155" y="830"/>
                      </a:lnTo>
                      <a:lnTo>
                        <a:pt x="157" y="830"/>
                      </a:lnTo>
                      <a:lnTo>
                        <a:pt x="155" y="832"/>
                      </a:lnTo>
                      <a:lnTo>
                        <a:pt x="157" y="834"/>
                      </a:lnTo>
                      <a:lnTo>
                        <a:pt x="162" y="834"/>
                      </a:lnTo>
                      <a:lnTo>
                        <a:pt x="164" y="834"/>
                      </a:lnTo>
                      <a:lnTo>
                        <a:pt x="169" y="837"/>
                      </a:lnTo>
                      <a:lnTo>
                        <a:pt x="172" y="839"/>
                      </a:lnTo>
                      <a:lnTo>
                        <a:pt x="172" y="841"/>
                      </a:lnTo>
                      <a:lnTo>
                        <a:pt x="174" y="841"/>
                      </a:lnTo>
                      <a:lnTo>
                        <a:pt x="174" y="844"/>
                      </a:lnTo>
                      <a:lnTo>
                        <a:pt x="176" y="846"/>
                      </a:lnTo>
                      <a:lnTo>
                        <a:pt x="176" y="849"/>
                      </a:lnTo>
                      <a:lnTo>
                        <a:pt x="179" y="851"/>
                      </a:lnTo>
                      <a:lnTo>
                        <a:pt x="181" y="851"/>
                      </a:lnTo>
                      <a:lnTo>
                        <a:pt x="181" y="853"/>
                      </a:lnTo>
                      <a:lnTo>
                        <a:pt x="183" y="853"/>
                      </a:lnTo>
                      <a:lnTo>
                        <a:pt x="183" y="851"/>
                      </a:lnTo>
                      <a:lnTo>
                        <a:pt x="186" y="851"/>
                      </a:lnTo>
                      <a:lnTo>
                        <a:pt x="186" y="853"/>
                      </a:lnTo>
                      <a:lnTo>
                        <a:pt x="188" y="851"/>
                      </a:lnTo>
                      <a:lnTo>
                        <a:pt x="188" y="853"/>
                      </a:lnTo>
                      <a:lnTo>
                        <a:pt x="191" y="856"/>
                      </a:lnTo>
                      <a:lnTo>
                        <a:pt x="193" y="853"/>
                      </a:lnTo>
                      <a:lnTo>
                        <a:pt x="195" y="858"/>
                      </a:lnTo>
                      <a:lnTo>
                        <a:pt x="198" y="861"/>
                      </a:lnTo>
                      <a:lnTo>
                        <a:pt x="200" y="861"/>
                      </a:lnTo>
                      <a:lnTo>
                        <a:pt x="203" y="863"/>
                      </a:lnTo>
                      <a:lnTo>
                        <a:pt x="203" y="865"/>
                      </a:lnTo>
                      <a:lnTo>
                        <a:pt x="205" y="865"/>
                      </a:lnTo>
                      <a:lnTo>
                        <a:pt x="205" y="868"/>
                      </a:lnTo>
                      <a:lnTo>
                        <a:pt x="207" y="868"/>
                      </a:lnTo>
                      <a:lnTo>
                        <a:pt x="207" y="870"/>
                      </a:lnTo>
                      <a:lnTo>
                        <a:pt x="210" y="870"/>
                      </a:lnTo>
                      <a:lnTo>
                        <a:pt x="212" y="875"/>
                      </a:lnTo>
                      <a:lnTo>
                        <a:pt x="212" y="877"/>
                      </a:lnTo>
                      <a:lnTo>
                        <a:pt x="214" y="877"/>
                      </a:lnTo>
                      <a:lnTo>
                        <a:pt x="214" y="880"/>
                      </a:lnTo>
                      <a:lnTo>
                        <a:pt x="219" y="877"/>
                      </a:lnTo>
                      <a:lnTo>
                        <a:pt x="219" y="880"/>
                      </a:lnTo>
                      <a:lnTo>
                        <a:pt x="222" y="880"/>
                      </a:lnTo>
                      <a:lnTo>
                        <a:pt x="224" y="882"/>
                      </a:lnTo>
                      <a:lnTo>
                        <a:pt x="224" y="884"/>
                      </a:lnTo>
                      <a:lnTo>
                        <a:pt x="229" y="884"/>
                      </a:lnTo>
                      <a:lnTo>
                        <a:pt x="231" y="884"/>
                      </a:lnTo>
                      <a:lnTo>
                        <a:pt x="243" y="891"/>
                      </a:lnTo>
                      <a:lnTo>
                        <a:pt x="245" y="891"/>
                      </a:lnTo>
                      <a:lnTo>
                        <a:pt x="248" y="891"/>
                      </a:lnTo>
                      <a:lnTo>
                        <a:pt x="248" y="894"/>
                      </a:lnTo>
                      <a:lnTo>
                        <a:pt x="250" y="894"/>
                      </a:lnTo>
                      <a:lnTo>
                        <a:pt x="253" y="894"/>
                      </a:lnTo>
                      <a:lnTo>
                        <a:pt x="253" y="896"/>
                      </a:lnTo>
                      <a:lnTo>
                        <a:pt x="255" y="896"/>
                      </a:lnTo>
                      <a:lnTo>
                        <a:pt x="255" y="894"/>
                      </a:lnTo>
                      <a:lnTo>
                        <a:pt x="257" y="894"/>
                      </a:lnTo>
                      <a:lnTo>
                        <a:pt x="257" y="896"/>
                      </a:lnTo>
                      <a:lnTo>
                        <a:pt x="257" y="894"/>
                      </a:lnTo>
                      <a:lnTo>
                        <a:pt x="257" y="891"/>
                      </a:lnTo>
                      <a:lnTo>
                        <a:pt x="257" y="889"/>
                      </a:lnTo>
                      <a:lnTo>
                        <a:pt x="255" y="889"/>
                      </a:lnTo>
                      <a:lnTo>
                        <a:pt x="255" y="887"/>
                      </a:lnTo>
                      <a:lnTo>
                        <a:pt x="257" y="884"/>
                      </a:lnTo>
                      <a:lnTo>
                        <a:pt x="255" y="882"/>
                      </a:lnTo>
                      <a:lnTo>
                        <a:pt x="257" y="882"/>
                      </a:lnTo>
                      <a:lnTo>
                        <a:pt x="257" y="880"/>
                      </a:lnTo>
                      <a:lnTo>
                        <a:pt x="260" y="880"/>
                      </a:lnTo>
                      <a:lnTo>
                        <a:pt x="262" y="880"/>
                      </a:lnTo>
                      <a:lnTo>
                        <a:pt x="269" y="882"/>
                      </a:lnTo>
                      <a:lnTo>
                        <a:pt x="276" y="884"/>
                      </a:lnTo>
                      <a:lnTo>
                        <a:pt x="281" y="884"/>
                      </a:lnTo>
                      <a:lnTo>
                        <a:pt x="284" y="887"/>
                      </a:lnTo>
                      <a:lnTo>
                        <a:pt x="288" y="884"/>
                      </a:lnTo>
                      <a:lnTo>
                        <a:pt x="291" y="884"/>
                      </a:lnTo>
                      <a:lnTo>
                        <a:pt x="291" y="887"/>
                      </a:lnTo>
                      <a:lnTo>
                        <a:pt x="296" y="887"/>
                      </a:lnTo>
                      <a:lnTo>
                        <a:pt x="296" y="884"/>
                      </a:lnTo>
                      <a:lnTo>
                        <a:pt x="300" y="887"/>
                      </a:lnTo>
                      <a:lnTo>
                        <a:pt x="303" y="887"/>
                      </a:lnTo>
                      <a:lnTo>
                        <a:pt x="305" y="887"/>
                      </a:lnTo>
                      <a:lnTo>
                        <a:pt x="307" y="887"/>
                      </a:lnTo>
                      <a:lnTo>
                        <a:pt x="310" y="887"/>
                      </a:lnTo>
                      <a:lnTo>
                        <a:pt x="315" y="889"/>
                      </a:lnTo>
                      <a:lnTo>
                        <a:pt x="319" y="889"/>
                      </a:lnTo>
                      <a:lnTo>
                        <a:pt x="319" y="891"/>
                      </a:lnTo>
                      <a:lnTo>
                        <a:pt x="322" y="891"/>
                      </a:lnTo>
                      <a:lnTo>
                        <a:pt x="322" y="889"/>
                      </a:lnTo>
                      <a:lnTo>
                        <a:pt x="324" y="889"/>
                      </a:lnTo>
                      <a:lnTo>
                        <a:pt x="327" y="891"/>
                      </a:lnTo>
                      <a:lnTo>
                        <a:pt x="331" y="891"/>
                      </a:lnTo>
                      <a:lnTo>
                        <a:pt x="334" y="891"/>
                      </a:lnTo>
                      <a:lnTo>
                        <a:pt x="336" y="891"/>
                      </a:lnTo>
                      <a:lnTo>
                        <a:pt x="338" y="891"/>
                      </a:lnTo>
                      <a:lnTo>
                        <a:pt x="343" y="891"/>
                      </a:lnTo>
                      <a:lnTo>
                        <a:pt x="343" y="889"/>
                      </a:lnTo>
                      <a:lnTo>
                        <a:pt x="346" y="889"/>
                      </a:lnTo>
                      <a:lnTo>
                        <a:pt x="353" y="887"/>
                      </a:lnTo>
                      <a:lnTo>
                        <a:pt x="353" y="889"/>
                      </a:lnTo>
                      <a:lnTo>
                        <a:pt x="355" y="889"/>
                      </a:lnTo>
                      <a:lnTo>
                        <a:pt x="360" y="884"/>
                      </a:lnTo>
                      <a:lnTo>
                        <a:pt x="362" y="884"/>
                      </a:lnTo>
                      <a:lnTo>
                        <a:pt x="362" y="882"/>
                      </a:lnTo>
                      <a:lnTo>
                        <a:pt x="362" y="877"/>
                      </a:lnTo>
                      <a:lnTo>
                        <a:pt x="365" y="877"/>
                      </a:lnTo>
                      <a:lnTo>
                        <a:pt x="365" y="875"/>
                      </a:lnTo>
                      <a:lnTo>
                        <a:pt x="367" y="875"/>
                      </a:lnTo>
                      <a:lnTo>
                        <a:pt x="369" y="875"/>
                      </a:lnTo>
                      <a:lnTo>
                        <a:pt x="372" y="872"/>
                      </a:lnTo>
                      <a:lnTo>
                        <a:pt x="377" y="875"/>
                      </a:lnTo>
                      <a:lnTo>
                        <a:pt x="384" y="877"/>
                      </a:lnTo>
                      <a:lnTo>
                        <a:pt x="386" y="875"/>
                      </a:lnTo>
                      <a:lnTo>
                        <a:pt x="393" y="877"/>
                      </a:lnTo>
                      <a:lnTo>
                        <a:pt x="405" y="880"/>
                      </a:lnTo>
                      <a:lnTo>
                        <a:pt x="405" y="882"/>
                      </a:lnTo>
                      <a:lnTo>
                        <a:pt x="412" y="884"/>
                      </a:lnTo>
                      <a:lnTo>
                        <a:pt x="417" y="882"/>
                      </a:lnTo>
                      <a:lnTo>
                        <a:pt x="420" y="880"/>
                      </a:lnTo>
                      <a:lnTo>
                        <a:pt x="420" y="870"/>
                      </a:lnTo>
                      <a:lnTo>
                        <a:pt x="422" y="865"/>
                      </a:lnTo>
                      <a:lnTo>
                        <a:pt x="424" y="865"/>
                      </a:lnTo>
                      <a:lnTo>
                        <a:pt x="429" y="868"/>
                      </a:lnTo>
                      <a:lnTo>
                        <a:pt x="431" y="868"/>
                      </a:lnTo>
                      <a:lnTo>
                        <a:pt x="431" y="870"/>
                      </a:lnTo>
                      <a:lnTo>
                        <a:pt x="434" y="870"/>
                      </a:lnTo>
                      <a:lnTo>
                        <a:pt x="434" y="875"/>
                      </a:lnTo>
                      <a:lnTo>
                        <a:pt x="434" y="877"/>
                      </a:lnTo>
                      <a:lnTo>
                        <a:pt x="434" y="880"/>
                      </a:lnTo>
                      <a:lnTo>
                        <a:pt x="439" y="880"/>
                      </a:lnTo>
                      <a:lnTo>
                        <a:pt x="441" y="880"/>
                      </a:lnTo>
                      <a:lnTo>
                        <a:pt x="443" y="880"/>
                      </a:lnTo>
                      <a:lnTo>
                        <a:pt x="446" y="882"/>
                      </a:lnTo>
                      <a:lnTo>
                        <a:pt x="448" y="882"/>
                      </a:lnTo>
                      <a:lnTo>
                        <a:pt x="453" y="882"/>
                      </a:lnTo>
                      <a:lnTo>
                        <a:pt x="455" y="880"/>
                      </a:lnTo>
                      <a:lnTo>
                        <a:pt x="458" y="880"/>
                      </a:lnTo>
                      <a:lnTo>
                        <a:pt x="460" y="877"/>
                      </a:lnTo>
                      <a:lnTo>
                        <a:pt x="462" y="875"/>
                      </a:lnTo>
                      <a:lnTo>
                        <a:pt x="465" y="875"/>
                      </a:lnTo>
                      <a:lnTo>
                        <a:pt x="467" y="872"/>
                      </a:lnTo>
                      <a:lnTo>
                        <a:pt x="470" y="870"/>
                      </a:lnTo>
                      <a:lnTo>
                        <a:pt x="470" y="868"/>
                      </a:lnTo>
                      <a:lnTo>
                        <a:pt x="470" y="865"/>
                      </a:lnTo>
                      <a:lnTo>
                        <a:pt x="470" y="861"/>
                      </a:lnTo>
                      <a:lnTo>
                        <a:pt x="470" y="858"/>
                      </a:lnTo>
                      <a:lnTo>
                        <a:pt x="479" y="858"/>
                      </a:lnTo>
                      <a:lnTo>
                        <a:pt x="482" y="856"/>
                      </a:lnTo>
                      <a:lnTo>
                        <a:pt x="484" y="858"/>
                      </a:lnTo>
                      <a:lnTo>
                        <a:pt x="486" y="858"/>
                      </a:lnTo>
                      <a:lnTo>
                        <a:pt x="489" y="861"/>
                      </a:lnTo>
                      <a:lnTo>
                        <a:pt x="491" y="861"/>
                      </a:lnTo>
                      <a:lnTo>
                        <a:pt x="491" y="863"/>
                      </a:lnTo>
                      <a:lnTo>
                        <a:pt x="493" y="863"/>
                      </a:lnTo>
                      <a:lnTo>
                        <a:pt x="498" y="863"/>
                      </a:lnTo>
                      <a:lnTo>
                        <a:pt x="498" y="865"/>
                      </a:lnTo>
                      <a:lnTo>
                        <a:pt x="501" y="865"/>
                      </a:lnTo>
                      <a:lnTo>
                        <a:pt x="508" y="865"/>
                      </a:lnTo>
                      <a:lnTo>
                        <a:pt x="517" y="868"/>
                      </a:lnTo>
                      <a:lnTo>
                        <a:pt x="524" y="870"/>
                      </a:lnTo>
                      <a:lnTo>
                        <a:pt x="527" y="870"/>
                      </a:lnTo>
                      <a:lnTo>
                        <a:pt x="529" y="870"/>
                      </a:lnTo>
                      <a:lnTo>
                        <a:pt x="532" y="868"/>
                      </a:lnTo>
                      <a:lnTo>
                        <a:pt x="544" y="858"/>
                      </a:lnTo>
                      <a:lnTo>
                        <a:pt x="558" y="877"/>
                      </a:lnTo>
                      <a:lnTo>
                        <a:pt x="558" y="880"/>
                      </a:lnTo>
                      <a:lnTo>
                        <a:pt x="560" y="880"/>
                      </a:lnTo>
                      <a:lnTo>
                        <a:pt x="558" y="877"/>
                      </a:lnTo>
                      <a:lnTo>
                        <a:pt x="560" y="877"/>
                      </a:lnTo>
                      <a:lnTo>
                        <a:pt x="560" y="875"/>
                      </a:lnTo>
                      <a:lnTo>
                        <a:pt x="560" y="872"/>
                      </a:lnTo>
                      <a:lnTo>
                        <a:pt x="560" y="870"/>
                      </a:lnTo>
                      <a:lnTo>
                        <a:pt x="560" y="868"/>
                      </a:lnTo>
                      <a:lnTo>
                        <a:pt x="565" y="865"/>
                      </a:lnTo>
                      <a:lnTo>
                        <a:pt x="567" y="863"/>
                      </a:lnTo>
                      <a:lnTo>
                        <a:pt x="567" y="861"/>
                      </a:lnTo>
                      <a:lnTo>
                        <a:pt x="570" y="861"/>
                      </a:lnTo>
                      <a:lnTo>
                        <a:pt x="572" y="861"/>
                      </a:lnTo>
                      <a:lnTo>
                        <a:pt x="575" y="861"/>
                      </a:lnTo>
                      <a:lnTo>
                        <a:pt x="579" y="861"/>
                      </a:lnTo>
                      <a:lnTo>
                        <a:pt x="582" y="861"/>
                      </a:lnTo>
                      <a:lnTo>
                        <a:pt x="582" y="863"/>
                      </a:lnTo>
                      <a:lnTo>
                        <a:pt x="584" y="863"/>
                      </a:lnTo>
                      <a:lnTo>
                        <a:pt x="584" y="865"/>
                      </a:lnTo>
                      <a:lnTo>
                        <a:pt x="586" y="865"/>
                      </a:lnTo>
                      <a:lnTo>
                        <a:pt x="586" y="863"/>
                      </a:lnTo>
                      <a:lnTo>
                        <a:pt x="589" y="865"/>
                      </a:lnTo>
                      <a:lnTo>
                        <a:pt x="589" y="863"/>
                      </a:lnTo>
                      <a:lnTo>
                        <a:pt x="591" y="863"/>
                      </a:lnTo>
                      <a:lnTo>
                        <a:pt x="591" y="861"/>
                      </a:lnTo>
                      <a:lnTo>
                        <a:pt x="591" y="858"/>
                      </a:lnTo>
                      <a:lnTo>
                        <a:pt x="594" y="861"/>
                      </a:lnTo>
                      <a:lnTo>
                        <a:pt x="594" y="858"/>
                      </a:lnTo>
                      <a:lnTo>
                        <a:pt x="596" y="858"/>
                      </a:lnTo>
                      <a:lnTo>
                        <a:pt x="598" y="858"/>
                      </a:lnTo>
                      <a:lnTo>
                        <a:pt x="598" y="856"/>
                      </a:lnTo>
                      <a:lnTo>
                        <a:pt x="598" y="858"/>
                      </a:lnTo>
                      <a:lnTo>
                        <a:pt x="598" y="856"/>
                      </a:lnTo>
                      <a:lnTo>
                        <a:pt x="601" y="856"/>
                      </a:lnTo>
                      <a:lnTo>
                        <a:pt x="603" y="853"/>
                      </a:lnTo>
                      <a:lnTo>
                        <a:pt x="606" y="853"/>
                      </a:lnTo>
                      <a:lnTo>
                        <a:pt x="606" y="851"/>
                      </a:lnTo>
                      <a:lnTo>
                        <a:pt x="608" y="851"/>
                      </a:lnTo>
                      <a:lnTo>
                        <a:pt x="608" y="849"/>
                      </a:lnTo>
                      <a:lnTo>
                        <a:pt x="610" y="849"/>
                      </a:lnTo>
                      <a:lnTo>
                        <a:pt x="610" y="846"/>
                      </a:lnTo>
                      <a:lnTo>
                        <a:pt x="610" y="849"/>
                      </a:lnTo>
                      <a:lnTo>
                        <a:pt x="613" y="849"/>
                      </a:lnTo>
                      <a:lnTo>
                        <a:pt x="613" y="846"/>
                      </a:lnTo>
                      <a:lnTo>
                        <a:pt x="613" y="844"/>
                      </a:lnTo>
                      <a:lnTo>
                        <a:pt x="615" y="841"/>
                      </a:lnTo>
                      <a:lnTo>
                        <a:pt x="617" y="844"/>
                      </a:lnTo>
                      <a:lnTo>
                        <a:pt x="620" y="844"/>
                      </a:lnTo>
                      <a:lnTo>
                        <a:pt x="622" y="849"/>
                      </a:lnTo>
                      <a:lnTo>
                        <a:pt x="627" y="849"/>
                      </a:lnTo>
                      <a:lnTo>
                        <a:pt x="629" y="851"/>
                      </a:lnTo>
                      <a:lnTo>
                        <a:pt x="634" y="853"/>
                      </a:lnTo>
                      <a:lnTo>
                        <a:pt x="637" y="853"/>
                      </a:lnTo>
                      <a:lnTo>
                        <a:pt x="639" y="851"/>
                      </a:lnTo>
                      <a:lnTo>
                        <a:pt x="641" y="851"/>
                      </a:lnTo>
                      <a:lnTo>
                        <a:pt x="644" y="849"/>
                      </a:lnTo>
                      <a:lnTo>
                        <a:pt x="646" y="849"/>
                      </a:lnTo>
                      <a:lnTo>
                        <a:pt x="648" y="849"/>
                      </a:lnTo>
                      <a:lnTo>
                        <a:pt x="656" y="849"/>
                      </a:lnTo>
                      <a:lnTo>
                        <a:pt x="658" y="849"/>
                      </a:lnTo>
                      <a:lnTo>
                        <a:pt x="658" y="851"/>
                      </a:lnTo>
                      <a:lnTo>
                        <a:pt x="663" y="856"/>
                      </a:lnTo>
                      <a:lnTo>
                        <a:pt x="660" y="856"/>
                      </a:lnTo>
                      <a:lnTo>
                        <a:pt x="660" y="858"/>
                      </a:lnTo>
                      <a:lnTo>
                        <a:pt x="660" y="861"/>
                      </a:lnTo>
                      <a:lnTo>
                        <a:pt x="663" y="863"/>
                      </a:lnTo>
                      <a:lnTo>
                        <a:pt x="663" y="865"/>
                      </a:lnTo>
                      <a:lnTo>
                        <a:pt x="660" y="868"/>
                      </a:lnTo>
                      <a:lnTo>
                        <a:pt x="663" y="870"/>
                      </a:lnTo>
                      <a:lnTo>
                        <a:pt x="660" y="870"/>
                      </a:lnTo>
                      <a:lnTo>
                        <a:pt x="660" y="872"/>
                      </a:lnTo>
                      <a:lnTo>
                        <a:pt x="660" y="875"/>
                      </a:lnTo>
                      <a:lnTo>
                        <a:pt x="660" y="877"/>
                      </a:lnTo>
                      <a:lnTo>
                        <a:pt x="663" y="877"/>
                      </a:lnTo>
                      <a:lnTo>
                        <a:pt x="663" y="880"/>
                      </a:lnTo>
                      <a:lnTo>
                        <a:pt x="665" y="880"/>
                      </a:lnTo>
                      <a:lnTo>
                        <a:pt x="668" y="880"/>
                      </a:lnTo>
                      <a:lnTo>
                        <a:pt x="670" y="880"/>
                      </a:lnTo>
                      <a:lnTo>
                        <a:pt x="672" y="880"/>
                      </a:lnTo>
                      <a:lnTo>
                        <a:pt x="675" y="882"/>
                      </a:lnTo>
                      <a:lnTo>
                        <a:pt x="682" y="882"/>
                      </a:lnTo>
                      <a:lnTo>
                        <a:pt x="682" y="884"/>
                      </a:lnTo>
                      <a:lnTo>
                        <a:pt x="679" y="891"/>
                      </a:lnTo>
                      <a:lnTo>
                        <a:pt x="682" y="896"/>
                      </a:lnTo>
                      <a:lnTo>
                        <a:pt x="684" y="896"/>
                      </a:lnTo>
                      <a:lnTo>
                        <a:pt x="682" y="901"/>
                      </a:lnTo>
                      <a:lnTo>
                        <a:pt x="682" y="903"/>
                      </a:lnTo>
                      <a:lnTo>
                        <a:pt x="682" y="906"/>
                      </a:lnTo>
                      <a:lnTo>
                        <a:pt x="682" y="913"/>
                      </a:lnTo>
                      <a:lnTo>
                        <a:pt x="691" y="915"/>
                      </a:lnTo>
                      <a:lnTo>
                        <a:pt x="691" y="920"/>
                      </a:lnTo>
                      <a:lnTo>
                        <a:pt x="694" y="920"/>
                      </a:lnTo>
                      <a:lnTo>
                        <a:pt x="694" y="922"/>
                      </a:lnTo>
                      <a:lnTo>
                        <a:pt x="694" y="925"/>
                      </a:lnTo>
                      <a:lnTo>
                        <a:pt x="691" y="922"/>
                      </a:lnTo>
                      <a:lnTo>
                        <a:pt x="691" y="925"/>
                      </a:lnTo>
                      <a:lnTo>
                        <a:pt x="691" y="927"/>
                      </a:lnTo>
                      <a:lnTo>
                        <a:pt x="691" y="930"/>
                      </a:lnTo>
                      <a:lnTo>
                        <a:pt x="691" y="932"/>
                      </a:lnTo>
                      <a:lnTo>
                        <a:pt x="691" y="934"/>
                      </a:lnTo>
                      <a:lnTo>
                        <a:pt x="689" y="937"/>
                      </a:lnTo>
                      <a:lnTo>
                        <a:pt x="689" y="939"/>
                      </a:lnTo>
                      <a:lnTo>
                        <a:pt x="691" y="939"/>
                      </a:lnTo>
                      <a:lnTo>
                        <a:pt x="691" y="942"/>
                      </a:lnTo>
                      <a:lnTo>
                        <a:pt x="691" y="944"/>
                      </a:lnTo>
                      <a:lnTo>
                        <a:pt x="691" y="946"/>
                      </a:lnTo>
                      <a:lnTo>
                        <a:pt x="689" y="949"/>
                      </a:lnTo>
                      <a:lnTo>
                        <a:pt x="687" y="949"/>
                      </a:lnTo>
                      <a:lnTo>
                        <a:pt x="687" y="951"/>
                      </a:lnTo>
                      <a:lnTo>
                        <a:pt x="684" y="956"/>
                      </a:lnTo>
                      <a:lnTo>
                        <a:pt x="682" y="956"/>
                      </a:lnTo>
                      <a:lnTo>
                        <a:pt x="682" y="958"/>
                      </a:lnTo>
                      <a:lnTo>
                        <a:pt x="679" y="963"/>
                      </a:lnTo>
                      <a:lnTo>
                        <a:pt x="675" y="963"/>
                      </a:lnTo>
                      <a:lnTo>
                        <a:pt x="675" y="965"/>
                      </a:lnTo>
                      <a:lnTo>
                        <a:pt x="675" y="968"/>
                      </a:lnTo>
                      <a:lnTo>
                        <a:pt x="675" y="970"/>
                      </a:lnTo>
                      <a:lnTo>
                        <a:pt x="672" y="970"/>
                      </a:lnTo>
                      <a:lnTo>
                        <a:pt x="670" y="973"/>
                      </a:lnTo>
                      <a:lnTo>
                        <a:pt x="670" y="975"/>
                      </a:lnTo>
                      <a:lnTo>
                        <a:pt x="668" y="975"/>
                      </a:lnTo>
                      <a:lnTo>
                        <a:pt x="665" y="977"/>
                      </a:lnTo>
                      <a:lnTo>
                        <a:pt x="668" y="977"/>
                      </a:lnTo>
                      <a:lnTo>
                        <a:pt x="670" y="980"/>
                      </a:lnTo>
                      <a:lnTo>
                        <a:pt x="672" y="982"/>
                      </a:lnTo>
                      <a:lnTo>
                        <a:pt x="677" y="982"/>
                      </a:lnTo>
                      <a:lnTo>
                        <a:pt x="679" y="984"/>
                      </a:lnTo>
                      <a:lnTo>
                        <a:pt x="684" y="987"/>
                      </a:lnTo>
                      <a:lnTo>
                        <a:pt x="684" y="984"/>
                      </a:lnTo>
                      <a:lnTo>
                        <a:pt x="687" y="987"/>
                      </a:lnTo>
                      <a:lnTo>
                        <a:pt x="691" y="987"/>
                      </a:lnTo>
                      <a:lnTo>
                        <a:pt x="694" y="989"/>
                      </a:lnTo>
                      <a:lnTo>
                        <a:pt x="696" y="992"/>
                      </a:lnTo>
                      <a:lnTo>
                        <a:pt x="701" y="992"/>
                      </a:lnTo>
                      <a:lnTo>
                        <a:pt x="703" y="994"/>
                      </a:lnTo>
                      <a:lnTo>
                        <a:pt x="708" y="994"/>
                      </a:lnTo>
                      <a:lnTo>
                        <a:pt x="713" y="994"/>
                      </a:lnTo>
                      <a:lnTo>
                        <a:pt x="715" y="994"/>
                      </a:lnTo>
                      <a:lnTo>
                        <a:pt x="718" y="987"/>
                      </a:lnTo>
                      <a:lnTo>
                        <a:pt x="720" y="984"/>
                      </a:lnTo>
                      <a:lnTo>
                        <a:pt x="720" y="982"/>
                      </a:lnTo>
                      <a:lnTo>
                        <a:pt x="722" y="977"/>
                      </a:lnTo>
                      <a:lnTo>
                        <a:pt x="727" y="977"/>
                      </a:lnTo>
                      <a:lnTo>
                        <a:pt x="730" y="975"/>
                      </a:lnTo>
                      <a:lnTo>
                        <a:pt x="737" y="968"/>
                      </a:lnTo>
                      <a:lnTo>
                        <a:pt x="737" y="963"/>
                      </a:lnTo>
                      <a:lnTo>
                        <a:pt x="739" y="961"/>
                      </a:lnTo>
                      <a:lnTo>
                        <a:pt x="737" y="961"/>
                      </a:lnTo>
                      <a:lnTo>
                        <a:pt x="739" y="956"/>
                      </a:lnTo>
                      <a:lnTo>
                        <a:pt x="742" y="953"/>
                      </a:lnTo>
                      <a:lnTo>
                        <a:pt x="744" y="949"/>
                      </a:lnTo>
                      <a:lnTo>
                        <a:pt x="744" y="946"/>
                      </a:lnTo>
                      <a:lnTo>
                        <a:pt x="746" y="944"/>
                      </a:lnTo>
                      <a:lnTo>
                        <a:pt x="746" y="942"/>
                      </a:lnTo>
                      <a:lnTo>
                        <a:pt x="749" y="939"/>
                      </a:lnTo>
                      <a:lnTo>
                        <a:pt x="753" y="937"/>
                      </a:lnTo>
                      <a:lnTo>
                        <a:pt x="756" y="934"/>
                      </a:lnTo>
                      <a:lnTo>
                        <a:pt x="758" y="934"/>
                      </a:lnTo>
                      <a:lnTo>
                        <a:pt x="765" y="932"/>
                      </a:lnTo>
                      <a:lnTo>
                        <a:pt x="770" y="930"/>
                      </a:lnTo>
                      <a:lnTo>
                        <a:pt x="777" y="920"/>
                      </a:lnTo>
                      <a:lnTo>
                        <a:pt x="780" y="915"/>
                      </a:lnTo>
                      <a:lnTo>
                        <a:pt x="782" y="913"/>
                      </a:lnTo>
                      <a:lnTo>
                        <a:pt x="787" y="908"/>
                      </a:lnTo>
                      <a:lnTo>
                        <a:pt x="789" y="911"/>
                      </a:lnTo>
                      <a:lnTo>
                        <a:pt x="792" y="911"/>
                      </a:lnTo>
                      <a:lnTo>
                        <a:pt x="796" y="915"/>
                      </a:lnTo>
                      <a:lnTo>
                        <a:pt x="801" y="915"/>
                      </a:lnTo>
                      <a:lnTo>
                        <a:pt x="806" y="913"/>
                      </a:lnTo>
                      <a:lnTo>
                        <a:pt x="808" y="913"/>
                      </a:lnTo>
                      <a:lnTo>
                        <a:pt x="820" y="911"/>
                      </a:lnTo>
                      <a:lnTo>
                        <a:pt x="823" y="911"/>
                      </a:lnTo>
                      <a:lnTo>
                        <a:pt x="827" y="906"/>
                      </a:lnTo>
                      <a:lnTo>
                        <a:pt x="832" y="901"/>
                      </a:lnTo>
                      <a:lnTo>
                        <a:pt x="835" y="899"/>
                      </a:lnTo>
                      <a:lnTo>
                        <a:pt x="837" y="901"/>
                      </a:lnTo>
                      <a:lnTo>
                        <a:pt x="839" y="899"/>
                      </a:lnTo>
                      <a:lnTo>
                        <a:pt x="842" y="894"/>
                      </a:lnTo>
                      <a:lnTo>
                        <a:pt x="846" y="894"/>
                      </a:lnTo>
                      <a:lnTo>
                        <a:pt x="849" y="894"/>
                      </a:lnTo>
                      <a:lnTo>
                        <a:pt x="844" y="891"/>
                      </a:lnTo>
                      <a:lnTo>
                        <a:pt x="844" y="889"/>
                      </a:lnTo>
                      <a:lnTo>
                        <a:pt x="849" y="891"/>
                      </a:lnTo>
                      <a:lnTo>
                        <a:pt x="849" y="889"/>
                      </a:lnTo>
                      <a:lnTo>
                        <a:pt x="849" y="891"/>
                      </a:lnTo>
                      <a:lnTo>
                        <a:pt x="851" y="891"/>
                      </a:lnTo>
                      <a:lnTo>
                        <a:pt x="851" y="887"/>
                      </a:lnTo>
                      <a:lnTo>
                        <a:pt x="854" y="887"/>
                      </a:lnTo>
                      <a:lnTo>
                        <a:pt x="856" y="889"/>
                      </a:lnTo>
                      <a:lnTo>
                        <a:pt x="856" y="887"/>
                      </a:lnTo>
                      <a:lnTo>
                        <a:pt x="858" y="884"/>
                      </a:lnTo>
                      <a:lnTo>
                        <a:pt x="861" y="887"/>
                      </a:lnTo>
                      <a:lnTo>
                        <a:pt x="861" y="889"/>
                      </a:lnTo>
                      <a:lnTo>
                        <a:pt x="863" y="889"/>
                      </a:lnTo>
                      <a:lnTo>
                        <a:pt x="863" y="891"/>
                      </a:lnTo>
                      <a:lnTo>
                        <a:pt x="866" y="891"/>
                      </a:lnTo>
                      <a:lnTo>
                        <a:pt x="866" y="889"/>
                      </a:lnTo>
                      <a:lnTo>
                        <a:pt x="868" y="887"/>
                      </a:lnTo>
                      <a:lnTo>
                        <a:pt x="868" y="889"/>
                      </a:lnTo>
                      <a:lnTo>
                        <a:pt x="870" y="889"/>
                      </a:lnTo>
                      <a:lnTo>
                        <a:pt x="873" y="891"/>
                      </a:lnTo>
                      <a:lnTo>
                        <a:pt x="873" y="894"/>
                      </a:lnTo>
                      <a:lnTo>
                        <a:pt x="873" y="896"/>
                      </a:lnTo>
                      <a:lnTo>
                        <a:pt x="870" y="896"/>
                      </a:lnTo>
                      <a:lnTo>
                        <a:pt x="870" y="899"/>
                      </a:lnTo>
                      <a:lnTo>
                        <a:pt x="873" y="901"/>
                      </a:lnTo>
                      <a:lnTo>
                        <a:pt x="875" y="903"/>
                      </a:lnTo>
                      <a:lnTo>
                        <a:pt x="875" y="906"/>
                      </a:lnTo>
                      <a:lnTo>
                        <a:pt x="885" y="906"/>
                      </a:lnTo>
                      <a:lnTo>
                        <a:pt x="889" y="906"/>
                      </a:lnTo>
                      <a:lnTo>
                        <a:pt x="892" y="906"/>
                      </a:lnTo>
                      <a:lnTo>
                        <a:pt x="894" y="906"/>
                      </a:lnTo>
                      <a:lnTo>
                        <a:pt x="901" y="901"/>
                      </a:lnTo>
                      <a:lnTo>
                        <a:pt x="904" y="899"/>
                      </a:lnTo>
                      <a:lnTo>
                        <a:pt x="906" y="896"/>
                      </a:lnTo>
                      <a:lnTo>
                        <a:pt x="908" y="896"/>
                      </a:lnTo>
                      <a:lnTo>
                        <a:pt x="911" y="894"/>
                      </a:lnTo>
                      <a:lnTo>
                        <a:pt x="911" y="891"/>
                      </a:lnTo>
                      <a:lnTo>
                        <a:pt x="920" y="887"/>
                      </a:lnTo>
                      <a:lnTo>
                        <a:pt x="923" y="877"/>
                      </a:lnTo>
                      <a:lnTo>
                        <a:pt x="920" y="872"/>
                      </a:lnTo>
                      <a:lnTo>
                        <a:pt x="920" y="863"/>
                      </a:lnTo>
                      <a:lnTo>
                        <a:pt x="920" y="858"/>
                      </a:lnTo>
                      <a:lnTo>
                        <a:pt x="920" y="856"/>
                      </a:lnTo>
                      <a:lnTo>
                        <a:pt x="918" y="844"/>
                      </a:lnTo>
                      <a:lnTo>
                        <a:pt x="916" y="839"/>
                      </a:lnTo>
                      <a:lnTo>
                        <a:pt x="918" y="830"/>
                      </a:lnTo>
                      <a:lnTo>
                        <a:pt x="923" y="827"/>
                      </a:lnTo>
                      <a:lnTo>
                        <a:pt x="925" y="825"/>
                      </a:lnTo>
                      <a:lnTo>
                        <a:pt x="928" y="815"/>
                      </a:lnTo>
                      <a:lnTo>
                        <a:pt x="928" y="808"/>
                      </a:lnTo>
                      <a:lnTo>
                        <a:pt x="928" y="803"/>
                      </a:lnTo>
                      <a:lnTo>
                        <a:pt x="932" y="796"/>
                      </a:lnTo>
                      <a:lnTo>
                        <a:pt x="937" y="791"/>
                      </a:lnTo>
                      <a:lnTo>
                        <a:pt x="942" y="789"/>
                      </a:lnTo>
                      <a:lnTo>
                        <a:pt x="944" y="787"/>
                      </a:lnTo>
                      <a:lnTo>
                        <a:pt x="951" y="794"/>
                      </a:lnTo>
                      <a:lnTo>
                        <a:pt x="954" y="794"/>
                      </a:lnTo>
                      <a:lnTo>
                        <a:pt x="954" y="791"/>
                      </a:lnTo>
                      <a:lnTo>
                        <a:pt x="959" y="789"/>
                      </a:lnTo>
                      <a:lnTo>
                        <a:pt x="966" y="787"/>
                      </a:lnTo>
                      <a:lnTo>
                        <a:pt x="968" y="782"/>
                      </a:lnTo>
                      <a:lnTo>
                        <a:pt x="968" y="779"/>
                      </a:lnTo>
                      <a:lnTo>
                        <a:pt x="973" y="777"/>
                      </a:lnTo>
                      <a:lnTo>
                        <a:pt x="975" y="775"/>
                      </a:lnTo>
                      <a:lnTo>
                        <a:pt x="978" y="775"/>
                      </a:lnTo>
                      <a:lnTo>
                        <a:pt x="982" y="772"/>
                      </a:lnTo>
                      <a:lnTo>
                        <a:pt x="987" y="770"/>
                      </a:lnTo>
                      <a:lnTo>
                        <a:pt x="1004" y="775"/>
                      </a:lnTo>
                      <a:lnTo>
                        <a:pt x="1004" y="784"/>
                      </a:lnTo>
                      <a:lnTo>
                        <a:pt x="1023" y="799"/>
                      </a:lnTo>
                      <a:lnTo>
                        <a:pt x="1025" y="799"/>
                      </a:lnTo>
                      <a:lnTo>
                        <a:pt x="1030" y="799"/>
                      </a:lnTo>
                      <a:lnTo>
                        <a:pt x="1035" y="799"/>
                      </a:lnTo>
                      <a:lnTo>
                        <a:pt x="1042" y="799"/>
                      </a:lnTo>
                      <a:lnTo>
                        <a:pt x="1049" y="791"/>
                      </a:lnTo>
                      <a:lnTo>
                        <a:pt x="1052" y="787"/>
                      </a:lnTo>
                      <a:lnTo>
                        <a:pt x="1049" y="784"/>
                      </a:lnTo>
                      <a:lnTo>
                        <a:pt x="1049" y="782"/>
                      </a:lnTo>
                      <a:lnTo>
                        <a:pt x="1047" y="777"/>
                      </a:lnTo>
                      <a:lnTo>
                        <a:pt x="1044" y="775"/>
                      </a:lnTo>
                      <a:lnTo>
                        <a:pt x="1040" y="763"/>
                      </a:lnTo>
                      <a:lnTo>
                        <a:pt x="1044" y="763"/>
                      </a:lnTo>
                      <a:lnTo>
                        <a:pt x="1049" y="760"/>
                      </a:lnTo>
                      <a:lnTo>
                        <a:pt x="1047" y="758"/>
                      </a:lnTo>
                      <a:lnTo>
                        <a:pt x="1047" y="753"/>
                      </a:lnTo>
                      <a:lnTo>
                        <a:pt x="1049" y="751"/>
                      </a:lnTo>
                      <a:lnTo>
                        <a:pt x="1049" y="748"/>
                      </a:lnTo>
                      <a:lnTo>
                        <a:pt x="1047" y="746"/>
                      </a:lnTo>
                      <a:lnTo>
                        <a:pt x="1047" y="739"/>
                      </a:lnTo>
                      <a:lnTo>
                        <a:pt x="1047" y="737"/>
                      </a:lnTo>
                      <a:lnTo>
                        <a:pt x="1047" y="734"/>
                      </a:lnTo>
                      <a:lnTo>
                        <a:pt x="1047" y="732"/>
                      </a:lnTo>
                      <a:lnTo>
                        <a:pt x="1049" y="727"/>
                      </a:lnTo>
                      <a:lnTo>
                        <a:pt x="1044" y="727"/>
                      </a:lnTo>
                      <a:lnTo>
                        <a:pt x="1042" y="722"/>
                      </a:lnTo>
                      <a:lnTo>
                        <a:pt x="1042" y="720"/>
                      </a:lnTo>
                      <a:lnTo>
                        <a:pt x="1040" y="718"/>
                      </a:lnTo>
                      <a:lnTo>
                        <a:pt x="1040" y="715"/>
                      </a:lnTo>
                      <a:lnTo>
                        <a:pt x="1040" y="713"/>
                      </a:lnTo>
                      <a:lnTo>
                        <a:pt x="1037" y="713"/>
                      </a:lnTo>
                      <a:lnTo>
                        <a:pt x="1032" y="713"/>
                      </a:lnTo>
                      <a:lnTo>
                        <a:pt x="1030" y="710"/>
                      </a:lnTo>
                      <a:lnTo>
                        <a:pt x="1030" y="713"/>
                      </a:lnTo>
                      <a:lnTo>
                        <a:pt x="1028" y="715"/>
                      </a:lnTo>
                      <a:lnTo>
                        <a:pt x="1023" y="715"/>
                      </a:lnTo>
                      <a:lnTo>
                        <a:pt x="1021" y="715"/>
                      </a:lnTo>
                      <a:lnTo>
                        <a:pt x="1018" y="715"/>
                      </a:lnTo>
                      <a:lnTo>
                        <a:pt x="1009" y="718"/>
                      </a:lnTo>
                      <a:lnTo>
                        <a:pt x="1006" y="718"/>
                      </a:lnTo>
                      <a:lnTo>
                        <a:pt x="1001" y="718"/>
                      </a:lnTo>
                      <a:lnTo>
                        <a:pt x="999" y="718"/>
                      </a:lnTo>
                      <a:lnTo>
                        <a:pt x="997" y="718"/>
                      </a:lnTo>
                      <a:lnTo>
                        <a:pt x="994" y="715"/>
                      </a:lnTo>
                      <a:lnTo>
                        <a:pt x="992" y="710"/>
                      </a:lnTo>
                      <a:lnTo>
                        <a:pt x="985" y="701"/>
                      </a:lnTo>
                      <a:lnTo>
                        <a:pt x="982" y="698"/>
                      </a:lnTo>
                      <a:lnTo>
                        <a:pt x="980" y="696"/>
                      </a:lnTo>
                      <a:lnTo>
                        <a:pt x="978" y="689"/>
                      </a:lnTo>
                      <a:lnTo>
                        <a:pt x="973" y="689"/>
                      </a:lnTo>
                      <a:lnTo>
                        <a:pt x="970" y="684"/>
                      </a:lnTo>
                      <a:lnTo>
                        <a:pt x="968" y="684"/>
                      </a:lnTo>
                      <a:lnTo>
                        <a:pt x="968" y="682"/>
                      </a:lnTo>
                      <a:lnTo>
                        <a:pt x="968" y="677"/>
                      </a:lnTo>
                      <a:lnTo>
                        <a:pt x="968" y="675"/>
                      </a:lnTo>
                      <a:lnTo>
                        <a:pt x="970" y="672"/>
                      </a:lnTo>
                      <a:lnTo>
                        <a:pt x="970" y="665"/>
                      </a:lnTo>
                      <a:lnTo>
                        <a:pt x="973" y="663"/>
                      </a:lnTo>
                      <a:lnTo>
                        <a:pt x="975" y="656"/>
                      </a:lnTo>
                      <a:lnTo>
                        <a:pt x="975" y="651"/>
                      </a:lnTo>
                      <a:lnTo>
                        <a:pt x="980" y="648"/>
                      </a:lnTo>
                      <a:lnTo>
                        <a:pt x="982" y="644"/>
                      </a:lnTo>
                      <a:lnTo>
                        <a:pt x="982" y="641"/>
                      </a:lnTo>
                      <a:lnTo>
                        <a:pt x="985" y="639"/>
                      </a:lnTo>
                      <a:lnTo>
                        <a:pt x="987" y="634"/>
                      </a:lnTo>
                      <a:lnTo>
                        <a:pt x="987" y="627"/>
                      </a:lnTo>
                      <a:lnTo>
                        <a:pt x="987" y="613"/>
                      </a:lnTo>
                      <a:lnTo>
                        <a:pt x="990" y="608"/>
                      </a:lnTo>
                      <a:lnTo>
                        <a:pt x="990" y="605"/>
                      </a:lnTo>
                      <a:lnTo>
                        <a:pt x="990" y="603"/>
                      </a:lnTo>
                      <a:lnTo>
                        <a:pt x="987" y="603"/>
                      </a:lnTo>
                      <a:lnTo>
                        <a:pt x="985" y="601"/>
                      </a:lnTo>
                      <a:lnTo>
                        <a:pt x="982" y="603"/>
                      </a:lnTo>
                      <a:lnTo>
                        <a:pt x="982" y="601"/>
                      </a:lnTo>
                      <a:lnTo>
                        <a:pt x="982" y="603"/>
                      </a:lnTo>
                      <a:lnTo>
                        <a:pt x="980" y="601"/>
                      </a:lnTo>
                      <a:lnTo>
                        <a:pt x="980" y="598"/>
                      </a:lnTo>
                      <a:lnTo>
                        <a:pt x="978" y="601"/>
                      </a:lnTo>
                      <a:lnTo>
                        <a:pt x="975" y="601"/>
                      </a:lnTo>
                      <a:lnTo>
                        <a:pt x="973" y="601"/>
                      </a:lnTo>
                      <a:lnTo>
                        <a:pt x="970" y="601"/>
                      </a:lnTo>
                      <a:lnTo>
                        <a:pt x="970" y="598"/>
                      </a:lnTo>
                      <a:lnTo>
                        <a:pt x="970" y="601"/>
                      </a:lnTo>
                      <a:lnTo>
                        <a:pt x="968" y="598"/>
                      </a:lnTo>
                      <a:lnTo>
                        <a:pt x="966" y="598"/>
                      </a:lnTo>
                      <a:lnTo>
                        <a:pt x="963" y="596"/>
                      </a:lnTo>
                      <a:lnTo>
                        <a:pt x="963" y="598"/>
                      </a:lnTo>
                      <a:lnTo>
                        <a:pt x="961" y="598"/>
                      </a:lnTo>
                      <a:lnTo>
                        <a:pt x="959" y="596"/>
                      </a:lnTo>
                      <a:lnTo>
                        <a:pt x="959" y="598"/>
                      </a:lnTo>
                      <a:lnTo>
                        <a:pt x="959" y="596"/>
                      </a:lnTo>
                      <a:lnTo>
                        <a:pt x="956" y="596"/>
                      </a:lnTo>
                      <a:lnTo>
                        <a:pt x="954" y="594"/>
                      </a:lnTo>
                      <a:lnTo>
                        <a:pt x="954" y="596"/>
                      </a:lnTo>
                      <a:lnTo>
                        <a:pt x="951" y="594"/>
                      </a:lnTo>
                      <a:lnTo>
                        <a:pt x="949" y="596"/>
                      </a:lnTo>
                      <a:lnTo>
                        <a:pt x="951" y="596"/>
                      </a:lnTo>
                      <a:lnTo>
                        <a:pt x="949" y="596"/>
                      </a:lnTo>
                      <a:lnTo>
                        <a:pt x="947" y="596"/>
                      </a:lnTo>
                      <a:lnTo>
                        <a:pt x="944" y="596"/>
                      </a:lnTo>
                      <a:lnTo>
                        <a:pt x="944" y="594"/>
                      </a:lnTo>
                      <a:lnTo>
                        <a:pt x="944" y="591"/>
                      </a:lnTo>
                      <a:lnTo>
                        <a:pt x="942" y="591"/>
                      </a:lnTo>
                      <a:lnTo>
                        <a:pt x="939" y="591"/>
                      </a:lnTo>
                      <a:lnTo>
                        <a:pt x="937" y="591"/>
                      </a:lnTo>
                      <a:lnTo>
                        <a:pt x="937" y="589"/>
                      </a:lnTo>
                      <a:lnTo>
                        <a:pt x="937" y="586"/>
                      </a:lnTo>
                      <a:lnTo>
                        <a:pt x="935" y="589"/>
                      </a:lnTo>
                      <a:lnTo>
                        <a:pt x="932" y="586"/>
                      </a:lnTo>
                      <a:lnTo>
                        <a:pt x="935" y="586"/>
                      </a:lnTo>
                      <a:lnTo>
                        <a:pt x="935" y="584"/>
                      </a:lnTo>
                      <a:lnTo>
                        <a:pt x="932" y="586"/>
                      </a:lnTo>
                      <a:lnTo>
                        <a:pt x="932" y="584"/>
                      </a:lnTo>
                      <a:lnTo>
                        <a:pt x="930" y="584"/>
                      </a:lnTo>
                      <a:lnTo>
                        <a:pt x="928" y="584"/>
                      </a:lnTo>
                      <a:lnTo>
                        <a:pt x="930" y="584"/>
                      </a:lnTo>
                      <a:lnTo>
                        <a:pt x="930" y="589"/>
                      </a:lnTo>
                      <a:lnTo>
                        <a:pt x="928" y="589"/>
                      </a:lnTo>
                      <a:lnTo>
                        <a:pt x="928" y="586"/>
                      </a:lnTo>
                      <a:lnTo>
                        <a:pt x="928" y="584"/>
                      </a:lnTo>
                      <a:lnTo>
                        <a:pt x="925" y="584"/>
                      </a:lnTo>
                      <a:lnTo>
                        <a:pt x="928" y="586"/>
                      </a:lnTo>
                      <a:lnTo>
                        <a:pt x="925" y="584"/>
                      </a:lnTo>
                      <a:lnTo>
                        <a:pt x="923" y="586"/>
                      </a:lnTo>
                      <a:lnTo>
                        <a:pt x="923" y="589"/>
                      </a:lnTo>
                      <a:lnTo>
                        <a:pt x="920" y="589"/>
                      </a:lnTo>
                      <a:lnTo>
                        <a:pt x="923" y="586"/>
                      </a:lnTo>
                      <a:lnTo>
                        <a:pt x="923" y="584"/>
                      </a:lnTo>
                      <a:lnTo>
                        <a:pt x="920" y="584"/>
                      </a:lnTo>
                      <a:lnTo>
                        <a:pt x="918" y="582"/>
                      </a:lnTo>
                      <a:lnTo>
                        <a:pt x="920" y="582"/>
                      </a:lnTo>
                      <a:lnTo>
                        <a:pt x="920" y="584"/>
                      </a:lnTo>
                      <a:lnTo>
                        <a:pt x="923" y="582"/>
                      </a:lnTo>
                      <a:lnTo>
                        <a:pt x="920" y="582"/>
                      </a:lnTo>
                      <a:lnTo>
                        <a:pt x="923" y="579"/>
                      </a:lnTo>
                      <a:lnTo>
                        <a:pt x="920" y="579"/>
                      </a:lnTo>
                      <a:lnTo>
                        <a:pt x="923" y="577"/>
                      </a:lnTo>
                      <a:lnTo>
                        <a:pt x="920" y="577"/>
                      </a:lnTo>
                      <a:lnTo>
                        <a:pt x="918" y="579"/>
                      </a:lnTo>
                      <a:lnTo>
                        <a:pt x="916" y="579"/>
                      </a:lnTo>
                      <a:lnTo>
                        <a:pt x="916" y="577"/>
                      </a:lnTo>
                      <a:lnTo>
                        <a:pt x="918" y="577"/>
                      </a:lnTo>
                      <a:lnTo>
                        <a:pt x="918" y="575"/>
                      </a:lnTo>
                      <a:lnTo>
                        <a:pt x="916" y="575"/>
                      </a:lnTo>
                      <a:lnTo>
                        <a:pt x="916" y="577"/>
                      </a:lnTo>
                      <a:lnTo>
                        <a:pt x="913" y="577"/>
                      </a:lnTo>
                      <a:lnTo>
                        <a:pt x="913" y="575"/>
                      </a:lnTo>
                      <a:lnTo>
                        <a:pt x="913" y="572"/>
                      </a:lnTo>
                      <a:lnTo>
                        <a:pt x="916" y="572"/>
                      </a:lnTo>
                      <a:lnTo>
                        <a:pt x="913" y="570"/>
                      </a:lnTo>
                      <a:lnTo>
                        <a:pt x="911" y="572"/>
                      </a:lnTo>
                      <a:lnTo>
                        <a:pt x="908" y="572"/>
                      </a:lnTo>
                      <a:lnTo>
                        <a:pt x="911" y="570"/>
                      </a:lnTo>
                      <a:lnTo>
                        <a:pt x="908" y="570"/>
                      </a:lnTo>
                      <a:lnTo>
                        <a:pt x="908" y="567"/>
                      </a:lnTo>
                      <a:lnTo>
                        <a:pt x="908" y="570"/>
                      </a:lnTo>
                      <a:lnTo>
                        <a:pt x="906" y="567"/>
                      </a:lnTo>
                      <a:lnTo>
                        <a:pt x="906" y="565"/>
                      </a:lnTo>
                      <a:lnTo>
                        <a:pt x="904" y="565"/>
                      </a:lnTo>
                      <a:lnTo>
                        <a:pt x="906" y="563"/>
                      </a:lnTo>
                      <a:lnTo>
                        <a:pt x="904" y="563"/>
                      </a:lnTo>
                      <a:lnTo>
                        <a:pt x="904" y="560"/>
                      </a:lnTo>
                      <a:lnTo>
                        <a:pt x="906" y="560"/>
                      </a:lnTo>
                      <a:lnTo>
                        <a:pt x="908" y="560"/>
                      </a:lnTo>
                      <a:lnTo>
                        <a:pt x="908" y="555"/>
                      </a:lnTo>
                      <a:lnTo>
                        <a:pt x="908" y="553"/>
                      </a:lnTo>
                      <a:lnTo>
                        <a:pt x="908" y="551"/>
                      </a:lnTo>
                      <a:lnTo>
                        <a:pt x="908" y="548"/>
                      </a:lnTo>
                      <a:lnTo>
                        <a:pt x="908" y="551"/>
                      </a:lnTo>
                      <a:lnTo>
                        <a:pt x="911" y="548"/>
                      </a:lnTo>
                      <a:lnTo>
                        <a:pt x="908" y="546"/>
                      </a:lnTo>
                      <a:lnTo>
                        <a:pt x="908" y="544"/>
                      </a:lnTo>
                      <a:lnTo>
                        <a:pt x="908" y="541"/>
                      </a:lnTo>
                      <a:lnTo>
                        <a:pt x="908" y="539"/>
                      </a:lnTo>
                      <a:lnTo>
                        <a:pt x="908" y="536"/>
                      </a:lnTo>
                      <a:lnTo>
                        <a:pt x="908" y="534"/>
                      </a:lnTo>
                      <a:lnTo>
                        <a:pt x="906" y="534"/>
                      </a:lnTo>
                      <a:lnTo>
                        <a:pt x="906" y="532"/>
                      </a:lnTo>
                      <a:lnTo>
                        <a:pt x="908" y="532"/>
                      </a:lnTo>
                      <a:lnTo>
                        <a:pt x="908" y="529"/>
                      </a:lnTo>
                      <a:lnTo>
                        <a:pt x="908" y="527"/>
                      </a:lnTo>
                      <a:lnTo>
                        <a:pt x="913" y="527"/>
                      </a:lnTo>
                      <a:lnTo>
                        <a:pt x="916" y="527"/>
                      </a:lnTo>
                      <a:lnTo>
                        <a:pt x="918" y="524"/>
                      </a:lnTo>
                      <a:lnTo>
                        <a:pt x="920" y="520"/>
                      </a:lnTo>
                      <a:lnTo>
                        <a:pt x="923" y="513"/>
                      </a:lnTo>
                      <a:lnTo>
                        <a:pt x="923" y="508"/>
                      </a:lnTo>
                      <a:lnTo>
                        <a:pt x="928" y="501"/>
                      </a:lnTo>
                      <a:lnTo>
                        <a:pt x="932" y="498"/>
                      </a:lnTo>
                      <a:lnTo>
                        <a:pt x="939" y="491"/>
                      </a:lnTo>
                      <a:lnTo>
                        <a:pt x="947" y="491"/>
                      </a:lnTo>
                      <a:lnTo>
                        <a:pt x="949" y="493"/>
                      </a:lnTo>
                      <a:lnTo>
                        <a:pt x="951" y="496"/>
                      </a:lnTo>
                      <a:lnTo>
                        <a:pt x="959" y="493"/>
                      </a:lnTo>
                      <a:lnTo>
                        <a:pt x="961" y="493"/>
                      </a:lnTo>
                      <a:lnTo>
                        <a:pt x="966" y="486"/>
                      </a:lnTo>
                      <a:lnTo>
                        <a:pt x="963" y="482"/>
                      </a:lnTo>
                      <a:lnTo>
                        <a:pt x="961" y="482"/>
                      </a:lnTo>
                      <a:lnTo>
                        <a:pt x="963" y="477"/>
                      </a:lnTo>
                      <a:lnTo>
                        <a:pt x="961" y="477"/>
                      </a:lnTo>
                      <a:lnTo>
                        <a:pt x="961" y="474"/>
                      </a:lnTo>
                      <a:lnTo>
                        <a:pt x="966" y="465"/>
                      </a:lnTo>
                      <a:lnTo>
                        <a:pt x="970" y="462"/>
                      </a:lnTo>
                      <a:lnTo>
                        <a:pt x="973" y="455"/>
                      </a:lnTo>
                      <a:lnTo>
                        <a:pt x="975" y="453"/>
                      </a:lnTo>
                      <a:lnTo>
                        <a:pt x="975" y="451"/>
                      </a:lnTo>
                      <a:lnTo>
                        <a:pt x="975" y="446"/>
                      </a:lnTo>
                      <a:lnTo>
                        <a:pt x="975" y="443"/>
                      </a:lnTo>
                      <a:lnTo>
                        <a:pt x="978" y="439"/>
                      </a:lnTo>
                      <a:lnTo>
                        <a:pt x="978" y="434"/>
                      </a:lnTo>
                      <a:lnTo>
                        <a:pt x="978" y="429"/>
                      </a:lnTo>
                      <a:lnTo>
                        <a:pt x="978" y="422"/>
                      </a:lnTo>
                      <a:lnTo>
                        <a:pt x="980" y="422"/>
                      </a:lnTo>
                      <a:lnTo>
                        <a:pt x="978" y="420"/>
                      </a:lnTo>
                      <a:lnTo>
                        <a:pt x="975" y="417"/>
                      </a:lnTo>
                      <a:lnTo>
                        <a:pt x="975" y="415"/>
                      </a:lnTo>
                      <a:lnTo>
                        <a:pt x="975" y="412"/>
                      </a:lnTo>
                      <a:lnTo>
                        <a:pt x="978" y="410"/>
                      </a:lnTo>
                      <a:lnTo>
                        <a:pt x="987" y="405"/>
                      </a:lnTo>
                      <a:lnTo>
                        <a:pt x="990" y="403"/>
                      </a:lnTo>
                      <a:lnTo>
                        <a:pt x="990" y="398"/>
                      </a:lnTo>
                      <a:lnTo>
                        <a:pt x="985" y="396"/>
                      </a:lnTo>
                      <a:lnTo>
                        <a:pt x="985" y="391"/>
                      </a:lnTo>
                      <a:lnTo>
                        <a:pt x="982" y="391"/>
                      </a:lnTo>
                      <a:lnTo>
                        <a:pt x="982" y="393"/>
                      </a:lnTo>
                      <a:lnTo>
                        <a:pt x="980" y="393"/>
                      </a:lnTo>
                      <a:lnTo>
                        <a:pt x="980" y="396"/>
                      </a:lnTo>
                      <a:lnTo>
                        <a:pt x="978" y="393"/>
                      </a:lnTo>
                      <a:lnTo>
                        <a:pt x="973" y="396"/>
                      </a:lnTo>
                      <a:lnTo>
                        <a:pt x="966" y="398"/>
                      </a:lnTo>
                      <a:lnTo>
                        <a:pt x="961" y="396"/>
                      </a:lnTo>
                      <a:lnTo>
                        <a:pt x="956" y="393"/>
                      </a:lnTo>
                      <a:lnTo>
                        <a:pt x="947" y="391"/>
                      </a:lnTo>
                      <a:lnTo>
                        <a:pt x="944" y="391"/>
                      </a:lnTo>
                      <a:lnTo>
                        <a:pt x="939" y="393"/>
                      </a:lnTo>
                      <a:lnTo>
                        <a:pt x="937" y="391"/>
                      </a:lnTo>
                      <a:lnTo>
                        <a:pt x="935" y="389"/>
                      </a:lnTo>
                      <a:lnTo>
                        <a:pt x="935" y="384"/>
                      </a:lnTo>
                      <a:lnTo>
                        <a:pt x="932" y="381"/>
                      </a:lnTo>
                      <a:lnTo>
                        <a:pt x="930" y="377"/>
                      </a:lnTo>
                      <a:lnTo>
                        <a:pt x="928" y="372"/>
                      </a:lnTo>
                      <a:lnTo>
                        <a:pt x="928" y="370"/>
                      </a:lnTo>
                      <a:lnTo>
                        <a:pt x="925" y="367"/>
                      </a:lnTo>
                      <a:lnTo>
                        <a:pt x="928" y="365"/>
                      </a:lnTo>
                      <a:lnTo>
                        <a:pt x="923" y="362"/>
                      </a:lnTo>
                      <a:lnTo>
                        <a:pt x="920" y="360"/>
                      </a:lnTo>
                      <a:lnTo>
                        <a:pt x="916" y="358"/>
                      </a:lnTo>
                      <a:lnTo>
                        <a:pt x="916" y="355"/>
                      </a:lnTo>
                      <a:lnTo>
                        <a:pt x="918" y="353"/>
                      </a:lnTo>
                      <a:lnTo>
                        <a:pt x="920" y="348"/>
                      </a:lnTo>
                      <a:lnTo>
                        <a:pt x="920" y="336"/>
                      </a:lnTo>
                      <a:lnTo>
                        <a:pt x="913" y="341"/>
                      </a:lnTo>
                      <a:lnTo>
                        <a:pt x="904" y="336"/>
                      </a:lnTo>
                      <a:lnTo>
                        <a:pt x="901" y="336"/>
                      </a:lnTo>
                      <a:lnTo>
                        <a:pt x="899" y="339"/>
                      </a:lnTo>
                      <a:lnTo>
                        <a:pt x="897" y="339"/>
                      </a:lnTo>
                      <a:lnTo>
                        <a:pt x="892" y="331"/>
                      </a:lnTo>
                      <a:lnTo>
                        <a:pt x="889" y="331"/>
                      </a:lnTo>
                      <a:lnTo>
                        <a:pt x="885" y="327"/>
                      </a:lnTo>
                      <a:lnTo>
                        <a:pt x="882" y="324"/>
                      </a:lnTo>
                      <a:lnTo>
                        <a:pt x="880" y="324"/>
                      </a:lnTo>
                      <a:lnTo>
                        <a:pt x="880" y="322"/>
                      </a:lnTo>
                      <a:lnTo>
                        <a:pt x="875" y="317"/>
                      </a:lnTo>
                      <a:lnTo>
                        <a:pt x="873" y="317"/>
                      </a:lnTo>
                      <a:lnTo>
                        <a:pt x="873" y="315"/>
                      </a:lnTo>
                      <a:lnTo>
                        <a:pt x="870" y="312"/>
                      </a:lnTo>
                      <a:lnTo>
                        <a:pt x="868" y="308"/>
                      </a:lnTo>
                      <a:lnTo>
                        <a:pt x="866" y="308"/>
                      </a:lnTo>
                      <a:lnTo>
                        <a:pt x="863" y="303"/>
                      </a:lnTo>
                      <a:lnTo>
                        <a:pt x="858" y="305"/>
                      </a:lnTo>
                      <a:lnTo>
                        <a:pt x="858" y="310"/>
                      </a:lnTo>
                      <a:lnTo>
                        <a:pt x="858" y="312"/>
                      </a:lnTo>
                      <a:lnTo>
                        <a:pt x="856" y="315"/>
                      </a:lnTo>
                      <a:lnTo>
                        <a:pt x="854" y="310"/>
                      </a:lnTo>
                      <a:lnTo>
                        <a:pt x="854" y="305"/>
                      </a:lnTo>
                      <a:lnTo>
                        <a:pt x="854" y="303"/>
                      </a:lnTo>
                      <a:lnTo>
                        <a:pt x="856" y="303"/>
                      </a:lnTo>
                      <a:lnTo>
                        <a:pt x="856" y="300"/>
                      </a:lnTo>
                      <a:lnTo>
                        <a:pt x="858" y="303"/>
                      </a:lnTo>
                      <a:lnTo>
                        <a:pt x="861" y="303"/>
                      </a:lnTo>
                      <a:lnTo>
                        <a:pt x="861" y="300"/>
                      </a:lnTo>
                      <a:lnTo>
                        <a:pt x="858" y="298"/>
                      </a:lnTo>
                      <a:lnTo>
                        <a:pt x="856" y="296"/>
                      </a:lnTo>
                      <a:lnTo>
                        <a:pt x="851" y="293"/>
                      </a:lnTo>
                      <a:lnTo>
                        <a:pt x="851" y="291"/>
                      </a:lnTo>
                      <a:lnTo>
                        <a:pt x="849" y="289"/>
                      </a:lnTo>
                      <a:lnTo>
                        <a:pt x="846" y="289"/>
                      </a:lnTo>
                      <a:lnTo>
                        <a:pt x="846" y="286"/>
                      </a:lnTo>
                      <a:lnTo>
                        <a:pt x="844" y="284"/>
                      </a:lnTo>
                      <a:lnTo>
                        <a:pt x="844" y="281"/>
                      </a:lnTo>
                      <a:lnTo>
                        <a:pt x="842" y="281"/>
                      </a:lnTo>
                      <a:lnTo>
                        <a:pt x="842" y="279"/>
                      </a:lnTo>
                      <a:lnTo>
                        <a:pt x="839" y="279"/>
                      </a:lnTo>
                      <a:lnTo>
                        <a:pt x="835" y="277"/>
                      </a:lnTo>
                      <a:lnTo>
                        <a:pt x="837" y="272"/>
                      </a:lnTo>
                      <a:lnTo>
                        <a:pt x="839" y="274"/>
                      </a:lnTo>
                      <a:lnTo>
                        <a:pt x="842" y="267"/>
                      </a:lnTo>
                      <a:lnTo>
                        <a:pt x="844" y="267"/>
                      </a:lnTo>
                      <a:lnTo>
                        <a:pt x="844" y="265"/>
                      </a:lnTo>
                      <a:lnTo>
                        <a:pt x="849" y="258"/>
                      </a:lnTo>
                      <a:lnTo>
                        <a:pt x="851" y="255"/>
                      </a:lnTo>
                      <a:lnTo>
                        <a:pt x="861" y="250"/>
                      </a:lnTo>
                      <a:lnTo>
                        <a:pt x="861" y="248"/>
                      </a:lnTo>
                      <a:lnTo>
                        <a:pt x="861" y="243"/>
                      </a:lnTo>
                      <a:lnTo>
                        <a:pt x="858" y="238"/>
                      </a:lnTo>
                      <a:lnTo>
                        <a:pt x="858" y="236"/>
                      </a:lnTo>
                      <a:lnTo>
                        <a:pt x="858" y="234"/>
                      </a:lnTo>
                      <a:lnTo>
                        <a:pt x="861" y="227"/>
                      </a:lnTo>
                      <a:lnTo>
                        <a:pt x="861" y="224"/>
                      </a:lnTo>
                      <a:lnTo>
                        <a:pt x="861" y="222"/>
                      </a:lnTo>
                      <a:lnTo>
                        <a:pt x="863" y="219"/>
                      </a:lnTo>
                      <a:lnTo>
                        <a:pt x="866" y="219"/>
                      </a:lnTo>
                      <a:lnTo>
                        <a:pt x="866" y="222"/>
                      </a:lnTo>
                      <a:lnTo>
                        <a:pt x="873" y="222"/>
                      </a:lnTo>
                      <a:lnTo>
                        <a:pt x="875" y="224"/>
                      </a:lnTo>
                      <a:lnTo>
                        <a:pt x="882" y="227"/>
                      </a:lnTo>
                      <a:lnTo>
                        <a:pt x="885" y="224"/>
                      </a:lnTo>
                      <a:lnTo>
                        <a:pt x="892" y="219"/>
                      </a:lnTo>
                      <a:lnTo>
                        <a:pt x="894" y="217"/>
                      </a:lnTo>
                      <a:lnTo>
                        <a:pt x="892" y="215"/>
                      </a:lnTo>
                      <a:lnTo>
                        <a:pt x="889" y="212"/>
                      </a:lnTo>
                      <a:lnTo>
                        <a:pt x="892" y="207"/>
                      </a:lnTo>
                      <a:lnTo>
                        <a:pt x="892" y="203"/>
                      </a:lnTo>
                      <a:lnTo>
                        <a:pt x="894" y="198"/>
                      </a:lnTo>
                      <a:lnTo>
                        <a:pt x="894" y="191"/>
                      </a:lnTo>
                      <a:lnTo>
                        <a:pt x="897" y="188"/>
                      </a:lnTo>
                      <a:lnTo>
                        <a:pt x="894" y="186"/>
                      </a:lnTo>
                      <a:lnTo>
                        <a:pt x="892" y="184"/>
                      </a:lnTo>
                      <a:lnTo>
                        <a:pt x="892" y="181"/>
                      </a:lnTo>
                      <a:lnTo>
                        <a:pt x="889" y="181"/>
                      </a:lnTo>
                      <a:lnTo>
                        <a:pt x="889" y="174"/>
                      </a:lnTo>
                      <a:lnTo>
                        <a:pt x="892" y="172"/>
                      </a:lnTo>
                      <a:lnTo>
                        <a:pt x="894" y="167"/>
                      </a:lnTo>
                      <a:lnTo>
                        <a:pt x="894" y="165"/>
                      </a:lnTo>
                      <a:lnTo>
                        <a:pt x="894" y="162"/>
                      </a:lnTo>
                      <a:lnTo>
                        <a:pt x="894" y="160"/>
                      </a:lnTo>
                      <a:lnTo>
                        <a:pt x="894" y="157"/>
                      </a:lnTo>
                      <a:lnTo>
                        <a:pt x="894" y="153"/>
                      </a:lnTo>
                      <a:lnTo>
                        <a:pt x="894" y="150"/>
                      </a:lnTo>
                      <a:lnTo>
                        <a:pt x="889" y="146"/>
                      </a:lnTo>
                      <a:lnTo>
                        <a:pt x="887" y="146"/>
                      </a:lnTo>
                      <a:lnTo>
                        <a:pt x="882" y="143"/>
                      </a:lnTo>
                      <a:lnTo>
                        <a:pt x="882" y="138"/>
                      </a:lnTo>
                      <a:lnTo>
                        <a:pt x="880" y="138"/>
                      </a:lnTo>
                      <a:lnTo>
                        <a:pt x="875" y="131"/>
                      </a:lnTo>
                      <a:lnTo>
                        <a:pt x="873" y="126"/>
                      </a:lnTo>
                      <a:lnTo>
                        <a:pt x="877" y="124"/>
                      </a:lnTo>
                      <a:lnTo>
                        <a:pt x="877" y="122"/>
                      </a:lnTo>
                      <a:lnTo>
                        <a:pt x="877" y="117"/>
                      </a:lnTo>
                      <a:lnTo>
                        <a:pt x="877" y="115"/>
                      </a:lnTo>
                      <a:lnTo>
                        <a:pt x="875" y="112"/>
                      </a:lnTo>
                      <a:lnTo>
                        <a:pt x="873" y="110"/>
                      </a:lnTo>
                      <a:lnTo>
                        <a:pt x="868" y="105"/>
                      </a:lnTo>
                      <a:lnTo>
                        <a:pt x="866" y="105"/>
                      </a:lnTo>
                      <a:lnTo>
                        <a:pt x="866" y="103"/>
                      </a:lnTo>
                      <a:lnTo>
                        <a:pt x="863" y="100"/>
                      </a:lnTo>
                      <a:lnTo>
                        <a:pt x="861" y="98"/>
                      </a:lnTo>
                      <a:lnTo>
                        <a:pt x="858" y="98"/>
                      </a:lnTo>
                      <a:lnTo>
                        <a:pt x="854" y="93"/>
                      </a:lnTo>
                      <a:lnTo>
                        <a:pt x="849" y="86"/>
                      </a:lnTo>
                      <a:lnTo>
                        <a:pt x="846" y="86"/>
                      </a:lnTo>
                      <a:lnTo>
                        <a:pt x="844" y="84"/>
                      </a:lnTo>
                      <a:lnTo>
                        <a:pt x="844" y="81"/>
                      </a:lnTo>
                      <a:lnTo>
                        <a:pt x="844" y="79"/>
                      </a:lnTo>
                      <a:lnTo>
                        <a:pt x="839" y="76"/>
                      </a:lnTo>
                      <a:lnTo>
                        <a:pt x="837" y="74"/>
                      </a:lnTo>
                      <a:lnTo>
                        <a:pt x="835" y="72"/>
                      </a:lnTo>
                      <a:lnTo>
                        <a:pt x="832" y="69"/>
                      </a:lnTo>
                      <a:lnTo>
                        <a:pt x="830" y="67"/>
                      </a:lnTo>
                      <a:lnTo>
                        <a:pt x="827" y="67"/>
                      </a:lnTo>
                      <a:lnTo>
                        <a:pt x="825" y="67"/>
                      </a:lnTo>
                      <a:lnTo>
                        <a:pt x="820" y="67"/>
                      </a:lnTo>
                      <a:lnTo>
                        <a:pt x="818" y="64"/>
                      </a:lnTo>
                      <a:lnTo>
                        <a:pt x="815" y="60"/>
                      </a:lnTo>
                      <a:lnTo>
                        <a:pt x="813" y="57"/>
                      </a:lnTo>
                      <a:lnTo>
                        <a:pt x="811" y="55"/>
                      </a:lnTo>
                      <a:lnTo>
                        <a:pt x="808" y="55"/>
                      </a:lnTo>
                      <a:lnTo>
                        <a:pt x="806" y="55"/>
                      </a:lnTo>
                      <a:lnTo>
                        <a:pt x="804" y="55"/>
                      </a:lnTo>
                      <a:lnTo>
                        <a:pt x="801" y="53"/>
                      </a:lnTo>
                      <a:lnTo>
                        <a:pt x="801" y="50"/>
                      </a:lnTo>
                      <a:lnTo>
                        <a:pt x="799" y="48"/>
                      </a:lnTo>
                      <a:lnTo>
                        <a:pt x="799" y="45"/>
                      </a:lnTo>
                      <a:lnTo>
                        <a:pt x="796" y="45"/>
                      </a:lnTo>
                      <a:lnTo>
                        <a:pt x="792" y="48"/>
                      </a:lnTo>
                      <a:lnTo>
                        <a:pt x="789" y="48"/>
                      </a:lnTo>
                      <a:lnTo>
                        <a:pt x="787" y="50"/>
                      </a:lnTo>
                      <a:lnTo>
                        <a:pt x="780" y="50"/>
                      </a:lnTo>
                      <a:lnTo>
                        <a:pt x="777" y="50"/>
                      </a:lnTo>
                      <a:lnTo>
                        <a:pt x="775" y="53"/>
                      </a:lnTo>
                      <a:lnTo>
                        <a:pt x="777" y="60"/>
                      </a:lnTo>
                      <a:lnTo>
                        <a:pt x="775" y="60"/>
                      </a:lnTo>
                      <a:lnTo>
                        <a:pt x="773" y="62"/>
                      </a:lnTo>
                      <a:lnTo>
                        <a:pt x="775" y="64"/>
                      </a:lnTo>
                      <a:lnTo>
                        <a:pt x="773" y="67"/>
                      </a:lnTo>
                      <a:lnTo>
                        <a:pt x="775" y="72"/>
                      </a:lnTo>
                      <a:lnTo>
                        <a:pt x="777" y="74"/>
                      </a:lnTo>
                      <a:lnTo>
                        <a:pt x="775" y="76"/>
                      </a:lnTo>
                      <a:lnTo>
                        <a:pt x="773" y="76"/>
                      </a:lnTo>
                      <a:lnTo>
                        <a:pt x="773" y="74"/>
                      </a:lnTo>
                      <a:lnTo>
                        <a:pt x="770" y="74"/>
                      </a:lnTo>
                      <a:lnTo>
                        <a:pt x="770" y="72"/>
                      </a:lnTo>
                      <a:lnTo>
                        <a:pt x="768" y="69"/>
                      </a:lnTo>
                      <a:lnTo>
                        <a:pt x="765" y="69"/>
                      </a:lnTo>
                      <a:lnTo>
                        <a:pt x="763" y="67"/>
                      </a:lnTo>
                      <a:lnTo>
                        <a:pt x="761" y="67"/>
                      </a:lnTo>
                      <a:lnTo>
                        <a:pt x="758" y="62"/>
                      </a:lnTo>
                      <a:lnTo>
                        <a:pt x="756" y="62"/>
                      </a:lnTo>
                      <a:lnTo>
                        <a:pt x="756" y="67"/>
                      </a:lnTo>
                      <a:lnTo>
                        <a:pt x="749" y="69"/>
                      </a:lnTo>
                      <a:lnTo>
                        <a:pt x="749" y="72"/>
                      </a:lnTo>
                      <a:lnTo>
                        <a:pt x="737" y="69"/>
                      </a:lnTo>
                      <a:lnTo>
                        <a:pt x="734" y="67"/>
                      </a:lnTo>
                      <a:lnTo>
                        <a:pt x="727" y="76"/>
                      </a:lnTo>
                      <a:lnTo>
                        <a:pt x="722" y="79"/>
                      </a:lnTo>
                      <a:lnTo>
                        <a:pt x="722" y="76"/>
                      </a:lnTo>
                      <a:lnTo>
                        <a:pt x="720" y="76"/>
                      </a:lnTo>
                      <a:lnTo>
                        <a:pt x="718" y="79"/>
                      </a:lnTo>
                      <a:lnTo>
                        <a:pt x="715" y="79"/>
                      </a:lnTo>
                      <a:lnTo>
                        <a:pt x="715" y="81"/>
                      </a:lnTo>
                      <a:lnTo>
                        <a:pt x="713" y="76"/>
                      </a:lnTo>
                      <a:lnTo>
                        <a:pt x="711" y="76"/>
                      </a:lnTo>
                      <a:lnTo>
                        <a:pt x="708" y="74"/>
                      </a:lnTo>
                      <a:lnTo>
                        <a:pt x="708" y="72"/>
                      </a:lnTo>
                      <a:lnTo>
                        <a:pt x="703" y="74"/>
                      </a:lnTo>
                      <a:lnTo>
                        <a:pt x="701" y="74"/>
                      </a:lnTo>
                      <a:lnTo>
                        <a:pt x="696" y="79"/>
                      </a:lnTo>
                      <a:lnTo>
                        <a:pt x="694" y="79"/>
                      </a:lnTo>
                      <a:lnTo>
                        <a:pt x="691" y="81"/>
                      </a:lnTo>
                      <a:lnTo>
                        <a:pt x="691" y="79"/>
                      </a:lnTo>
                      <a:lnTo>
                        <a:pt x="689" y="79"/>
                      </a:lnTo>
                      <a:lnTo>
                        <a:pt x="689" y="76"/>
                      </a:lnTo>
                      <a:lnTo>
                        <a:pt x="687" y="76"/>
                      </a:lnTo>
                      <a:lnTo>
                        <a:pt x="687" y="74"/>
                      </a:lnTo>
                      <a:lnTo>
                        <a:pt x="684" y="74"/>
                      </a:lnTo>
                      <a:lnTo>
                        <a:pt x="679" y="74"/>
                      </a:lnTo>
                      <a:lnTo>
                        <a:pt x="679" y="72"/>
                      </a:lnTo>
                      <a:lnTo>
                        <a:pt x="677" y="64"/>
                      </a:lnTo>
                      <a:lnTo>
                        <a:pt x="677" y="62"/>
                      </a:lnTo>
                      <a:lnTo>
                        <a:pt x="672" y="62"/>
                      </a:lnTo>
                      <a:lnTo>
                        <a:pt x="670" y="62"/>
                      </a:lnTo>
                      <a:lnTo>
                        <a:pt x="670" y="57"/>
                      </a:lnTo>
                      <a:lnTo>
                        <a:pt x="670" y="53"/>
                      </a:lnTo>
                      <a:lnTo>
                        <a:pt x="665" y="48"/>
                      </a:lnTo>
                      <a:lnTo>
                        <a:pt x="663" y="53"/>
                      </a:lnTo>
                      <a:lnTo>
                        <a:pt x="660" y="53"/>
                      </a:lnTo>
                      <a:lnTo>
                        <a:pt x="658" y="55"/>
                      </a:lnTo>
                      <a:lnTo>
                        <a:pt x="656" y="55"/>
                      </a:lnTo>
                      <a:lnTo>
                        <a:pt x="651" y="53"/>
                      </a:lnTo>
                      <a:lnTo>
                        <a:pt x="651" y="50"/>
                      </a:lnTo>
                      <a:lnTo>
                        <a:pt x="653" y="50"/>
                      </a:lnTo>
                      <a:lnTo>
                        <a:pt x="656" y="48"/>
                      </a:lnTo>
                      <a:lnTo>
                        <a:pt x="656" y="45"/>
                      </a:lnTo>
                      <a:lnTo>
                        <a:pt x="656" y="43"/>
                      </a:lnTo>
                      <a:lnTo>
                        <a:pt x="648" y="41"/>
                      </a:lnTo>
                      <a:lnTo>
                        <a:pt x="646" y="43"/>
                      </a:lnTo>
                      <a:lnTo>
                        <a:pt x="646" y="41"/>
                      </a:lnTo>
                      <a:lnTo>
                        <a:pt x="646" y="38"/>
                      </a:lnTo>
                      <a:lnTo>
                        <a:pt x="648" y="38"/>
                      </a:lnTo>
                      <a:lnTo>
                        <a:pt x="651" y="38"/>
                      </a:lnTo>
                      <a:lnTo>
                        <a:pt x="653" y="33"/>
                      </a:lnTo>
                      <a:lnTo>
                        <a:pt x="653" y="31"/>
                      </a:lnTo>
                      <a:lnTo>
                        <a:pt x="646" y="31"/>
                      </a:lnTo>
                      <a:lnTo>
                        <a:pt x="644" y="33"/>
                      </a:lnTo>
                      <a:lnTo>
                        <a:pt x="641" y="31"/>
                      </a:lnTo>
                      <a:lnTo>
                        <a:pt x="641" y="29"/>
                      </a:lnTo>
                      <a:lnTo>
                        <a:pt x="641" y="26"/>
                      </a:lnTo>
                      <a:lnTo>
                        <a:pt x="639" y="24"/>
                      </a:lnTo>
                      <a:lnTo>
                        <a:pt x="634" y="26"/>
                      </a:lnTo>
                      <a:lnTo>
                        <a:pt x="629" y="24"/>
                      </a:lnTo>
                      <a:lnTo>
                        <a:pt x="625" y="22"/>
                      </a:lnTo>
                      <a:lnTo>
                        <a:pt x="625" y="19"/>
                      </a:lnTo>
                      <a:lnTo>
                        <a:pt x="625" y="14"/>
                      </a:lnTo>
                      <a:lnTo>
                        <a:pt x="620" y="17"/>
                      </a:lnTo>
                      <a:lnTo>
                        <a:pt x="613" y="14"/>
                      </a:lnTo>
                      <a:lnTo>
                        <a:pt x="613" y="17"/>
                      </a:lnTo>
                      <a:lnTo>
                        <a:pt x="610" y="19"/>
                      </a:lnTo>
                      <a:lnTo>
                        <a:pt x="610" y="24"/>
                      </a:lnTo>
                      <a:lnTo>
                        <a:pt x="608" y="22"/>
                      </a:lnTo>
                      <a:lnTo>
                        <a:pt x="606" y="22"/>
                      </a:lnTo>
                      <a:lnTo>
                        <a:pt x="603" y="22"/>
                      </a:lnTo>
                      <a:lnTo>
                        <a:pt x="598" y="22"/>
                      </a:lnTo>
                      <a:lnTo>
                        <a:pt x="601" y="19"/>
                      </a:lnTo>
                      <a:lnTo>
                        <a:pt x="598" y="19"/>
                      </a:lnTo>
                      <a:lnTo>
                        <a:pt x="589" y="14"/>
                      </a:lnTo>
                      <a:lnTo>
                        <a:pt x="591" y="14"/>
                      </a:lnTo>
                      <a:lnTo>
                        <a:pt x="591" y="12"/>
                      </a:lnTo>
                      <a:lnTo>
                        <a:pt x="591" y="10"/>
                      </a:lnTo>
                      <a:lnTo>
                        <a:pt x="589" y="7"/>
                      </a:lnTo>
                      <a:lnTo>
                        <a:pt x="589" y="3"/>
                      </a:lnTo>
                      <a:lnTo>
                        <a:pt x="586" y="3"/>
                      </a:lnTo>
                      <a:lnTo>
                        <a:pt x="586" y="0"/>
                      </a:lnTo>
                      <a:lnTo>
                        <a:pt x="584" y="0"/>
                      </a:lnTo>
                      <a:lnTo>
                        <a:pt x="582" y="0"/>
                      </a:lnTo>
                      <a:lnTo>
                        <a:pt x="579" y="3"/>
                      </a:lnTo>
                      <a:lnTo>
                        <a:pt x="577" y="3"/>
                      </a:lnTo>
                      <a:lnTo>
                        <a:pt x="575" y="3"/>
                      </a:lnTo>
                      <a:lnTo>
                        <a:pt x="572" y="3"/>
                      </a:lnTo>
                      <a:lnTo>
                        <a:pt x="572" y="5"/>
                      </a:lnTo>
                      <a:lnTo>
                        <a:pt x="572" y="10"/>
                      </a:lnTo>
                      <a:lnTo>
                        <a:pt x="570" y="10"/>
                      </a:lnTo>
                      <a:lnTo>
                        <a:pt x="567" y="10"/>
                      </a:lnTo>
                      <a:lnTo>
                        <a:pt x="563" y="10"/>
                      </a:lnTo>
                      <a:lnTo>
                        <a:pt x="558" y="12"/>
                      </a:lnTo>
                      <a:lnTo>
                        <a:pt x="555" y="12"/>
                      </a:lnTo>
                      <a:lnTo>
                        <a:pt x="555" y="10"/>
                      </a:lnTo>
                      <a:lnTo>
                        <a:pt x="551" y="14"/>
                      </a:lnTo>
                      <a:lnTo>
                        <a:pt x="548" y="14"/>
                      </a:lnTo>
                      <a:lnTo>
                        <a:pt x="546" y="14"/>
                      </a:lnTo>
                      <a:lnTo>
                        <a:pt x="546" y="17"/>
                      </a:lnTo>
                      <a:lnTo>
                        <a:pt x="544" y="14"/>
                      </a:lnTo>
                      <a:lnTo>
                        <a:pt x="541" y="14"/>
                      </a:lnTo>
                      <a:lnTo>
                        <a:pt x="539" y="12"/>
                      </a:lnTo>
                      <a:lnTo>
                        <a:pt x="536" y="14"/>
                      </a:lnTo>
                      <a:lnTo>
                        <a:pt x="534" y="12"/>
                      </a:lnTo>
                      <a:lnTo>
                        <a:pt x="532" y="10"/>
                      </a:lnTo>
                      <a:lnTo>
                        <a:pt x="529" y="12"/>
                      </a:lnTo>
                      <a:lnTo>
                        <a:pt x="527" y="10"/>
                      </a:lnTo>
                      <a:lnTo>
                        <a:pt x="522" y="10"/>
                      </a:lnTo>
                      <a:lnTo>
                        <a:pt x="520" y="7"/>
                      </a:lnTo>
                      <a:lnTo>
                        <a:pt x="517" y="7"/>
                      </a:lnTo>
                      <a:lnTo>
                        <a:pt x="515" y="7"/>
                      </a:lnTo>
                      <a:lnTo>
                        <a:pt x="513" y="7"/>
                      </a:lnTo>
                      <a:lnTo>
                        <a:pt x="510" y="7"/>
                      </a:lnTo>
                      <a:lnTo>
                        <a:pt x="508" y="7"/>
                      </a:lnTo>
                      <a:lnTo>
                        <a:pt x="505" y="10"/>
                      </a:lnTo>
                      <a:lnTo>
                        <a:pt x="505" y="12"/>
                      </a:lnTo>
                      <a:lnTo>
                        <a:pt x="505" y="14"/>
                      </a:lnTo>
                      <a:lnTo>
                        <a:pt x="501" y="19"/>
                      </a:lnTo>
                      <a:lnTo>
                        <a:pt x="501" y="17"/>
                      </a:lnTo>
                      <a:lnTo>
                        <a:pt x="498" y="14"/>
                      </a:lnTo>
                      <a:lnTo>
                        <a:pt x="496" y="14"/>
                      </a:lnTo>
                      <a:lnTo>
                        <a:pt x="493" y="17"/>
                      </a:lnTo>
                      <a:lnTo>
                        <a:pt x="493" y="19"/>
                      </a:lnTo>
                      <a:lnTo>
                        <a:pt x="491" y="22"/>
                      </a:lnTo>
                      <a:lnTo>
                        <a:pt x="491" y="19"/>
                      </a:lnTo>
                      <a:lnTo>
                        <a:pt x="489" y="19"/>
                      </a:lnTo>
                      <a:lnTo>
                        <a:pt x="486" y="19"/>
                      </a:lnTo>
                      <a:lnTo>
                        <a:pt x="484" y="19"/>
                      </a:lnTo>
                      <a:lnTo>
                        <a:pt x="484" y="22"/>
                      </a:lnTo>
                      <a:lnTo>
                        <a:pt x="482" y="22"/>
                      </a:lnTo>
                      <a:lnTo>
                        <a:pt x="477" y="22"/>
                      </a:lnTo>
                      <a:lnTo>
                        <a:pt x="474" y="19"/>
                      </a:lnTo>
                      <a:lnTo>
                        <a:pt x="470" y="22"/>
                      </a:lnTo>
                      <a:lnTo>
                        <a:pt x="467" y="19"/>
                      </a:lnTo>
                      <a:lnTo>
                        <a:pt x="465" y="19"/>
                      </a:lnTo>
                      <a:lnTo>
                        <a:pt x="465" y="17"/>
                      </a:lnTo>
                      <a:lnTo>
                        <a:pt x="465" y="19"/>
                      </a:lnTo>
                      <a:lnTo>
                        <a:pt x="467" y="19"/>
                      </a:lnTo>
                      <a:lnTo>
                        <a:pt x="470" y="22"/>
                      </a:lnTo>
                      <a:lnTo>
                        <a:pt x="467" y="24"/>
                      </a:lnTo>
                      <a:lnTo>
                        <a:pt x="470" y="24"/>
                      </a:lnTo>
                      <a:lnTo>
                        <a:pt x="467" y="26"/>
                      </a:lnTo>
                      <a:lnTo>
                        <a:pt x="467" y="29"/>
                      </a:lnTo>
                      <a:lnTo>
                        <a:pt x="467" y="31"/>
                      </a:lnTo>
                      <a:lnTo>
                        <a:pt x="467" y="33"/>
                      </a:lnTo>
                      <a:lnTo>
                        <a:pt x="462" y="33"/>
                      </a:lnTo>
                      <a:lnTo>
                        <a:pt x="458" y="33"/>
                      </a:lnTo>
                      <a:lnTo>
                        <a:pt x="455" y="41"/>
                      </a:lnTo>
                      <a:lnTo>
                        <a:pt x="453" y="41"/>
                      </a:lnTo>
                      <a:lnTo>
                        <a:pt x="453" y="43"/>
                      </a:lnTo>
                      <a:lnTo>
                        <a:pt x="451" y="43"/>
                      </a:lnTo>
                      <a:lnTo>
                        <a:pt x="448" y="43"/>
                      </a:lnTo>
                      <a:lnTo>
                        <a:pt x="448" y="45"/>
                      </a:lnTo>
                      <a:lnTo>
                        <a:pt x="446" y="43"/>
                      </a:lnTo>
                      <a:lnTo>
                        <a:pt x="443" y="48"/>
                      </a:lnTo>
                      <a:lnTo>
                        <a:pt x="441" y="48"/>
                      </a:lnTo>
                      <a:lnTo>
                        <a:pt x="439" y="48"/>
                      </a:lnTo>
                      <a:lnTo>
                        <a:pt x="436" y="48"/>
                      </a:lnTo>
                      <a:close/>
                    </a:path>
                  </a:pathLst>
                </a:custGeom>
                <a:solidFill>
                  <a:schemeClr val="accent6">
                    <a:lumMod val="20000"/>
                    <a:lumOff val="80000"/>
                  </a:schemeClr>
                </a:solidFill>
                <a:ln w="3175">
                  <a:solidFill>
                    <a:schemeClr val="tx1">
                      <a:lumMod val="50000"/>
                      <a:lumOff val="50000"/>
                    </a:schemeClr>
                  </a:solidFill>
                  <a:round/>
                  <a:headEnd/>
                  <a:tailEnd/>
                </a:ln>
              </xdr:spPr>
            </xdr:sp>
            <xdr:sp macro="" textlink="">
              <xdr:nvSpPr>
                <xdr:cNvPr id="32" name="Freeform 31"/>
                <xdr:cNvSpPr>
                  <a:spLocks noEditPoints="1"/>
                </xdr:cNvSpPr>
              </xdr:nvSpPr>
              <xdr:spPr bwMode="auto">
                <a:xfrm>
                  <a:off x="4671370" y="13410106"/>
                  <a:ext cx="456977" cy="342652"/>
                </a:xfrm>
                <a:custGeom>
                  <a:avLst/>
                  <a:gdLst>
                    <a:gd name="T0" fmla="*/ 119 w 379"/>
                    <a:gd name="T1" fmla="*/ 208 h 298"/>
                    <a:gd name="T2" fmla="*/ 719 w 379"/>
                    <a:gd name="T3" fmla="*/ 686 h 298"/>
                    <a:gd name="T4" fmla="*/ 735 w 379"/>
                    <a:gd name="T5" fmla="*/ 790 h 298"/>
                    <a:gd name="T6" fmla="*/ 667 w 379"/>
                    <a:gd name="T7" fmla="*/ 783 h 298"/>
                    <a:gd name="T8" fmla="*/ 529 w 379"/>
                    <a:gd name="T9" fmla="*/ 750 h 298"/>
                    <a:gd name="T10" fmla="*/ 520 w 379"/>
                    <a:gd name="T11" fmla="*/ 664 h 298"/>
                    <a:gd name="T12" fmla="*/ 29 w 379"/>
                    <a:gd name="T13" fmla="*/ 211 h 298"/>
                    <a:gd name="T14" fmla="*/ 138 w 379"/>
                    <a:gd name="T15" fmla="*/ 167 h 298"/>
                    <a:gd name="T16" fmla="*/ 275 w 379"/>
                    <a:gd name="T17" fmla="*/ 109 h 298"/>
                    <a:gd name="T18" fmla="*/ 338 w 379"/>
                    <a:gd name="T19" fmla="*/ 117 h 298"/>
                    <a:gd name="T20" fmla="*/ 364 w 379"/>
                    <a:gd name="T21" fmla="*/ 133 h 298"/>
                    <a:gd name="T22" fmla="*/ 423 w 379"/>
                    <a:gd name="T23" fmla="*/ 48 h 298"/>
                    <a:gd name="T24" fmla="*/ 560 w 379"/>
                    <a:gd name="T25" fmla="*/ 13 h 298"/>
                    <a:gd name="T26" fmla="*/ 638 w 379"/>
                    <a:gd name="T27" fmla="*/ 76 h 298"/>
                    <a:gd name="T28" fmla="*/ 647 w 379"/>
                    <a:gd name="T29" fmla="*/ 88 h 298"/>
                    <a:gd name="T30" fmla="*/ 732 w 379"/>
                    <a:gd name="T31" fmla="*/ 72 h 298"/>
                    <a:gd name="T32" fmla="*/ 868 w 379"/>
                    <a:gd name="T33" fmla="*/ 133 h 298"/>
                    <a:gd name="T34" fmla="*/ 929 w 379"/>
                    <a:gd name="T35" fmla="*/ 149 h 298"/>
                    <a:gd name="T36" fmla="*/ 1061 w 379"/>
                    <a:gd name="T37" fmla="*/ 149 h 298"/>
                    <a:gd name="T38" fmla="*/ 1113 w 379"/>
                    <a:gd name="T39" fmla="*/ 167 h 298"/>
                    <a:gd name="T40" fmla="*/ 1241 w 379"/>
                    <a:gd name="T41" fmla="*/ 123 h 298"/>
                    <a:gd name="T42" fmla="*/ 1304 w 379"/>
                    <a:gd name="T43" fmla="*/ 123 h 298"/>
                    <a:gd name="T44" fmla="*/ 1396 w 379"/>
                    <a:gd name="T45" fmla="*/ 72 h 298"/>
                    <a:gd name="T46" fmla="*/ 1404 w 379"/>
                    <a:gd name="T47" fmla="*/ 109 h 298"/>
                    <a:gd name="T48" fmla="*/ 1423 w 379"/>
                    <a:gd name="T49" fmla="*/ 167 h 298"/>
                    <a:gd name="T50" fmla="*/ 1389 w 379"/>
                    <a:gd name="T51" fmla="*/ 211 h 298"/>
                    <a:gd name="T52" fmla="*/ 1349 w 379"/>
                    <a:gd name="T53" fmla="*/ 236 h 298"/>
                    <a:gd name="T54" fmla="*/ 1327 w 379"/>
                    <a:gd name="T55" fmla="*/ 221 h 298"/>
                    <a:gd name="T56" fmla="*/ 1327 w 379"/>
                    <a:gd name="T57" fmla="*/ 236 h 298"/>
                    <a:gd name="T58" fmla="*/ 1304 w 379"/>
                    <a:gd name="T59" fmla="*/ 244 h 298"/>
                    <a:gd name="T60" fmla="*/ 1286 w 379"/>
                    <a:gd name="T61" fmla="*/ 340 h 298"/>
                    <a:gd name="T62" fmla="*/ 1211 w 379"/>
                    <a:gd name="T63" fmla="*/ 385 h 298"/>
                    <a:gd name="T64" fmla="*/ 1197 w 379"/>
                    <a:gd name="T65" fmla="*/ 464 h 298"/>
                    <a:gd name="T66" fmla="*/ 1094 w 379"/>
                    <a:gd name="T67" fmla="*/ 513 h 298"/>
                    <a:gd name="T68" fmla="*/ 1036 w 379"/>
                    <a:gd name="T69" fmla="*/ 524 h 298"/>
                    <a:gd name="T70" fmla="*/ 1004 w 379"/>
                    <a:gd name="T71" fmla="*/ 641 h 298"/>
                    <a:gd name="T72" fmla="*/ 976 w 379"/>
                    <a:gd name="T73" fmla="*/ 722 h 298"/>
                    <a:gd name="T74" fmla="*/ 976 w 379"/>
                    <a:gd name="T75" fmla="*/ 783 h 298"/>
                    <a:gd name="T76" fmla="*/ 943 w 379"/>
                    <a:gd name="T77" fmla="*/ 822 h 298"/>
                    <a:gd name="T78" fmla="*/ 868 w 379"/>
                    <a:gd name="T79" fmla="*/ 796 h 298"/>
                    <a:gd name="T80" fmla="*/ 810 w 379"/>
                    <a:gd name="T81" fmla="*/ 871 h 298"/>
                    <a:gd name="T82" fmla="*/ 882 w 379"/>
                    <a:gd name="T83" fmla="*/ 855 h 298"/>
                    <a:gd name="T84" fmla="*/ 897 w 379"/>
                    <a:gd name="T85" fmla="*/ 923 h 298"/>
                    <a:gd name="T86" fmla="*/ 829 w 379"/>
                    <a:gd name="T87" fmla="*/ 972 h 298"/>
                    <a:gd name="T88" fmla="*/ 759 w 379"/>
                    <a:gd name="T89" fmla="*/ 972 h 298"/>
                    <a:gd name="T90" fmla="*/ 732 w 379"/>
                    <a:gd name="T91" fmla="*/ 963 h 298"/>
                    <a:gd name="T92" fmla="*/ 647 w 379"/>
                    <a:gd name="T93" fmla="*/ 932 h 298"/>
                    <a:gd name="T94" fmla="*/ 612 w 379"/>
                    <a:gd name="T95" fmla="*/ 846 h 298"/>
                    <a:gd name="T96" fmla="*/ 548 w 379"/>
                    <a:gd name="T97" fmla="*/ 895 h 298"/>
                    <a:gd name="T98" fmla="*/ 529 w 379"/>
                    <a:gd name="T99" fmla="*/ 855 h 298"/>
                    <a:gd name="T100" fmla="*/ 468 w 379"/>
                    <a:gd name="T101" fmla="*/ 790 h 298"/>
                    <a:gd name="T102" fmla="*/ 393 w 379"/>
                    <a:gd name="T103" fmla="*/ 734 h 298"/>
                    <a:gd name="T104" fmla="*/ 330 w 379"/>
                    <a:gd name="T105" fmla="*/ 693 h 298"/>
                    <a:gd name="T106" fmla="*/ 256 w 379"/>
                    <a:gd name="T107" fmla="*/ 625 h 298"/>
                    <a:gd name="T108" fmla="*/ 231 w 379"/>
                    <a:gd name="T109" fmla="*/ 601 h 298"/>
                    <a:gd name="T110" fmla="*/ 173 w 379"/>
                    <a:gd name="T111" fmla="*/ 544 h 298"/>
                    <a:gd name="T112" fmla="*/ 275 w 379"/>
                    <a:gd name="T113" fmla="*/ 552 h 298"/>
                    <a:gd name="T114" fmla="*/ 364 w 379"/>
                    <a:gd name="T115" fmla="*/ 500 h 298"/>
                    <a:gd name="T116" fmla="*/ 231 w 379"/>
                    <a:gd name="T117" fmla="*/ 434 h 298"/>
                    <a:gd name="T118" fmla="*/ 244 w 379"/>
                    <a:gd name="T119" fmla="*/ 315 h 298"/>
                    <a:gd name="T120" fmla="*/ 166 w 379"/>
                    <a:gd name="T121" fmla="*/ 258 h 298"/>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0" t="0" r="r" b="b"/>
                  <a:pathLst>
                    <a:path w="379" h="298">
                      <a:moveTo>
                        <a:pt x="45" y="59"/>
                      </a:moveTo>
                      <a:lnTo>
                        <a:pt x="43" y="64"/>
                      </a:lnTo>
                      <a:lnTo>
                        <a:pt x="41" y="66"/>
                      </a:lnTo>
                      <a:lnTo>
                        <a:pt x="41" y="71"/>
                      </a:lnTo>
                      <a:lnTo>
                        <a:pt x="38" y="71"/>
                      </a:lnTo>
                      <a:lnTo>
                        <a:pt x="41" y="76"/>
                      </a:lnTo>
                      <a:lnTo>
                        <a:pt x="36" y="78"/>
                      </a:lnTo>
                      <a:lnTo>
                        <a:pt x="33" y="76"/>
                      </a:lnTo>
                      <a:lnTo>
                        <a:pt x="36" y="64"/>
                      </a:lnTo>
                      <a:lnTo>
                        <a:pt x="31" y="62"/>
                      </a:lnTo>
                      <a:lnTo>
                        <a:pt x="31" y="59"/>
                      </a:lnTo>
                      <a:lnTo>
                        <a:pt x="41" y="57"/>
                      </a:lnTo>
                      <a:lnTo>
                        <a:pt x="45" y="59"/>
                      </a:lnTo>
                      <a:close/>
                      <a:moveTo>
                        <a:pt x="148" y="200"/>
                      </a:moveTo>
                      <a:lnTo>
                        <a:pt x="160" y="200"/>
                      </a:lnTo>
                      <a:lnTo>
                        <a:pt x="165" y="202"/>
                      </a:lnTo>
                      <a:lnTo>
                        <a:pt x="177" y="207"/>
                      </a:lnTo>
                      <a:lnTo>
                        <a:pt x="179" y="209"/>
                      </a:lnTo>
                      <a:lnTo>
                        <a:pt x="184" y="207"/>
                      </a:lnTo>
                      <a:lnTo>
                        <a:pt x="188" y="207"/>
                      </a:lnTo>
                      <a:lnTo>
                        <a:pt x="191" y="214"/>
                      </a:lnTo>
                      <a:lnTo>
                        <a:pt x="198" y="209"/>
                      </a:lnTo>
                      <a:lnTo>
                        <a:pt x="196" y="217"/>
                      </a:lnTo>
                      <a:lnTo>
                        <a:pt x="196" y="221"/>
                      </a:lnTo>
                      <a:lnTo>
                        <a:pt x="191" y="224"/>
                      </a:lnTo>
                      <a:lnTo>
                        <a:pt x="188" y="224"/>
                      </a:lnTo>
                      <a:lnTo>
                        <a:pt x="186" y="226"/>
                      </a:lnTo>
                      <a:lnTo>
                        <a:pt x="186" y="228"/>
                      </a:lnTo>
                      <a:lnTo>
                        <a:pt x="188" y="231"/>
                      </a:lnTo>
                      <a:lnTo>
                        <a:pt x="193" y="238"/>
                      </a:lnTo>
                      <a:lnTo>
                        <a:pt x="200" y="238"/>
                      </a:lnTo>
                      <a:lnTo>
                        <a:pt x="203" y="233"/>
                      </a:lnTo>
                      <a:lnTo>
                        <a:pt x="205" y="233"/>
                      </a:lnTo>
                      <a:lnTo>
                        <a:pt x="208" y="243"/>
                      </a:lnTo>
                      <a:lnTo>
                        <a:pt x="200" y="247"/>
                      </a:lnTo>
                      <a:lnTo>
                        <a:pt x="198" y="243"/>
                      </a:lnTo>
                      <a:lnTo>
                        <a:pt x="196" y="245"/>
                      </a:lnTo>
                      <a:lnTo>
                        <a:pt x="191" y="243"/>
                      </a:lnTo>
                      <a:lnTo>
                        <a:pt x="181" y="243"/>
                      </a:lnTo>
                      <a:lnTo>
                        <a:pt x="174" y="236"/>
                      </a:lnTo>
                      <a:lnTo>
                        <a:pt x="174" y="238"/>
                      </a:lnTo>
                      <a:lnTo>
                        <a:pt x="169" y="236"/>
                      </a:lnTo>
                      <a:lnTo>
                        <a:pt x="165" y="236"/>
                      </a:lnTo>
                      <a:lnTo>
                        <a:pt x="162" y="240"/>
                      </a:lnTo>
                      <a:lnTo>
                        <a:pt x="150" y="238"/>
                      </a:lnTo>
                      <a:lnTo>
                        <a:pt x="150" y="236"/>
                      </a:lnTo>
                      <a:lnTo>
                        <a:pt x="148" y="228"/>
                      </a:lnTo>
                      <a:lnTo>
                        <a:pt x="146" y="228"/>
                      </a:lnTo>
                      <a:lnTo>
                        <a:pt x="141" y="226"/>
                      </a:lnTo>
                      <a:lnTo>
                        <a:pt x="138" y="226"/>
                      </a:lnTo>
                      <a:lnTo>
                        <a:pt x="138" y="221"/>
                      </a:lnTo>
                      <a:lnTo>
                        <a:pt x="131" y="221"/>
                      </a:lnTo>
                      <a:lnTo>
                        <a:pt x="131" y="219"/>
                      </a:lnTo>
                      <a:lnTo>
                        <a:pt x="134" y="219"/>
                      </a:lnTo>
                      <a:lnTo>
                        <a:pt x="129" y="217"/>
                      </a:lnTo>
                      <a:lnTo>
                        <a:pt x="131" y="214"/>
                      </a:lnTo>
                      <a:lnTo>
                        <a:pt x="134" y="209"/>
                      </a:lnTo>
                      <a:lnTo>
                        <a:pt x="131" y="207"/>
                      </a:lnTo>
                      <a:lnTo>
                        <a:pt x="134" y="205"/>
                      </a:lnTo>
                      <a:lnTo>
                        <a:pt x="136" y="200"/>
                      </a:lnTo>
                      <a:lnTo>
                        <a:pt x="138" y="202"/>
                      </a:lnTo>
                      <a:lnTo>
                        <a:pt x="141" y="200"/>
                      </a:lnTo>
                      <a:lnTo>
                        <a:pt x="148" y="200"/>
                      </a:lnTo>
                      <a:close/>
                      <a:moveTo>
                        <a:pt x="7" y="97"/>
                      </a:moveTo>
                      <a:lnTo>
                        <a:pt x="2" y="85"/>
                      </a:lnTo>
                      <a:lnTo>
                        <a:pt x="2" y="76"/>
                      </a:lnTo>
                      <a:lnTo>
                        <a:pt x="0" y="66"/>
                      </a:lnTo>
                      <a:lnTo>
                        <a:pt x="2" y="66"/>
                      </a:lnTo>
                      <a:lnTo>
                        <a:pt x="5" y="64"/>
                      </a:lnTo>
                      <a:lnTo>
                        <a:pt x="7" y="64"/>
                      </a:lnTo>
                      <a:lnTo>
                        <a:pt x="10" y="64"/>
                      </a:lnTo>
                      <a:lnTo>
                        <a:pt x="7" y="62"/>
                      </a:lnTo>
                      <a:lnTo>
                        <a:pt x="12" y="64"/>
                      </a:lnTo>
                      <a:lnTo>
                        <a:pt x="14" y="57"/>
                      </a:lnTo>
                      <a:lnTo>
                        <a:pt x="24" y="54"/>
                      </a:lnTo>
                      <a:lnTo>
                        <a:pt x="24" y="50"/>
                      </a:lnTo>
                      <a:lnTo>
                        <a:pt x="26" y="47"/>
                      </a:lnTo>
                      <a:lnTo>
                        <a:pt x="29" y="50"/>
                      </a:lnTo>
                      <a:lnTo>
                        <a:pt x="33" y="47"/>
                      </a:lnTo>
                      <a:lnTo>
                        <a:pt x="36" y="50"/>
                      </a:lnTo>
                      <a:lnTo>
                        <a:pt x="38" y="50"/>
                      </a:lnTo>
                      <a:lnTo>
                        <a:pt x="50" y="45"/>
                      </a:lnTo>
                      <a:lnTo>
                        <a:pt x="53" y="52"/>
                      </a:lnTo>
                      <a:lnTo>
                        <a:pt x="57" y="47"/>
                      </a:lnTo>
                      <a:lnTo>
                        <a:pt x="64" y="47"/>
                      </a:lnTo>
                      <a:lnTo>
                        <a:pt x="67" y="43"/>
                      </a:lnTo>
                      <a:lnTo>
                        <a:pt x="67" y="31"/>
                      </a:lnTo>
                      <a:lnTo>
                        <a:pt x="72" y="31"/>
                      </a:lnTo>
                      <a:lnTo>
                        <a:pt x="74" y="33"/>
                      </a:lnTo>
                      <a:lnTo>
                        <a:pt x="72" y="33"/>
                      </a:lnTo>
                      <a:lnTo>
                        <a:pt x="74" y="35"/>
                      </a:lnTo>
                      <a:lnTo>
                        <a:pt x="74" y="33"/>
                      </a:lnTo>
                      <a:lnTo>
                        <a:pt x="74" y="28"/>
                      </a:lnTo>
                      <a:lnTo>
                        <a:pt x="81" y="23"/>
                      </a:lnTo>
                      <a:lnTo>
                        <a:pt x="76" y="28"/>
                      </a:lnTo>
                      <a:lnTo>
                        <a:pt x="88" y="35"/>
                      </a:lnTo>
                      <a:lnTo>
                        <a:pt x="93" y="33"/>
                      </a:lnTo>
                      <a:lnTo>
                        <a:pt x="93" y="35"/>
                      </a:lnTo>
                      <a:lnTo>
                        <a:pt x="91" y="35"/>
                      </a:lnTo>
                      <a:lnTo>
                        <a:pt x="88" y="35"/>
                      </a:lnTo>
                      <a:lnTo>
                        <a:pt x="93" y="40"/>
                      </a:lnTo>
                      <a:lnTo>
                        <a:pt x="95" y="40"/>
                      </a:lnTo>
                      <a:lnTo>
                        <a:pt x="93" y="38"/>
                      </a:lnTo>
                      <a:lnTo>
                        <a:pt x="98" y="43"/>
                      </a:lnTo>
                      <a:lnTo>
                        <a:pt x="103" y="45"/>
                      </a:lnTo>
                      <a:lnTo>
                        <a:pt x="107" y="52"/>
                      </a:lnTo>
                      <a:lnTo>
                        <a:pt x="103" y="45"/>
                      </a:lnTo>
                      <a:lnTo>
                        <a:pt x="95" y="40"/>
                      </a:lnTo>
                      <a:lnTo>
                        <a:pt x="95" y="38"/>
                      </a:lnTo>
                      <a:lnTo>
                        <a:pt x="95" y="40"/>
                      </a:lnTo>
                      <a:lnTo>
                        <a:pt x="95" y="35"/>
                      </a:lnTo>
                      <a:lnTo>
                        <a:pt x="93" y="35"/>
                      </a:lnTo>
                      <a:lnTo>
                        <a:pt x="95" y="35"/>
                      </a:lnTo>
                      <a:lnTo>
                        <a:pt x="95" y="33"/>
                      </a:lnTo>
                      <a:lnTo>
                        <a:pt x="91" y="26"/>
                      </a:lnTo>
                      <a:lnTo>
                        <a:pt x="98" y="21"/>
                      </a:lnTo>
                      <a:lnTo>
                        <a:pt x="105" y="16"/>
                      </a:lnTo>
                      <a:lnTo>
                        <a:pt x="105" y="14"/>
                      </a:lnTo>
                      <a:lnTo>
                        <a:pt x="107" y="12"/>
                      </a:lnTo>
                      <a:lnTo>
                        <a:pt x="110" y="14"/>
                      </a:lnTo>
                      <a:lnTo>
                        <a:pt x="110" y="12"/>
                      </a:lnTo>
                      <a:lnTo>
                        <a:pt x="110" y="9"/>
                      </a:lnTo>
                      <a:lnTo>
                        <a:pt x="110" y="7"/>
                      </a:lnTo>
                      <a:lnTo>
                        <a:pt x="119" y="7"/>
                      </a:lnTo>
                      <a:lnTo>
                        <a:pt x="122" y="7"/>
                      </a:lnTo>
                      <a:lnTo>
                        <a:pt x="124" y="7"/>
                      </a:lnTo>
                      <a:lnTo>
                        <a:pt x="129" y="7"/>
                      </a:lnTo>
                      <a:lnTo>
                        <a:pt x="138" y="7"/>
                      </a:lnTo>
                      <a:lnTo>
                        <a:pt x="141" y="7"/>
                      </a:lnTo>
                      <a:lnTo>
                        <a:pt x="146" y="4"/>
                      </a:lnTo>
                      <a:lnTo>
                        <a:pt x="146" y="2"/>
                      </a:lnTo>
                      <a:lnTo>
                        <a:pt x="148" y="4"/>
                      </a:lnTo>
                      <a:lnTo>
                        <a:pt x="153" y="0"/>
                      </a:lnTo>
                      <a:lnTo>
                        <a:pt x="157" y="7"/>
                      </a:lnTo>
                      <a:lnTo>
                        <a:pt x="162" y="12"/>
                      </a:lnTo>
                      <a:lnTo>
                        <a:pt x="160" y="12"/>
                      </a:lnTo>
                      <a:lnTo>
                        <a:pt x="165" y="12"/>
                      </a:lnTo>
                      <a:lnTo>
                        <a:pt x="167" y="19"/>
                      </a:lnTo>
                      <a:lnTo>
                        <a:pt x="167" y="21"/>
                      </a:lnTo>
                      <a:lnTo>
                        <a:pt x="167" y="23"/>
                      </a:lnTo>
                      <a:lnTo>
                        <a:pt x="169" y="26"/>
                      </a:lnTo>
                      <a:lnTo>
                        <a:pt x="167" y="26"/>
                      </a:lnTo>
                      <a:lnTo>
                        <a:pt x="169" y="28"/>
                      </a:lnTo>
                      <a:lnTo>
                        <a:pt x="169" y="31"/>
                      </a:lnTo>
                      <a:lnTo>
                        <a:pt x="174" y="31"/>
                      </a:lnTo>
                      <a:lnTo>
                        <a:pt x="174" y="33"/>
                      </a:lnTo>
                      <a:lnTo>
                        <a:pt x="174" y="31"/>
                      </a:lnTo>
                      <a:lnTo>
                        <a:pt x="169" y="31"/>
                      </a:lnTo>
                      <a:lnTo>
                        <a:pt x="172" y="26"/>
                      </a:lnTo>
                      <a:lnTo>
                        <a:pt x="169" y="26"/>
                      </a:lnTo>
                      <a:lnTo>
                        <a:pt x="169" y="19"/>
                      </a:lnTo>
                      <a:lnTo>
                        <a:pt x="167" y="16"/>
                      </a:lnTo>
                      <a:lnTo>
                        <a:pt x="169" y="14"/>
                      </a:lnTo>
                      <a:lnTo>
                        <a:pt x="174" y="14"/>
                      </a:lnTo>
                      <a:lnTo>
                        <a:pt x="177" y="12"/>
                      </a:lnTo>
                      <a:lnTo>
                        <a:pt x="179" y="14"/>
                      </a:lnTo>
                      <a:lnTo>
                        <a:pt x="179" y="16"/>
                      </a:lnTo>
                      <a:lnTo>
                        <a:pt x="184" y="19"/>
                      </a:lnTo>
                      <a:lnTo>
                        <a:pt x="186" y="19"/>
                      </a:lnTo>
                      <a:lnTo>
                        <a:pt x="191" y="21"/>
                      </a:lnTo>
                      <a:lnTo>
                        <a:pt x="196" y="19"/>
                      </a:lnTo>
                      <a:lnTo>
                        <a:pt x="198" y="23"/>
                      </a:lnTo>
                      <a:lnTo>
                        <a:pt x="200" y="26"/>
                      </a:lnTo>
                      <a:lnTo>
                        <a:pt x="203" y="23"/>
                      </a:lnTo>
                      <a:lnTo>
                        <a:pt x="208" y="23"/>
                      </a:lnTo>
                      <a:lnTo>
                        <a:pt x="210" y="28"/>
                      </a:lnTo>
                      <a:lnTo>
                        <a:pt x="212" y="28"/>
                      </a:lnTo>
                      <a:lnTo>
                        <a:pt x="217" y="35"/>
                      </a:lnTo>
                      <a:lnTo>
                        <a:pt x="224" y="38"/>
                      </a:lnTo>
                      <a:lnTo>
                        <a:pt x="227" y="40"/>
                      </a:lnTo>
                      <a:lnTo>
                        <a:pt x="229" y="40"/>
                      </a:lnTo>
                      <a:lnTo>
                        <a:pt x="231" y="40"/>
                      </a:lnTo>
                      <a:lnTo>
                        <a:pt x="236" y="43"/>
                      </a:lnTo>
                      <a:lnTo>
                        <a:pt x="236" y="45"/>
                      </a:lnTo>
                      <a:lnTo>
                        <a:pt x="239" y="45"/>
                      </a:lnTo>
                      <a:lnTo>
                        <a:pt x="241" y="45"/>
                      </a:lnTo>
                      <a:lnTo>
                        <a:pt x="241" y="50"/>
                      </a:lnTo>
                      <a:lnTo>
                        <a:pt x="241" y="47"/>
                      </a:lnTo>
                      <a:lnTo>
                        <a:pt x="243" y="47"/>
                      </a:lnTo>
                      <a:lnTo>
                        <a:pt x="243" y="45"/>
                      </a:lnTo>
                      <a:lnTo>
                        <a:pt x="248" y="47"/>
                      </a:lnTo>
                      <a:lnTo>
                        <a:pt x="258" y="50"/>
                      </a:lnTo>
                      <a:lnTo>
                        <a:pt x="265" y="45"/>
                      </a:lnTo>
                      <a:lnTo>
                        <a:pt x="262" y="47"/>
                      </a:lnTo>
                      <a:lnTo>
                        <a:pt x="265" y="50"/>
                      </a:lnTo>
                      <a:lnTo>
                        <a:pt x="267" y="45"/>
                      </a:lnTo>
                      <a:lnTo>
                        <a:pt x="270" y="43"/>
                      </a:lnTo>
                      <a:lnTo>
                        <a:pt x="274" y="45"/>
                      </a:lnTo>
                      <a:lnTo>
                        <a:pt x="274" y="43"/>
                      </a:lnTo>
                      <a:lnTo>
                        <a:pt x="277" y="45"/>
                      </a:lnTo>
                      <a:lnTo>
                        <a:pt x="274" y="47"/>
                      </a:lnTo>
                      <a:lnTo>
                        <a:pt x="277" y="47"/>
                      </a:lnTo>
                      <a:lnTo>
                        <a:pt x="277" y="50"/>
                      </a:lnTo>
                      <a:lnTo>
                        <a:pt x="279" y="47"/>
                      </a:lnTo>
                      <a:lnTo>
                        <a:pt x="282" y="50"/>
                      </a:lnTo>
                      <a:lnTo>
                        <a:pt x="286" y="50"/>
                      </a:lnTo>
                      <a:lnTo>
                        <a:pt x="284" y="50"/>
                      </a:lnTo>
                      <a:lnTo>
                        <a:pt x="286" y="47"/>
                      </a:lnTo>
                      <a:lnTo>
                        <a:pt x="289" y="47"/>
                      </a:lnTo>
                      <a:lnTo>
                        <a:pt x="291" y="50"/>
                      </a:lnTo>
                      <a:lnTo>
                        <a:pt x="291" y="52"/>
                      </a:lnTo>
                      <a:lnTo>
                        <a:pt x="291" y="50"/>
                      </a:lnTo>
                      <a:lnTo>
                        <a:pt x="296" y="45"/>
                      </a:lnTo>
                      <a:lnTo>
                        <a:pt x="317" y="38"/>
                      </a:lnTo>
                      <a:lnTo>
                        <a:pt x="322" y="43"/>
                      </a:lnTo>
                      <a:lnTo>
                        <a:pt x="322" y="40"/>
                      </a:lnTo>
                      <a:lnTo>
                        <a:pt x="322" y="38"/>
                      </a:lnTo>
                      <a:lnTo>
                        <a:pt x="324" y="38"/>
                      </a:lnTo>
                      <a:lnTo>
                        <a:pt x="324" y="43"/>
                      </a:lnTo>
                      <a:lnTo>
                        <a:pt x="324" y="38"/>
                      </a:lnTo>
                      <a:lnTo>
                        <a:pt x="327" y="38"/>
                      </a:lnTo>
                      <a:lnTo>
                        <a:pt x="327" y="35"/>
                      </a:lnTo>
                      <a:lnTo>
                        <a:pt x="329" y="35"/>
                      </a:lnTo>
                      <a:lnTo>
                        <a:pt x="332" y="35"/>
                      </a:lnTo>
                      <a:lnTo>
                        <a:pt x="334" y="35"/>
                      </a:lnTo>
                      <a:lnTo>
                        <a:pt x="336" y="38"/>
                      </a:lnTo>
                      <a:lnTo>
                        <a:pt x="334" y="40"/>
                      </a:lnTo>
                      <a:lnTo>
                        <a:pt x="339" y="40"/>
                      </a:lnTo>
                      <a:lnTo>
                        <a:pt x="341" y="40"/>
                      </a:lnTo>
                      <a:lnTo>
                        <a:pt x="341" y="38"/>
                      </a:lnTo>
                      <a:lnTo>
                        <a:pt x="339" y="40"/>
                      </a:lnTo>
                      <a:lnTo>
                        <a:pt x="336" y="35"/>
                      </a:lnTo>
                      <a:lnTo>
                        <a:pt x="346" y="31"/>
                      </a:lnTo>
                      <a:lnTo>
                        <a:pt x="348" y="23"/>
                      </a:lnTo>
                      <a:lnTo>
                        <a:pt x="351" y="23"/>
                      </a:lnTo>
                      <a:lnTo>
                        <a:pt x="353" y="21"/>
                      </a:lnTo>
                      <a:lnTo>
                        <a:pt x="353" y="23"/>
                      </a:lnTo>
                      <a:lnTo>
                        <a:pt x="365" y="16"/>
                      </a:lnTo>
                      <a:lnTo>
                        <a:pt x="367" y="19"/>
                      </a:lnTo>
                      <a:lnTo>
                        <a:pt x="365" y="21"/>
                      </a:lnTo>
                      <a:lnTo>
                        <a:pt x="365" y="26"/>
                      </a:lnTo>
                      <a:lnTo>
                        <a:pt x="367" y="26"/>
                      </a:lnTo>
                      <a:lnTo>
                        <a:pt x="365" y="28"/>
                      </a:lnTo>
                      <a:lnTo>
                        <a:pt x="367" y="28"/>
                      </a:lnTo>
                      <a:lnTo>
                        <a:pt x="365" y="31"/>
                      </a:lnTo>
                      <a:lnTo>
                        <a:pt x="363" y="31"/>
                      </a:lnTo>
                      <a:lnTo>
                        <a:pt x="365" y="31"/>
                      </a:lnTo>
                      <a:lnTo>
                        <a:pt x="363" y="31"/>
                      </a:lnTo>
                      <a:lnTo>
                        <a:pt x="365" y="31"/>
                      </a:lnTo>
                      <a:lnTo>
                        <a:pt x="367" y="33"/>
                      </a:lnTo>
                      <a:lnTo>
                        <a:pt x="375" y="33"/>
                      </a:lnTo>
                      <a:lnTo>
                        <a:pt x="375" y="35"/>
                      </a:lnTo>
                      <a:lnTo>
                        <a:pt x="377" y="35"/>
                      </a:lnTo>
                      <a:lnTo>
                        <a:pt x="377" y="43"/>
                      </a:lnTo>
                      <a:lnTo>
                        <a:pt x="379" y="47"/>
                      </a:lnTo>
                      <a:lnTo>
                        <a:pt x="377" y="47"/>
                      </a:lnTo>
                      <a:lnTo>
                        <a:pt x="375" y="47"/>
                      </a:lnTo>
                      <a:lnTo>
                        <a:pt x="375" y="50"/>
                      </a:lnTo>
                      <a:lnTo>
                        <a:pt x="375" y="47"/>
                      </a:lnTo>
                      <a:lnTo>
                        <a:pt x="372" y="50"/>
                      </a:lnTo>
                      <a:lnTo>
                        <a:pt x="370" y="50"/>
                      </a:lnTo>
                      <a:lnTo>
                        <a:pt x="367" y="50"/>
                      </a:lnTo>
                      <a:lnTo>
                        <a:pt x="367" y="52"/>
                      </a:lnTo>
                      <a:lnTo>
                        <a:pt x="365" y="52"/>
                      </a:lnTo>
                      <a:lnTo>
                        <a:pt x="365" y="54"/>
                      </a:lnTo>
                      <a:lnTo>
                        <a:pt x="365" y="57"/>
                      </a:lnTo>
                      <a:lnTo>
                        <a:pt x="365" y="59"/>
                      </a:lnTo>
                      <a:lnTo>
                        <a:pt x="365" y="62"/>
                      </a:lnTo>
                      <a:lnTo>
                        <a:pt x="363" y="62"/>
                      </a:lnTo>
                      <a:lnTo>
                        <a:pt x="363" y="64"/>
                      </a:lnTo>
                      <a:lnTo>
                        <a:pt x="360" y="64"/>
                      </a:lnTo>
                      <a:lnTo>
                        <a:pt x="360" y="66"/>
                      </a:lnTo>
                      <a:lnTo>
                        <a:pt x="358" y="66"/>
                      </a:lnTo>
                      <a:lnTo>
                        <a:pt x="355" y="66"/>
                      </a:lnTo>
                      <a:lnTo>
                        <a:pt x="358" y="69"/>
                      </a:lnTo>
                      <a:lnTo>
                        <a:pt x="355" y="69"/>
                      </a:lnTo>
                      <a:lnTo>
                        <a:pt x="353" y="69"/>
                      </a:lnTo>
                      <a:lnTo>
                        <a:pt x="353" y="66"/>
                      </a:lnTo>
                      <a:lnTo>
                        <a:pt x="353" y="69"/>
                      </a:lnTo>
                      <a:lnTo>
                        <a:pt x="353" y="71"/>
                      </a:lnTo>
                      <a:lnTo>
                        <a:pt x="351" y="71"/>
                      </a:lnTo>
                      <a:lnTo>
                        <a:pt x="353" y="71"/>
                      </a:lnTo>
                      <a:lnTo>
                        <a:pt x="351" y="71"/>
                      </a:lnTo>
                      <a:lnTo>
                        <a:pt x="348" y="71"/>
                      </a:lnTo>
                      <a:lnTo>
                        <a:pt x="351" y="69"/>
                      </a:lnTo>
                      <a:lnTo>
                        <a:pt x="348" y="69"/>
                      </a:lnTo>
                      <a:lnTo>
                        <a:pt x="348" y="66"/>
                      </a:lnTo>
                      <a:lnTo>
                        <a:pt x="348" y="69"/>
                      </a:lnTo>
                      <a:lnTo>
                        <a:pt x="348" y="66"/>
                      </a:lnTo>
                      <a:lnTo>
                        <a:pt x="346" y="66"/>
                      </a:lnTo>
                      <a:lnTo>
                        <a:pt x="348" y="69"/>
                      </a:lnTo>
                      <a:lnTo>
                        <a:pt x="346" y="69"/>
                      </a:lnTo>
                      <a:lnTo>
                        <a:pt x="348" y="69"/>
                      </a:lnTo>
                      <a:lnTo>
                        <a:pt x="346" y="69"/>
                      </a:lnTo>
                      <a:lnTo>
                        <a:pt x="348" y="69"/>
                      </a:lnTo>
                      <a:lnTo>
                        <a:pt x="348" y="71"/>
                      </a:lnTo>
                      <a:lnTo>
                        <a:pt x="346" y="71"/>
                      </a:lnTo>
                      <a:lnTo>
                        <a:pt x="348" y="71"/>
                      </a:lnTo>
                      <a:lnTo>
                        <a:pt x="348" y="74"/>
                      </a:lnTo>
                      <a:lnTo>
                        <a:pt x="346" y="71"/>
                      </a:lnTo>
                      <a:lnTo>
                        <a:pt x="346" y="74"/>
                      </a:lnTo>
                      <a:lnTo>
                        <a:pt x="346" y="71"/>
                      </a:lnTo>
                      <a:lnTo>
                        <a:pt x="344" y="71"/>
                      </a:lnTo>
                      <a:lnTo>
                        <a:pt x="346" y="71"/>
                      </a:lnTo>
                      <a:lnTo>
                        <a:pt x="344" y="74"/>
                      </a:lnTo>
                      <a:lnTo>
                        <a:pt x="341" y="71"/>
                      </a:lnTo>
                      <a:lnTo>
                        <a:pt x="341" y="69"/>
                      </a:lnTo>
                      <a:lnTo>
                        <a:pt x="339" y="69"/>
                      </a:lnTo>
                      <a:lnTo>
                        <a:pt x="339" y="74"/>
                      </a:lnTo>
                      <a:lnTo>
                        <a:pt x="341" y="74"/>
                      </a:lnTo>
                      <a:lnTo>
                        <a:pt x="339" y="78"/>
                      </a:lnTo>
                      <a:lnTo>
                        <a:pt x="339" y="81"/>
                      </a:lnTo>
                      <a:lnTo>
                        <a:pt x="336" y="83"/>
                      </a:lnTo>
                      <a:lnTo>
                        <a:pt x="339" y="85"/>
                      </a:lnTo>
                      <a:lnTo>
                        <a:pt x="339" y="90"/>
                      </a:lnTo>
                      <a:lnTo>
                        <a:pt x="341" y="93"/>
                      </a:lnTo>
                      <a:lnTo>
                        <a:pt x="341" y="95"/>
                      </a:lnTo>
                      <a:lnTo>
                        <a:pt x="339" y="97"/>
                      </a:lnTo>
                      <a:lnTo>
                        <a:pt x="339" y="100"/>
                      </a:lnTo>
                      <a:lnTo>
                        <a:pt x="336" y="102"/>
                      </a:lnTo>
                      <a:lnTo>
                        <a:pt x="334" y="102"/>
                      </a:lnTo>
                      <a:lnTo>
                        <a:pt x="334" y="104"/>
                      </a:lnTo>
                      <a:lnTo>
                        <a:pt x="332" y="107"/>
                      </a:lnTo>
                      <a:lnTo>
                        <a:pt x="327" y="107"/>
                      </a:lnTo>
                      <a:lnTo>
                        <a:pt x="327" y="109"/>
                      </a:lnTo>
                      <a:lnTo>
                        <a:pt x="327" y="112"/>
                      </a:lnTo>
                      <a:lnTo>
                        <a:pt x="324" y="114"/>
                      </a:lnTo>
                      <a:lnTo>
                        <a:pt x="322" y="112"/>
                      </a:lnTo>
                      <a:lnTo>
                        <a:pt x="317" y="114"/>
                      </a:lnTo>
                      <a:lnTo>
                        <a:pt x="317" y="116"/>
                      </a:lnTo>
                      <a:lnTo>
                        <a:pt x="315" y="116"/>
                      </a:lnTo>
                      <a:lnTo>
                        <a:pt x="317" y="121"/>
                      </a:lnTo>
                      <a:lnTo>
                        <a:pt x="315" y="126"/>
                      </a:lnTo>
                      <a:lnTo>
                        <a:pt x="313" y="128"/>
                      </a:lnTo>
                      <a:lnTo>
                        <a:pt x="313" y="131"/>
                      </a:lnTo>
                      <a:lnTo>
                        <a:pt x="315" y="135"/>
                      </a:lnTo>
                      <a:lnTo>
                        <a:pt x="313" y="135"/>
                      </a:lnTo>
                      <a:lnTo>
                        <a:pt x="315" y="138"/>
                      </a:lnTo>
                      <a:lnTo>
                        <a:pt x="315" y="135"/>
                      </a:lnTo>
                      <a:lnTo>
                        <a:pt x="313" y="140"/>
                      </a:lnTo>
                      <a:lnTo>
                        <a:pt x="313" y="143"/>
                      </a:lnTo>
                      <a:lnTo>
                        <a:pt x="310" y="143"/>
                      </a:lnTo>
                      <a:lnTo>
                        <a:pt x="303" y="143"/>
                      </a:lnTo>
                      <a:lnTo>
                        <a:pt x="301" y="145"/>
                      </a:lnTo>
                      <a:lnTo>
                        <a:pt x="298" y="150"/>
                      </a:lnTo>
                      <a:lnTo>
                        <a:pt x="298" y="152"/>
                      </a:lnTo>
                      <a:lnTo>
                        <a:pt x="296" y="155"/>
                      </a:lnTo>
                      <a:lnTo>
                        <a:pt x="293" y="155"/>
                      </a:lnTo>
                      <a:lnTo>
                        <a:pt x="291" y="155"/>
                      </a:lnTo>
                      <a:lnTo>
                        <a:pt x="286" y="155"/>
                      </a:lnTo>
                      <a:lnTo>
                        <a:pt x="284" y="157"/>
                      </a:lnTo>
                      <a:lnTo>
                        <a:pt x="282" y="157"/>
                      </a:lnTo>
                      <a:lnTo>
                        <a:pt x="279" y="155"/>
                      </a:lnTo>
                      <a:lnTo>
                        <a:pt x="279" y="152"/>
                      </a:lnTo>
                      <a:lnTo>
                        <a:pt x="277" y="152"/>
                      </a:lnTo>
                      <a:lnTo>
                        <a:pt x="274" y="152"/>
                      </a:lnTo>
                      <a:lnTo>
                        <a:pt x="274" y="155"/>
                      </a:lnTo>
                      <a:lnTo>
                        <a:pt x="274" y="157"/>
                      </a:lnTo>
                      <a:lnTo>
                        <a:pt x="272" y="157"/>
                      </a:lnTo>
                      <a:lnTo>
                        <a:pt x="270" y="157"/>
                      </a:lnTo>
                      <a:lnTo>
                        <a:pt x="270" y="162"/>
                      </a:lnTo>
                      <a:lnTo>
                        <a:pt x="270" y="169"/>
                      </a:lnTo>
                      <a:lnTo>
                        <a:pt x="267" y="169"/>
                      </a:lnTo>
                      <a:lnTo>
                        <a:pt x="265" y="169"/>
                      </a:lnTo>
                      <a:lnTo>
                        <a:pt x="267" y="171"/>
                      </a:lnTo>
                      <a:lnTo>
                        <a:pt x="267" y="174"/>
                      </a:lnTo>
                      <a:lnTo>
                        <a:pt x="267" y="178"/>
                      </a:lnTo>
                      <a:lnTo>
                        <a:pt x="270" y="186"/>
                      </a:lnTo>
                      <a:lnTo>
                        <a:pt x="265" y="190"/>
                      </a:lnTo>
                      <a:lnTo>
                        <a:pt x="262" y="193"/>
                      </a:lnTo>
                      <a:lnTo>
                        <a:pt x="262" y="195"/>
                      </a:lnTo>
                      <a:lnTo>
                        <a:pt x="262" y="200"/>
                      </a:lnTo>
                      <a:lnTo>
                        <a:pt x="260" y="200"/>
                      </a:lnTo>
                      <a:lnTo>
                        <a:pt x="260" y="202"/>
                      </a:lnTo>
                      <a:lnTo>
                        <a:pt x="260" y="205"/>
                      </a:lnTo>
                      <a:lnTo>
                        <a:pt x="262" y="207"/>
                      </a:lnTo>
                      <a:lnTo>
                        <a:pt x="262" y="214"/>
                      </a:lnTo>
                      <a:lnTo>
                        <a:pt x="260" y="214"/>
                      </a:lnTo>
                      <a:lnTo>
                        <a:pt x="258" y="214"/>
                      </a:lnTo>
                      <a:lnTo>
                        <a:pt x="255" y="217"/>
                      </a:lnTo>
                      <a:lnTo>
                        <a:pt x="253" y="217"/>
                      </a:lnTo>
                      <a:lnTo>
                        <a:pt x="251" y="217"/>
                      </a:lnTo>
                      <a:lnTo>
                        <a:pt x="251" y="219"/>
                      </a:lnTo>
                      <a:lnTo>
                        <a:pt x="251" y="221"/>
                      </a:lnTo>
                      <a:lnTo>
                        <a:pt x="253" y="226"/>
                      </a:lnTo>
                      <a:lnTo>
                        <a:pt x="253" y="231"/>
                      </a:lnTo>
                      <a:lnTo>
                        <a:pt x="251" y="233"/>
                      </a:lnTo>
                      <a:lnTo>
                        <a:pt x="253" y="233"/>
                      </a:lnTo>
                      <a:lnTo>
                        <a:pt x="253" y="236"/>
                      </a:lnTo>
                      <a:lnTo>
                        <a:pt x="255" y="236"/>
                      </a:lnTo>
                      <a:lnTo>
                        <a:pt x="258" y="236"/>
                      </a:lnTo>
                      <a:lnTo>
                        <a:pt x="258" y="238"/>
                      </a:lnTo>
                      <a:lnTo>
                        <a:pt x="258" y="240"/>
                      </a:lnTo>
                      <a:lnTo>
                        <a:pt x="258" y="243"/>
                      </a:lnTo>
                      <a:lnTo>
                        <a:pt x="255" y="243"/>
                      </a:lnTo>
                      <a:lnTo>
                        <a:pt x="253" y="243"/>
                      </a:lnTo>
                      <a:lnTo>
                        <a:pt x="251" y="243"/>
                      </a:lnTo>
                      <a:lnTo>
                        <a:pt x="248" y="243"/>
                      </a:lnTo>
                      <a:lnTo>
                        <a:pt x="248" y="245"/>
                      </a:lnTo>
                      <a:lnTo>
                        <a:pt x="246" y="247"/>
                      </a:lnTo>
                      <a:lnTo>
                        <a:pt x="241" y="247"/>
                      </a:lnTo>
                      <a:lnTo>
                        <a:pt x="236" y="247"/>
                      </a:lnTo>
                      <a:lnTo>
                        <a:pt x="239" y="247"/>
                      </a:lnTo>
                      <a:lnTo>
                        <a:pt x="239" y="245"/>
                      </a:lnTo>
                      <a:lnTo>
                        <a:pt x="236" y="243"/>
                      </a:lnTo>
                      <a:lnTo>
                        <a:pt x="239" y="243"/>
                      </a:lnTo>
                      <a:lnTo>
                        <a:pt x="234" y="240"/>
                      </a:lnTo>
                      <a:lnTo>
                        <a:pt x="231" y="240"/>
                      </a:lnTo>
                      <a:lnTo>
                        <a:pt x="229" y="238"/>
                      </a:lnTo>
                      <a:lnTo>
                        <a:pt x="227" y="240"/>
                      </a:lnTo>
                      <a:lnTo>
                        <a:pt x="227" y="243"/>
                      </a:lnTo>
                      <a:lnTo>
                        <a:pt x="222" y="243"/>
                      </a:lnTo>
                      <a:lnTo>
                        <a:pt x="222" y="245"/>
                      </a:lnTo>
                      <a:lnTo>
                        <a:pt x="222" y="247"/>
                      </a:lnTo>
                      <a:lnTo>
                        <a:pt x="219" y="247"/>
                      </a:lnTo>
                      <a:lnTo>
                        <a:pt x="219" y="250"/>
                      </a:lnTo>
                      <a:lnTo>
                        <a:pt x="217" y="250"/>
                      </a:lnTo>
                      <a:lnTo>
                        <a:pt x="215" y="255"/>
                      </a:lnTo>
                      <a:lnTo>
                        <a:pt x="210" y="252"/>
                      </a:lnTo>
                      <a:lnTo>
                        <a:pt x="212" y="262"/>
                      </a:lnTo>
                      <a:lnTo>
                        <a:pt x="215" y="262"/>
                      </a:lnTo>
                      <a:lnTo>
                        <a:pt x="217" y="262"/>
                      </a:lnTo>
                      <a:lnTo>
                        <a:pt x="219" y="262"/>
                      </a:lnTo>
                      <a:lnTo>
                        <a:pt x="219" y="264"/>
                      </a:lnTo>
                      <a:lnTo>
                        <a:pt x="222" y="269"/>
                      </a:lnTo>
                      <a:lnTo>
                        <a:pt x="224" y="267"/>
                      </a:lnTo>
                      <a:lnTo>
                        <a:pt x="227" y="259"/>
                      </a:lnTo>
                      <a:lnTo>
                        <a:pt x="227" y="257"/>
                      </a:lnTo>
                      <a:lnTo>
                        <a:pt x="229" y="257"/>
                      </a:lnTo>
                      <a:lnTo>
                        <a:pt x="231" y="257"/>
                      </a:lnTo>
                      <a:lnTo>
                        <a:pt x="234" y="259"/>
                      </a:lnTo>
                      <a:lnTo>
                        <a:pt x="234" y="257"/>
                      </a:lnTo>
                      <a:lnTo>
                        <a:pt x="234" y="262"/>
                      </a:lnTo>
                      <a:lnTo>
                        <a:pt x="234" y="264"/>
                      </a:lnTo>
                      <a:lnTo>
                        <a:pt x="234" y="269"/>
                      </a:lnTo>
                      <a:lnTo>
                        <a:pt x="236" y="269"/>
                      </a:lnTo>
                      <a:lnTo>
                        <a:pt x="236" y="274"/>
                      </a:lnTo>
                      <a:lnTo>
                        <a:pt x="234" y="274"/>
                      </a:lnTo>
                      <a:lnTo>
                        <a:pt x="234" y="276"/>
                      </a:lnTo>
                      <a:lnTo>
                        <a:pt x="234" y="278"/>
                      </a:lnTo>
                      <a:lnTo>
                        <a:pt x="234" y="281"/>
                      </a:lnTo>
                      <a:lnTo>
                        <a:pt x="234" y="283"/>
                      </a:lnTo>
                      <a:lnTo>
                        <a:pt x="231" y="283"/>
                      </a:lnTo>
                      <a:lnTo>
                        <a:pt x="229" y="286"/>
                      </a:lnTo>
                      <a:lnTo>
                        <a:pt x="229" y="288"/>
                      </a:lnTo>
                      <a:lnTo>
                        <a:pt x="229" y="293"/>
                      </a:lnTo>
                      <a:lnTo>
                        <a:pt x="224" y="290"/>
                      </a:lnTo>
                      <a:lnTo>
                        <a:pt x="222" y="288"/>
                      </a:lnTo>
                      <a:lnTo>
                        <a:pt x="217" y="290"/>
                      </a:lnTo>
                      <a:lnTo>
                        <a:pt x="217" y="293"/>
                      </a:lnTo>
                      <a:lnTo>
                        <a:pt x="208" y="290"/>
                      </a:lnTo>
                      <a:lnTo>
                        <a:pt x="208" y="288"/>
                      </a:lnTo>
                      <a:lnTo>
                        <a:pt x="210" y="286"/>
                      </a:lnTo>
                      <a:lnTo>
                        <a:pt x="210" y="283"/>
                      </a:lnTo>
                      <a:lnTo>
                        <a:pt x="208" y="283"/>
                      </a:lnTo>
                      <a:lnTo>
                        <a:pt x="208" y="286"/>
                      </a:lnTo>
                      <a:lnTo>
                        <a:pt x="205" y="286"/>
                      </a:lnTo>
                      <a:lnTo>
                        <a:pt x="203" y="290"/>
                      </a:lnTo>
                      <a:lnTo>
                        <a:pt x="205" y="293"/>
                      </a:lnTo>
                      <a:lnTo>
                        <a:pt x="198" y="293"/>
                      </a:lnTo>
                      <a:lnTo>
                        <a:pt x="196" y="290"/>
                      </a:lnTo>
                      <a:lnTo>
                        <a:pt x="193" y="293"/>
                      </a:lnTo>
                      <a:lnTo>
                        <a:pt x="191" y="293"/>
                      </a:lnTo>
                      <a:lnTo>
                        <a:pt x="191" y="295"/>
                      </a:lnTo>
                      <a:lnTo>
                        <a:pt x="191" y="298"/>
                      </a:lnTo>
                      <a:lnTo>
                        <a:pt x="188" y="298"/>
                      </a:lnTo>
                      <a:lnTo>
                        <a:pt x="188" y="295"/>
                      </a:lnTo>
                      <a:lnTo>
                        <a:pt x="188" y="293"/>
                      </a:lnTo>
                      <a:lnTo>
                        <a:pt x="191" y="293"/>
                      </a:lnTo>
                      <a:lnTo>
                        <a:pt x="191" y="290"/>
                      </a:lnTo>
                      <a:lnTo>
                        <a:pt x="188" y="288"/>
                      </a:lnTo>
                      <a:lnTo>
                        <a:pt x="186" y="290"/>
                      </a:lnTo>
                      <a:lnTo>
                        <a:pt x="181" y="290"/>
                      </a:lnTo>
                      <a:lnTo>
                        <a:pt x="181" y="293"/>
                      </a:lnTo>
                      <a:lnTo>
                        <a:pt x="179" y="293"/>
                      </a:lnTo>
                      <a:lnTo>
                        <a:pt x="177" y="288"/>
                      </a:lnTo>
                      <a:lnTo>
                        <a:pt x="174" y="286"/>
                      </a:lnTo>
                      <a:lnTo>
                        <a:pt x="172" y="286"/>
                      </a:lnTo>
                      <a:lnTo>
                        <a:pt x="172" y="281"/>
                      </a:lnTo>
                      <a:lnTo>
                        <a:pt x="169" y="281"/>
                      </a:lnTo>
                      <a:lnTo>
                        <a:pt x="169" y="283"/>
                      </a:lnTo>
                      <a:lnTo>
                        <a:pt x="167" y="283"/>
                      </a:lnTo>
                      <a:lnTo>
                        <a:pt x="165" y="283"/>
                      </a:lnTo>
                      <a:lnTo>
                        <a:pt x="167" y="276"/>
                      </a:lnTo>
                      <a:lnTo>
                        <a:pt x="169" y="271"/>
                      </a:lnTo>
                      <a:lnTo>
                        <a:pt x="169" y="264"/>
                      </a:lnTo>
                      <a:lnTo>
                        <a:pt x="169" y="259"/>
                      </a:lnTo>
                      <a:lnTo>
                        <a:pt x="165" y="257"/>
                      </a:lnTo>
                      <a:lnTo>
                        <a:pt x="162" y="257"/>
                      </a:lnTo>
                      <a:lnTo>
                        <a:pt x="160" y="255"/>
                      </a:lnTo>
                      <a:lnTo>
                        <a:pt x="160" y="252"/>
                      </a:lnTo>
                      <a:lnTo>
                        <a:pt x="157" y="252"/>
                      </a:lnTo>
                      <a:lnTo>
                        <a:pt x="155" y="250"/>
                      </a:lnTo>
                      <a:lnTo>
                        <a:pt x="153" y="252"/>
                      </a:lnTo>
                      <a:lnTo>
                        <a:pt x="150" y="257"/>
                      </a:lnTo>
                      <a:lnTo>
                        <a:pt x="150" y="259"/>
                      </a:lnTo>
                      <a:lnTo>
                        <a:pt x="148" y="264"/>
                      </a:lnTo>
                      <a:lnTo>
                        <a:pt x="146" y="264"/>
                      </a:lnTo>
                      <a:lnTo>
                        <a:pt x="146" y="267"/>
                      </a:lnTo>
                      <a:lnTo>
                        <a:pt x="143" y="269"/>
                      </a:lnTo>
                      <a:lnTo>
                        <a:pt x="141" y="267"/>
                      </a:lnTo>
                      <a:lnTo>
                        <a:pt x="141" y="269"/>
                      </a:lnTo>
                      <a:lnTo>
                        <a:pt x="141" y="271"/>
                      </a:lnTo>
                      <a:lnTo>
                        <a:pt x="138" y="271"/>
                      </a:lnTo>
                      <a:lnTo>
                        <a:pt x="138" y="269"/>
                      </a:lnTo>
                      <a:lnTo>
                        <a:pt x="136" y="267"/>
                      </a:lnTo>
                      <a:lnTo>
                        <a:pt x="134" y="264"/>
                      </a:lnTo>
                      <a:lnTo>
                        <a:pt x="138" y="262"/>
                      </a:lnTo>
                      <a:lnTo>
                        <a:pt x="138" y="259"/>
                      </a:lnTo>
                      <a:lnTo>
                        <a:pt x="138" y="257"/>
                      </a:lnTo>
                      <a:lnTo>
                        <a:pt x="138" y="255"/>
                      </a:lnTo>
                      <a:lnTo>
                        <a:pt x="136" y="257"/>
                      </a:lnTo>
                      <a:lnTo>
                        <a:pt x="134" y="257"/>
                      </a:lnTo>
                      <a:lnTo>
                        <a:pt x="134" y="255"/>
                      </a:lnTo>
                      <a:lnTo>
                        <a:pt x="134" y="252"/>
                      </a:lnTo>
                      <a:lnTo>
                        <a:pt x="134" y="250"/>
                      </a:lnTo>
                      <a:lnTo>
                        <a:pt x="131" y="247"/>
                      </a:lnTo>
                      <a:lnTo>
                        <a:pt x="129" y="245"/>
                      </a:lnTo>
                      <a:lnTo>
                        <a:pt x="122" y="243"/>
                      </a:lnTo>
                      <a:lnTo>
                        <a:pt x="122" y="238"/>
                      </a:lnTo>
                      <a:lnTo>
                        <a:pt x="124" y="236"/>
                      </a:lnTo>
                      <a:lnTo>
                        <a:pt x="122" y="233"/>
                      </a:lnTo>
                      <a:lnTo>
                        <a:pt x="122" y="231"/>
                      </a:lnTo>
                      <a:lnTo>
                        <a:pt x="117" y="228"/>
                      </a:lnTo>
                      <a:lnTo>
                        <a:pt x="115" y="228"/>
                      </a:lnTo>
                      <a:lnTo>
                        <a:pt x="115" y="226"/>
                      </a:lnTo>
                      <a:lnTo>
                        <a:pt x="110" y="226"/>
                      </a:lnTo>
                      <a:lnTo>
                        <a:pt x="105" y="226"/>
                      </a:lnTo>
                      <a:lnTo>
                        <a:pt x="103" y="228"/>
                      </a:lnTo>
                      <a:lnTo>
                        <a:pt x="103" y="221"/>
                      </a:lnTo>
                      <a:lnTo>
                        <a:pt x="98" y="221"/>
                      </a:lnTo>
                      <a:lnTo>
                        <a:pt x="95" y="219"/>
                      </a:lnTo>
                      <a:lnTo>
                        <a:pt x="98" y="219"/>
                      </a:lnTo>
                      <a:lnTo>
                        <a:pt x="95" y="219"/>
                      </a:lnTo>
                      <a:lnTo>
                        <a:pt x="95" y="217"/>
                      </a:lnTo>
                      <a:lnTo>
                        <a:pt x="93" y="217"/>
                      </a:lnTo>
                      <a:lnTo>
                        <a:pt x="91" y="217"/>
                      </a:lnTo>
                      <a:lnTo>
                        <a:pt x="88" y="214"/>
                      </a:lnTo>
                      <a:lnTo>
                        <a:pt x="88" y="209"/>
                      </a:lnTo>
                      <a:lnTo>
                        <a:pt x="86" y="209"/>
                      </a:lnTo>
                      <a:lnTo>
                        <a:pt x="81" y="207"/>
                      </a:lnTo>
                      <a:lnTo>
                        <a:pt x="81" y="212"/>
                      </a:lnTo>
                      <a:lnTo>
                        <a:pt x="76" y="207"/>
                      </a:lnTo>
                      <a:lnTo>
                        <a:pt x="74" y="209"/>
                      </a:lnTo>
                      <a:lnTo>
                        <a:pt x="67" y="212"/>
                      </a:lnTo>
                      <a:lnTo>
                        <a:pt x="69" y="209"/>
                      </a:lnTo>
                      <a:lnTo>
                        <a:pt x="72" y="202"/>
                      </a:lnTo>
                      <a:lnTo>
                        <a:pt x="64" y="197"/>
                      </a:lnTo>
                      <a:lnTo>
                        <a:pt x="67" y="193"/>
                      </a:lnTo>
                      <a:lnTo>
                        <a:pt x="67" y="188"/>
                      </a:lnTo>
                      <a:lnTo>
                        <a:pt x="69" y="186"/>
                      </a:lnTo>
                      <a:lnTo>
                        <a:pt x="72" y="183"/>
                      </a:lnTo>
                      <a:lnTo>
                        <a:pt x="74" y="178"/>
                      </a:lnTo>
                      <a:lnTo>
                        <a:pt x="76" y="174"/>
                      </a:lnTo>
                      <a:lnTo>
                        <a:pt x="74" y="174"/>
                      </a:lnTo>
                      <a:lnTo>
                        <a:pt x="74" y="171"/>
                      </a:lnTo>
                      <a:lnTo>
                        <a:pt x="72" y="171"/>
                      </a:lnTo>
                      <a:lnTo>
                        <a:pt x="69" y="176"/>
                      </a:lnTo>
                      <a:lnTo>
                        <a:pt x="64" y="181"/>
                      </a:lnTo>
                      <a:lnTo>
                        <a:pt x="60" y="181"/>
                      </a:lnTo>
                      <a:lnTo>
                        <a:pt x="57" y="178"/>
                      </a:lnTo>
                      <a:lnTo>
                        <a:pt x="53" y="186"/>
                      </a:lnTo>
                      <a:lnTo>
                        <a:pt x="50" y="186"/>
                      </a:lnTo>
                      <a:lnTo>
                        <a:pt x="53" y="190"/>
                      </a:lnTo>
                      <a:lnTo>
                        <a:pt x="50" y="188"/>
                      </a:lnTo>
                      <a:lnTo>
                        <a:pt x="36" y="176"/>
                      </a:lnTo>
                      <a:lnTo>
                        <a:pt x="36" y="171"/>
                      </a:lnTo>
                      <a:lnTo>
                        <a:pt x="38" y="171"/>
                      </a:lnTo>
                      <a:lnTo>
                        <a:pt x="38" y="166"/>
                      </a:lnTo>
                      <a:lnTo>
                        <a:pt x="45" y="164"/>
                      </a:lnTo>
                      <a:lnTo>
                        <a:pt x="45" y="162"/>
                      </a:lnTo>
                      <a:lnTo>
                        <a:pt x="48" y="157"/>
                      </a:lnTo>
                      <a:lnTo>
                        <a:pt x="48" y="155"/>
                      </a:lnTo>
                      <a:lnTo>
                        <a:pt x="50" y="152"/>
                      </a:lnTo>
                      <a:lnTo>
                        <a:pt x="53" y="155"/>
                      </a:lnTo>
                      <a:lnTo>
                        <a:pt x="60" y="155"/>
                      </a:lnTo>
                      <a:lnTo>
                        <a:pt x="67" y="157"/>
                      </a:lnTo>
                      <a:lnTo>
                        <a:pt x="67" y="164"/>
                      </a:lnTo>
                      <a:lnTo>
                        <a:pt x="69" y="164"/>
                      </a:lnTo>
                      <a:lnTo>
                        <a:pt x="72" y="166"/>
                      </a:lnTo>
                      <a:lnTo>
                        <a:pt x="74" y="166"/>
                      </a:lnTo>
                      <a:lnTo>
                        <a:pt x="76" y="164"/>
                      </a:lnTo>
                      <a:lnTo>
                        <a:pt x="79" y="169"/>
                      </a:lnTo>
                      <a:lnTo>
                        <a:pt x="95" y="164"/>
                      </a:lnTo>
                      <a:lnTo>
                        <a:pt x="98" y="159"/>
                      </a:lnTo>
                      <a:lnTo>
                        <a:pt x="100" y="159"/>
                      </a:lnTo>
                      <a:lnTo>
                        <a:pt x="103" y="157"/>
                      </a:lnTo>
                      <a:lnTo>
                        <a:pt x="100" y="152"/>
                      </a:lnTo>
                      <a:lnTo>
                        <a:pt x="95" y="152"/>
                      </a:lnTo>
                      <a:lnTo>
                        <a:pt x="95" y="150"/>
                      </a:lnTo>
                      <a:lnTo>
                        <a:pt x="91" y="147"/>
                      </a:lnTo>
                      <a:lnTo>
                        <a:pt x="88" y="145"/>
                      </a:lnTo>
                      <a:lnTo>
                        <a:pt x="91" y="143"/>
                      </a:lnTo>
                      <a:lnTo>
                        <a:pt x="86" y="138"/>
                      </a:lnTo>
                      <a:lnTo>
                        <a:pt x="86" y="135"/>
                      </a:lnTo>
                      <a:lnTo>
                        <a:pt x="81" y="135"/>
                      </a:lnTo>
                      <a:lnTo>
                        <a:pt x="79" y="138"/>
                      </a:lnTo>
                      <a:lnTo>
                        <a:pt x="72" y="135"/>
                      </a:lnTo>
                      <a:lnTo>
                        <a:pt x="67" y="135"/>
                      </a:lnTo>
                      <a:lnTo>
                        <a:pt x="60" y="131"/>
                      </a:lnTo>
                      <a:lnTo>
                        <a:pt x="62" y="128"/>
                      </a:lnTo>
                      <a:lnTo>
                        <a:pt x="67" y="128"/>
                      </a:lnTo>
                      <a:lnTo>
                        <a:pt x="67" y="116"/>
                      </a:lnTo>
                      <a:lnTo>
                        <a:pt x="64" y="114"/>
                      </a:lnTo>
                      <a:lnTo>
                        <a:pt x="69" y="109"/>
                      </a:lnTo>
                      <a:lnTo>
                        <a:pt x="67" y="104"/>
                      </a:lnTo>
                      <a:lnTo>
                        <a:pt x="67" y="107"/>
                      </a:lnTo>
                      <a:lnTo>
                        <a:pt x="62" y="104"/>
                      </a:lnTo>
                      <a:lnTo>
                        <a:pt x="60" y="102"/>
                      </a:lnTo>
                      <a:lnTo>
                        <a:pt x="64" y="95"/>
                      </a:lnTo>
                      <a:lnTo>
                        <a:pt x="62" y="93"/>
                      </a:lnTo>
                      <a:lnTo>
                        <a:pt x="64" y="93"/>
                      </a:lnTo>
                      <a:lnTo>
                        <a:pt x="67" y="90"/>
                      </a:lnTo>
                      <a:lnTo>
                        <a:pt x="67" y="85"/>
                      </a:lnTo>
                      <a:lnTo>
                        <a:pt x="62" y="83"/>
                      </a:lnTo>
                      <a:lnTo>
                        <a:pt x="57" y="85"/>
                      </a:lnTo>
                      <a:lnTo>
                        <a:pt x="55" y="85"/>
                      </a:lnTo>
                      <a:lnTo>
                        <a:pt x="53" y="83"/>
                      </a:lnTo>
                      <a:lnTo>
                        <a:pt x="50" y="85"/>
                      </a:lnTo>
                      <a:lnTo>
                        <a:pt x="43" y="78"/>
                      </a:lnTo>
                      <a:lnTo>
                        <a:pt x="38" y="78"/>
                      </a:lnTo>
                      <a:lnTo>
                        <a:pt x="38" y="81"/>
                      </a:lnTo>
                      <a:lnTo>
                        <a:pt x="33" y="83"/>
                      </a:lnTo>
                      <a:lnTo>
                        <a:pt x="31" y="85"/>
                      </a:lnTo>
                      <a:lnTo>
                        <a:pt x="24" y="88"/>
                      </a:lnTo>
                      <a:lnTo>
                        <a:pt x="22" y="90"/>
                      </a:lnTo>
                      <a:lnTo>
                        <a:pt x="17" y="93"/>
                      </a:lnTo>
                      <a:lnTo>
                        <a:pt x="14" y="95"/>
                      </a:lnTo>
                      <a:lnTo>
                        <a:pt x="7" y="97"/>
                      </a:lnTo>
                      <a:close/>
                    </a:path>
                  </a:pathLst>
                </a:custGeom>
                <a:solidFill>
                  <a:schemeClr val="accent6"/>
                </a:solidFill>
                <a:ln w="3175">
                  <a:solidFill>
                    <a:schemeClr val="tx1">
                      <a:lumMod val="50000"/>
                      <a:lumOff val="50000"/>
                    </a:schemeClr>
                  </a:solidFill>
                  <a:round/>
                  <a:headEnd/>
                  <a:tailEnd/>
                </a:ln>
                <a:extLst/>
              </xdr:spPr>
            </xdr:sp>
            <xdr:sp macro="" textlink="">
              <xdr:nvSpPr>
                <xdr:cNvPr id="33" name="Freeform 35"/>
                <xdr:cNvSpPr>
                  <a:spLocks noEditPoints="1"/>
                </xdr:cNvSpPr>
              </xdr:nvSpPr>
              <xdr:spPr bwMode="auto">
                <a:xfrm>
                  <a:off x="4984573" y="15057866"/>
                  <a:ext cx="487828" cy="486550"/>
                </a:xfrm>
                <a:custGeom>
                  <a:avLst/>
                  <a:gdLst>
                    <a:gd name="T0" fmla="*/ 1567 w 399"/>
                    <a:gd name="T1" fmla="*/ 1134 h 419"/>
                    <a:gd name="T2" fmla="*/ 774 w 399"/>
                    <a:gd name="T3" fmla="*/ 1464 h 419"/>
                    <a:gd name="T4" fmla="*/ 822 w 399"/>
                    <a:gd name="T5" fmla="*/ 1454 h 419"/>
                    <a:gd name="T6" fmla="*/ 895 w 399"/>
                    <a:gd name="T7" fmla="*/ 1430 h 419"/>
                    <a:gd name="T8" fmla="*/ 965 w 399"/>
                    <a:gd name="T9" fmla="*/ 1328 h 419"/>
                    <a:gd name="T10" fmla="*/ 1073 w 399"/>
                    <a:gd name="T11" fmla="*/ 1294 h 419"/>
                    <a:gd name="T12" fmla="*/ 1183 w 399"/>
                    <a:gd name="T13" fmla="*/ 1286 h 419"/>
                    <a:gd name="T14" fmla="*/ 1238 w 399"/>
                    <a:gd name="T15" fmla="*/ 1318 h 419"/>
                    <a:gd name="T16" fmla="*/ 1283 w 399"/>
                    <a:gd name="T17" fmla="*/ 1268 h 419"/>
                    <a:gd name="T18" fmla="*/ 1351 w 399"/>
                    <a:gd name="T19" fmla="*/ 1257 h 419"/>
                    <a:gd name="T20" fmla="*/ 1381 w 399"/>
                    <a:gd name="T21" fmla="*/ 1249 h 419"/>
                    <a:gd name="T22" fmla="*/ 1391 w 399"/>
                    <a:gd name="T23" fmla="*/ 1286 h 419"/>
                    <a:gd name="T24" fmla="*/ 1469 w 399"/>
                    <a:gd name="T25" fmla="*/ 1257 h 419"/>
                    <a:gd name="T26" fmla="*/ 1561 w 399"/>
                    <a:gd name="T27" fmla="*/ 1249 h 419"/>
                    <a:gd name="T28" fmla="*/ 1660 w 399"/>
                    <a:gd name="T29" fmla="*/ 1208 h 419"/>
                    <a:gd name="T30" fmla="*/ 1599 w 399"/>
                    <a:gd name="T31" fmla="*/ 1198 h 419"/>
                    <a:gd name="T32" fmla="*/ 1518 w 399"/>
                    <a:gd name="T33" fmla="*/ 1072 h 419"/>
                    <a:gd name="T34" fmla="*/ 1589 w 399"/>
                    <a:gd name="T35" fmla="*/ 1022 h 419"/>
                    <a:gd name="T36" fmla="*/ 1567 w 399"/>
                    <a:gd name="T37" fmla="*/ 978 h 419"/>
                    <a:gd name="T38" fmla="*/ 1439 w 399"/>
                    <a:gd name="T39" fmla="*/ 893 h 419"/>
                    <a:gd name="T40" fmla="*/ 1338 w 399"/>
                    <a:gd name="T41" fmla="*/ 758 h 419"/>
                    <a:gd name="T42" fmla="*/ 1301 w 399"/>
                    <a:gd name="T43" fmla="*/ 664 h 419"/>
                    <a:gd name="T44" fmla="*/ 1361 w 399"/>
                    <a:gd name="T45" fmla="*/ 503 h 419"/>
                    <a:gd name="T46" fmla="*/ 1238 w 399"/>
                    <a:gd name="T47" fmla="*/ 418 h 419"/>
                    <a:gd name="T48" fmla="*/ 1261 w 399"/>
                    <a:gd name="T49" fmla="*/ 334 h 419"/>
                    <a:gd name="T50" fmla="*/ 1320 w 399"/>
                    <a:gd name="T51" fmla="*/ 197 h 419"/>
                    <a:gd name="T52" fmla="*/ 1203 w 399"/>
                    <a:gd name="T53" fmla="*/ 49 h 419"/>
                    <a:gd name="T54" fmla="*/ 1073 w 399"/>
                    <a:gd name="T55" fmla="*/ 26 h 419"/>
                    <a:gd name="T56" fmla="*/ 994 w 399"/>
                    <a:gd name="T57" fmla="*/ 87 h 419"/>
                    <a:gd name="T58" fmla="*/ 884 w 399"/>
                    <a:gd name="T59" fmla="*/ 119 h 419"/>
                    <a:gd name="T60" fmla="*/ 836 w 399"/>
                    <a:gd name="T61" fmla="*/ 246 h 419"/>
                    <a:gd name="T62" fmla="*/ 867 w 399"/>
                    <a:gd name="T63" fmla="*/ 382 h 419"/>
                    <a:gd name="T64" fmla="*/ 788 w 399"/>
                    <a:gd name="T65" fmla="*/ 461 h 419"/>
                    <a:gd name="T66" fmla="*/ 665 w 399"/>
                    <a:gd name="T67" fmla="*/ 486 h 419"/>
                    <a:gd name="T68" fmla="*/ 656 w 399"/>
                    <a:gd name="T69" fmla="*/ 441 h 419"/>
                    <a:gd name="T70" fmla="*/ 625 w 399"/>
                    <a:gd name="T71" fmla="*/ 433 h 419"/>
                    <a:gd name="T72" fmla="*/ 587 w 399"/>
                    <a:gd name="T73" fmla="*/ 418 h 419"/>
                    <a:gd name="T74" fmla="*/ 558 w 399"/>
                    <a:gd name="T75" fmla="*/ 425 h 419"/>
                    <a:gd name="T76" fmla="*/ 528 w 399"/>
                    <a:gd name="T77" fmla="*/ 441 h 419"/>
                    <a:gd name="T78" fmla="*/ 450 w 399"/>
                    <a:gd name="T79" fmla="*/ 503 h 419"/>
                    <a:gd name="T80" fmla="*/ 320 w 399"/>
                    <a:gd name="T81" fmla="*/ 503 h 419"/>
                    <a:gd name="T82" fmla="*/ 230 w 399"/>
                    <a:gd name="T83" fmla="*/ 574 h 419"/>
                    <a:gd name="T84" fmla="*/ 127 w 399"/>
                    <a:gd name="T85" fmla="*/ 614 h 419"/>
                    <a:gd name="T86" fmla="*/ 94 w 399"/>
                    <a:gd name="T87" fmla="*/ 681 h 419"/>
                    <a:gd name="T88" fmla="*/ 29 w 399"/>
                    <a:gd name="T89" fmla="*/ 738 h 419"/>
                    <a:gd name="T90" fmla="*/ 41 w 399"/>
                    <a:gd name="T91" fmla="*/ 817 h 419"/>
                    <a:gd name="T92" fmla="*/ 94 w 399"/>
                    <a:gd name="T93" fmla="*/ 893 h 419"/>
                    <a:gd name="T94" fmla="*/ 157 w 399"/>
                    <a:gd name="T95" fmla="*/ 937 h 419"/>
                    <a:gd name="T96" fmla="*/ 230 w 399"/>
                    <a:gd name="T97" fmla="*/ 937 h 419"/>
                    <a:gd name="T98" fmla="*/ 269 w 399"/>
                    <a:gd name="T99" fmla="*/ 962 h 419"/>
                    <a:gd name="T100" fmla="*/ 307 w 399"/>
                    <a:gd name="T101" fmla="*/ 962 h 419"/>
                    <a:gd name="T102" fmla="*/ 358 w 399"/>
                    <a:gd name="T103" fmla="*/ 962 h 419"/>
                    <a:gd name="T104" fmla="*/ 350 w 399"/>
                    <a:gd name="T105" fmla="*/ 1015 h 419"/>
                    <a:gd name="T106" fmla="*/ 358 w 399"/>
                    <a:gd name="T107" fmla="*/ 1114 h 419"/>
                    <a:gd name="T108" fmla="*/ 340 w 399"/>
                    <a:gd name="T109" fmla="*/ 1165 h 419"/>
                    <a:gd name="T110" fmla="*/ 370 w 399"/>
                    <a:gd name="T111" fmla="*/ 1224 h 419"/>
                    <a:gd name="T112" fmla="*/ 402 w 399"/>
                    <a:gd name="T113" fmla="*/ 1268 h 419"/>
                    <a:gd name="T114" fmla="*/ 547 w 399"/>
                    <a:gd name="T115" fmla="*/ 1440 h 419"/>
                    <a:gd name="T116" fmla="*/ 685 w 399"/>
                    <a:gd name="T117" fmla="*/ 1464 h 419"/>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Lst>
                  <a:ahLst/>
                  <a:cxnLst>
                    <a:cxn ang="T118">
                      <a:pos x="T0" y="T1"/>
                    </a:cxn>
                    <a:cxn ang="T119">
                      <a:pos x="T2" y="T3"/>
                    </a:cxn>
                    <a:cxn ang="T120">
                      <a:pos x="T4" y="T5"/>
                    </a:cxn>
                    <a:cxn ang="T121">
                      <a:pos x="T6" y="T7"/>
                    </a:cxn>
                    <a:cxn ang="T122">
                      <a:pos x="T8" y="T9"/>
                    </a:cxn>
                    <a:cxn ang="T123">
                      <a:pos x="T10" y="T11"/>
                    </a:cxn>
                    <a:cxn ang="T124">
                      <a:pos x="T12" y="T13"/>
                    </a:cxn>
                    <a:cxn ang="T125">
                      <a:pos x="T14" y="T15"/>
                    </a:cxn>
                    <a:cxn ang="T126">
                      <a:pos x="T16" y="T17"/>
                    </a:cxn>
                    <a:cxn ang="T127">
                      <a:pos x="T18" y="T19"/>
                    </a:cxn>
                    <a:cxn ang="T128">
                      <a:pos x="T20" y="T21"/>
                    </a:cxn>
                    <a:cxn ang="T129">
                      <a:pos x="T22" y="T23"/>
                    </a:cxn>
                    <a:cxn ang="T130">
                      <a:pos x="T24" y="T25"/>
                    </a:cxn>
                    <a:cxn ang="T131">
                      <a:pos x="T26" y="T27"/>
                    </a:cxn>
                    <a:cxn ang="T132">
                      <a:pos x="T28" y="T29"/>
                    </a:cxn>
                    <a:cxn ang="T133">
                      <a:pos x="T30" y="T31"/>
                    </a:cxn>
                    <a:cxn ang="T134">
                      <a:pos x="T32" y="T33"/>
                    </a:cxn>
                    <a:cxn ang="T135">
                      <a:pos x="T34" y="T35"/>
                    </a:cxn>
                    <a:cxn ang="T136">
                      <a:pos x="T36" y="T37"/>
                    </a:cxn>
                    <a:cxn ang="T137">
                      <a:pos x="T38" y="T39"/>
                    </a:cxn>
                    <a:cxn ang="T138">
                      <a:pos x="T40" y="T41"/>
                    </a:cxn>
                    <a:cxn ang="T139">
                      <a:pos x="T42" y="T43"/>
                    </a:cxn>
                    <a:cxn ang="T140">
                      <a:pos x="T44" y="T45"/>
                    </a:cxn>
                    <a:cxn ang="T141">
                      <a:pos x="T46" y="T47"/>
                    </a:cxn>
                    <a:cxn ang="T142">
                      <a:pos x="T48" y="T49"/>
                    </a:cxn>
                    <a:cxn ang="T143">
                      <a:pos x="T50" y="T51"/>
                    </a:cxn>
                    <a:cxn ang="T144">
                      <a:pos x="T52" y="T53"/>
                    </a:cxn>
                    <a:cxn ang="T145">
                      <a:pos x="T54" y="T55"/>
                    </a:cxn>
                    <a:cxn ang="T146">
                      <a:pos x="T56" y="T57"/>
                    </a:cxn>
                    <a:cxn ang="T147">
                      <a:pos x="T58" y="T59"/>
                    </a:cxn>
                    <a:cxn ang="T148">
                      <a:pos x="T60" y="T61"/>
                    </a:cxn>
                    <a:cxn ang="T149">
                      <a:pos x="T62" y="T63"/>
                    </a:cxn>
                    <a:cxn ang="T150">
                      <a:pos x="T64" y="T65"/>
                    </a:cxn>
                    <a:cxn ang="T151">
                      <a:pos x="T66" y="T67"/>
                    </a:cxn>
                    <a:cxn ang="T152">
                      <a:pos x="T68" y="T69"/>
                    </a:cxn>
                    <a:cxn ang="T153">
                      <a:pos x="T70" y="T71"/>
                    </a:cxn>
                    <a:cxn ang="T154">
                      <a:pos x="T72" y="T73"/>
                    </a:cxn>
                    <a:cxn ang="T155">
                      <a:pos x="T74" y="T75"/>
                    </a:cxn>
                    <a:cxn ang="T156">
                      <a:pos x="T76" y="T77"/>
                    </a:cxn>
                    <a:cxn ang="T157">
                      <a:pos x="T78" y="T79"/>
                    </a:cxn>
                    <a:cxn ang="T158">
                      <a:pos x="T80" y="T81"/>
                    </a:cxn>
                    <a:cxn ang="T159">
                      <a:pos x="T82" y="T83"/>
                    </a:cxn>
                    <a:cxn ang="T160">
                      <a:pos x="T84" y="T85"/>
                    </a:cxn>
                    <a:cxn ang="T161">
                      <a:pos x="T86" y="T87"/>
                    </a:cxn>
                    <a:cxn ang="T162">
                      <a:pos x="T88" y="T89"/>
                    </a:cxn>
                    <a:cxn ang="T163">
                      <a:pos x="T90" y="T91"/>
                    </a:cxn>
                    <a:cxn ang="T164">
                      <a:pos x="T92" y="T93"/>
                    </a:cxn>
                    <a:cxn ang="T165">
                      <a:pos x="T94" y="T95"/>
                    </a:cxn>
                    <a:cxn ang="T166">
                      <a:pos x="T96" y="T97"/>
                    </a:cxn>
                    <a:cxn ang="T167">
                      <a:pos x="T98" y="T99"/>
                    </a:cxn>
                    <a:cxn ang="T168">
                      <a:pos x="T100" y="T101"/>
                    </a:cxn>
                    <a:cxn ang="T169">
                      <a:pos x="T102" y="T103"/>
                    </a:cxn>
                    <a:cxn ang="T170">
                      <a:pos x="T104" y="T105"/>
                    </a:cxn>
                    <a:cxn ang="T171">
                      <a:pos x="T106" y="T107"/>
                    </a:cxn>
                    <a:cxn ang="T172">
                      <a:pos x="T108" y="T109"/>
                    </a:cxn>
                    <a:cxn ang="T173">
                      <a:pos x="T110" y="T111"/>
                    </a:cxn>
                    <a:cxn ang="T174">
                      <a:pos x="T112" y="T113"/>
                    </a:cxn>
                    <a:cxn ang="T175">
                      <a:pos x="T114" y="T115"/>
                    </a:cxn>
                    <a:cxn ang="T176">
                      <a:pos x="T116" y="T117"/>
                    </a:cxn>
                  </a:cxnLst>
                  <a:rect l="0" t="0" r="r" b="b"/>
                  <a:pathLst>
                    <a:path w="399" h="419">
                      <a:moveTo>
                        <a:pt x="372" y="317"/>
                      </a:moveTo>
                      <a:lnTo>
                        <a:pt x="370" y="317"/>
                      </a:lnTo>
                      <a:lnTo>
                        <a:pt x="372" y="317"/>
                      </a:lnTo>
                      <a:close/>
                      <a:moveTo>
                        <a:pt x="379" y="319"/>
                      </a:moveTo>
                      <a:lnTo>
                        <a:pt x="379" y="317"/>
                      </a:lnTo>
                      <a:lnTo>
                        <a:pt x="377" y="317"/>
                      </a:lnTo>
                      <a:lnTo>
                        <a:pt x="379" y="319"/>
                      </a:lnTo>
                      <a:close/>
                      <a:moveTo>
                        <a:pt x="174" y="419"/>
                      </a:moveTo>
                      <a:lnTo>
                        <a:pt x="179" y="419"/>
                      </a:lnTo>
                      <a:lnTo>
                        <a:pt x="179" y="417"/>
                      </a:lnTo>
                      <a:lnTo>
                        <a:pt x="182" y="417"/>
                      </a:lnTo>
                      <a:lnTo>
                        <a:pt x="186" y="410"/>
                      </a:lnTo>
                      <a:lnTo>
                        <a:pt x="191" y="410"/>
                      </a:lnTo>
                      <a:lnTo>
                        <a:pt x="193" y="407"/>
                      </a:lnTo>
                      <a:lnTo>
                        <a:pt x="193" y="410"/>
                      </a:lnTo>
                      <a:lnTo>
                        <a:pt x="196" y="410"/>
                      </a:lnTo>
                      <a:lnTo>
                        <a:pt x="196" y="407"/>
                      </a:lnTo>
                      <a:lnTo>
                        <a:pt x="198" y="407"/>
                      </a:lnTo>
                      <a:lnTo>
                        <a:pt x="205" y="400"/>
                      </a:lnTo>
                      <a:lnTo>
                        <a:pt x="210" y="400"/>
                      </a:lnTo>
                      <a:lnTo>
                        <a:pt x="210" y="403"/>
                      </a:lnTo>
                      <a:lnTo>
                        <a:pt x="215" y="403"/>
                      </a:lnTo>
                      <a:lnTo>
                        <a:pt x="217" y="400"/>
                      </a:lnTo>
                      <a:lnTo>
                        <a:pt x="215" y="400"/>
                      </a:lnTo>
                      <a:lnTo>
                        <a:pt x="215" y="396"/>
                      </a:lnTo>
                      <a:lnTo>
                        <a:pt x="220" y="386"/>
                      </a:lnTo>
                      <a:lnTo>
                        <a:pt x="227" y="381"/>
                      </a:lnTo>
                      <a:lnTo>
                        <a:pt x="224" y="379"/>
                      </a:lnTo>
                      <a:lnTo>
                        <a:pt x="229" y="379"/>
                      </a:lnTo>
                      <a:lnTo>
                        <a:pt x="232" y="372"/>
                      </a:lnTo>
                      <a:lnTo>
                        <a:pt x="236" y="369"/>
                      </a:lnTo>
                      <a:lnTo>
                        <a:pt x="239" y="365"/>
                      </a:lnTo>
                      <a:lnTo>
                        <a:pt x="244" y="362"/>
                      </a:lnTo>
                      <a:lnTo>
                        <a:pt x="246" y="360"/>
                      </a:lnTo>
                      <a:lnTo>
                        <a:pt x="255" y="362"/>
                      </a:lnTo>
                      <a:lnTo>
                        <a:pt x="258" y="362"/>
                      </a:lnTo>
                      <a:lnTo>
                        <a:pt x="260" y="362"/>
                      </a:lnTo>
                      <a:lnTo>
                        <a:pt x="263" y="362"/>
                      </a:lnTo>
                      <a:lnTo>
                        <a:pt x="263" y="360"/>
                      </a:lnTo>
                      <a:lnTo>
                        <a:pt x="265" y="357"/>
                      </a:lnTo>
                      <a:lnTo>
                        <a:pt x="277" y="357"/>
                      </a:lnTo>
                      <a:lnTo>
                        <a:pt x="284" y="360"/>
                      </a:lnTo>
                      <a:lnTo>
                        <a:pt x="284" y="362"/>
                      </a:lnTo>
                      <a:lnTo>
                        <a:pt x="282" y="365"/>
                      </a:lnTo>
                      <a:lnTo>
                        <a:pt x="284" y="367"/>
                      </a:lnTo>
                      <a:lnTo>
                        <a:pt x="294" y="367"/>
                      </a:lnTo>
                      <a:lnTo>
                        <a:pt x="296" y="369"/>
                      </a:lnTo>
                      <a:lnTo>
                        <a:pt x="298" y="369"/>
                      </a:lnTo>
                      <a:lnTo>
                        <a:pt x="298" y="367"/>
                      </a:lnTo>
                      <a:lnTo>
                        <a:pt x="294" y="362"/>
                      </a:lnTo>
                      <a:lnTo>
                        <a:pt x="298" y="357"/>
                      </a:lnTo>
                      <a:lnTo>
                        <a:pt x="303" y="357"/>
                      </a:lnTo>
                      <a:lnTo>
                        <a:pt x="308" y="353"/>
                      </a:lnTo>
                      <a:lnTo>
                        <a:pt x="308" y="355"/>
                      </a:lnTo>
                      <a:lnTo>
                        <a:pt x="310" y="353"/>
                      </a:lnTo>
                      <a:lnTo>
                        <a:pt x="320" y="355"/>
                      </a:lnTo>
                      <a:lnTo>
                        <a:pt x="322" y="353"/>
                      </a:lnTo>
                      <a:lnTo>
                        <a:pt x="325" y="353"/>
                      </a:lnTo>
                      <a:lnTo>
                        <a:pt x="322" y="353"/>
                      </a:lnTo>
                      <a:lnTo>
                        <a:pt x="325" y="353"/>
                      </a:lnTo>
                      <a:lnTo>
                        <a:pt x="327" y="353"/>
                      </a:lnTo>
                      <a:lnTo>
                        <a:pt x="329" y="353"/>
                      </a:lnTo>
                      <a:lnTo>
                        <a:pt x="325" y="348"/>
                      </a:lnTo>
                      <a:lnTo>
                        <a:pt x="327" y="348"/>
                      </a:lnTo>
                      <a:lnTo>
                        <a:pt x="332" y="348"/>
                      </a:lnTo>
                      <a:lnTo>
                        <a:pt x="332" y="350"/>
                      </a:lnTo>
                      <a:lnTo>
                        <a:pt x="329" y="353"/>
                      </a:lnTo>
                      <a:lnTo>
                        <a:pt x="332" y="353"/>
                      </a:lnTo>
                      <a:lnTo>
                        <a:pt x="329" y="353"/>
                      </a:lnTo>
                      <a:lnTo>
                        <a:pt x="332" y="355"/>
                      </a:lnTo>
                      <a:lnTo>
                        <a:pt x="339" y="357"/>
                      </a:lnTo>
                      <a:lnTo>
                        <a:pt x="334" y="360"/>
                      </a:lnTo>
                      <a:lnTo>
                        <a:pt x="332" y="357"/>
                      </a:lnTo>
                      <a:lnTo>
                        <a:pt x="334" y="360"/>
                      </a:lnTo>
                      <a:lnTo>
                        <a:pt x="344" y="360"/>
                      </a:lnTo>
                      <a:lnTo>
                        <a:pt x="351" y="357"/>
                      </a:lnTo>
                      <a:lnTo>
                        <a:pt x="353" y="357"/>
                      </a:lnTo>
                      <a:lnTo>
                        <a:pt x="353" y="353"/>
                      </a:lnTo>
                      <a:lnTo>
                        <a:pt x="360" y="353"/>
                      </a:lnTo>
                      <a:lnTo>
                        <a:pt x="360" y="350"/>
                      </a:lnTo>
                      <a:lnTo>
                        <a:pt x="363" y="353"/>
                      </a:lnTo>
                      <a:lnTo>
                        <a:pt x="368" y="355"/>
                      </a:lnTo>
                      <a:lnTo>
                        <a:pt x="372" y="353"/>
                      </a:lnTo>
                      <a:lnTo>
                        <a:pt x="375" y="350"/>
                      </a:lnTo>
                      <a:lnTo>
                        <a:pt x="377" y="348"/>
                      </a:lnTo>
                      <a:lnTo>
                        <a:pt x="384" y="348"/>
                      </a:lnTo>
                      <a:lnTo>
                        <a:pt x="391" y="346"/>
                      </a:lnTo>
                      <a:lnTo>
                        <a:pt x="394" y="341"/>
                      </a:lnTo>
                      <a:lnTo>
                        <a:pt x="396" y="338"/>
                      </a:lnTo>
                      <a:lnTo>
                        <a:pt x="399" y="338"/>
                      </a:lnTo>
                      <a:lnTo>
                        <a:pt x="399" y="336"/>
                      </a:lnTo>
                      <a:lnTo>
                        <a:pt x="396" y="336"/>
                      </a:lnTo>
                      <a:lnTo>
                        <a:pt x="391" y="331"/>
                      </a:lnTo>
                      <a:lnTo>
                        <a:pt x="389" y="336"/>
                      </a:lnTo>
                      <a:lnTo>
                        <a:pt x="387" y="338"/>
                      </a:lnTo>
                      <a:lnTo>
                        <a:pt x="384" y="336"/>
                      </a:lnTo>
                      <a:lnTo>
                        <a:pt x="384" y="334"/>
                      </a:lnTo>
                      <a:lnTo>
                        <a:pt x="372" y="331"/>
                      </a:lnTo>
                      <a:lnTo>
                        <a:pt x="365" y="324"/>
                      </a:lnTo>
                      <a:lnTo>
                        <a:pt x="358" y="312"/>
                      </a:lnTo>
                      <a:lnTo>
                        <a:pt x="360" y="303"/>
                      </a:lnTo>
                      <a:lnTo>
                        <a:pt x="365" y="300"/>
                      </a:lnTo>
                      <a:lnTo>
                        <a:pt x="372" y="291"/>
                      </a:lnTo>
                      <a:lnTo>
                        <a:pt x="370" y="288"/>
                      </a:lnTo>
                      <a:lnTo>
                        <a:pt x="372" y="284"/>
                      </a:lnTo>
                      <a:lnTo>
                        <a:pt x="375" y="281"/>
                      </a:lnTo>
                      <a:lnTo>
                        <a:pt x="377" y="281"/>
                      </a:lnTo>
                      <a:lnTo>
                        <a:pt x="382" y="286"/>
                      </a:lnTo>
                      <a:lnTo>
                        <a:pt x="379" y="288"/>
                      </a:lnTo>
                      <a:lnTo>
                        <a:pt x="382" y="288"/>
                      </a:lnTo>
                      <a:lnTo>
                        <a:pt x="382" y="291"/>
                      </a:lnTo>
                      <a:lnTo>
                        <a:pt x="384" y="288"/>
                      </a:lnTo>
                      <a:lnTo>
                        <a:pt x="379" y="272"/>
                      </a:lnTo>
                      <a:lnTo>
                        <a:pt x="377" y="274"/>
                      </a:lnTo>
                      <a:lnTo>
                        <a:pt x="375" y="274"/>
                      </a:lnTo>
                      <a:lnTo>
                        <a:pt x="372" y="272"/>
                      </a:lnTo>
                      <a:lnTo>
                        <a:pt x="370" y="269"/>
                      </a:lnTo>
                      <a:lnTo>
                        <a:pt x="363" y="267"/>
                      </a:lnTo>
                      <a:lnTo>
                        <a:pt x="358" y="262"/>
                      </a:lnTo>
                      <a:lnTo>
                        <a:pt x="346" y="250"/>
                      </a:lnTo>
                      <a:lnTo>
                        <a:pt x="341" y="243"/>
                      </a:lnTo>
                      <a:lnTo>
                        <a:pt x="339" y="236"/>
                      </a:lnTo>
                      <a:lnTo>
                        <a:pt x="332" y="229"/>
                      </a:lnTo>
                      <a:lnTo>
                        <a:pt x="329" y="224"/>
                      </a:lnTo>
                      <a:lnTo>
                        <a:pt x="327" y="219"/>
                      </a:lnTo>
                      <a:lnTo>
                        <a:pt x="322" y="212"/>
                      </a:lnTo>
                      <a:lnTo>
                        <a:pt x="320" y="210"/>
                      </a:lnTo>
                      <a:lnTo>
                        <a:pt x="317" y="207"/>
                      </a:lnTo>
                      <a:lnTo>
                        <a:pt x="317" y="205"/>
                      </a:lnTo>
                      <a:lnTo>
                        <a:pt x="315" y="198"/>
                      </a:lnTo>
                      <a:lnTo>
                        <a:pt x="315" y="193"/>
                      </a:lnTo>
                      <a:lnTo>
                        <a:pt x="313" y="186"/>
                      </a:lnTo>
                      <a:lnTo>
                        <a:pt x="317" y="176"/>
                      </a:lnTo>
                      <a:lnTo>
                        <a:pt x="325" y="167"/>
                      </a:lnTo>
                      <a:lnTo>
                        <a:pt x="327" y="155"/>
                      </a:lnTo>
                      <a:lnTo>
                        <a:pt x="327" y="150"/>
                      </a:lnTo>
                      <a:lnTo>
                        <a:pt x="327" y="145"/>
                      </a:lnTo>
                      <a:lnTo>
                        <a:pt x="327" y="141"/>
                      </a:lnTo>
                      <a:lnTo>
                        <a:pt x="325" y="136"/>
                      </a:lnTo>
                      <a:lnTo>
                        <a:pt x="322" y="131"/>
                      </a:lnTo>
                      <a:lnTo>
                        <a:pt x="313" y="126"/>
                      </a:lnTo>
                      <a:lnTo>
                        <a:pt x="306" y="124"/>
                      </a:lnTo>
                      <a:lnTo>
                        <a:pt x="301" y="124"/>
                      </a:lnTo>
                      <a:lnTo>
                        <a:pt x="298" y="117"/>
                      </a:lnTo>
                      <a:lnTo>
                        <a:pt x="298" y="107"/>
                      </a:lnTo>
                      <a:lnTo>
                        <a:pt x="298" y="98"/>
                      </a:lnTo>
                      <a:lnTo>
                        <a:pt x="301" y="98"/>
                      </a:lnTo>
                      <a:lnTo>
                        <a:pt x="296" y="95"/>
                      </a:lnTo>
                      <a:lnTo>
                        <a:pt x="301" y="95"/>
                      </a:lnTo>
                      <a:lnTo>
                        <a:pt x="303" y="93"/>
                      </a:lnTo>
                      <a:lnTo>
                        <a:pt x="310" y="86"/>
                      </a:lnTo>
                      <a:lnTo>
                        <a:pt x="315" y="79"/>
                      </a:lnTo>
                      <a:lnTo>
                        <a:pt x="313" y="69"/>
                      </a:lnTo>
                      <a:lnTo>
                        <a:pt x="315" y="64"/>
                      </a:lnTo>
                      <a:lnTo>
                        <a:pt x="317" y="60"/>
                      </a:lnTo>
                      <a:lnTo>
                        <a:pt x="317" y="55"/>
                      </a:lnTo>
                      <a:lnTo>
                        <a:pt x="315" y="45"/>
                      </a:lnTo>
                      <a:lnTo>
                        <a:pt x="315" y="36"/>
                      </a:lnTo>
                      <a:lnTo>
                        <a:pt x="313" y="36"/>
                      </a:lnTo>
                      <a:lnTo>
                        <a:pt x="310" y="29"/>
                      </a:lnTo>
                      <a:lnTo>
                        <a:pt x="308" y="29"/>
                      </a:lnTo>
                      <a:lnTo>
                        <a:pt x="289" y="14"/>
                      </a:lnTo>
                      <a:lnTo>
                        <a:pt x="289" y="5"/>
                      </a:lnTo>
                      <a:lnTo>
                        <a:pt x="272" y="0"/>
                      </a:lnTo>
                      <a:lnTo>
                        <a:pt x="267" y="2"/>
                      </a:lnTo>
                      <a:lnTo>
                        <a:pt x="263" y="5"/>
                      </a:lnTo>
                      <a:lnTo>
                        <a:pt x="260" y="5"/>
                      </a:lnTo>
                      <a:lnTo>
                        <a:pt x="258" y="7"/>
                      </a:lnTo>
                      <a:lnTo>
                        <a:pt x="253" y="9"/>
                      </a:lnTo>
                      <a:lnTo>
                        <a:pt x="253" y="12"/>
                      </a:lnTo>
                      <a:lnTo>
                        <a:pt x="251" y="17"/>
                      </a:lnTo>
                      <a:lnTo>
                        <a:pt x="244" y="19"/>
                      </a:lnTo>
                      <a:lnTo>
                        <a:pt x="239" y="21"/>
                      </a:lnTo>
                      <a:lnTo>
                        <a:pt x="239" y="24"/>
                      </a:lnTo>
                      <a:lnTo>
                        <a:pt x="236" y="24"/>
                      </a:lnTo>
                      <a:lnTo>
                        <a:pt x="229" y="17"/>
                      </a:lnTo>
                      <a:lnTo>
                        <a:pt x="227" y="19"/>
                      </a:lnTo>
                      <a:lnTo>
                        <a:pt x="222" y="21"/>
                      </a:lnTo>
                      <a:lnTo>
                        <a:pt x="217" y="26"/>
                      </a:lnTo>
                      <a:lnTo>
                        <a:pt x="213" y="33"/>
                      </a:lnTo>
                      <a:lnTo>
                        <a:pt x="213" y="38"/>
                      </a:lnTo>
                      <a:lnTo>
                        <a:pt x="213" y="45"/>
                      </a:lnTo>
                      <a:lnTo>
                        <a:pt x="210" y="55"/>
                      </a:lnTo>
                      <a:lnTo>
                        <a:pt x="208" y="57"/>
                      </a:lnTo>
                      <a:lnTo>
                        <a:pt x="203" y="60"/>
                      </a:lnTo>
                      <a:lnTo>
                        <a:pt x="201" y="69"/>
                      </a:lnTo>
                      <a:lnTo>
                        <a:pt x="203" y="74"/>
                      </a:lnTo>
                      <a:lnTo>
                        <a:pt x="205" y="86"/>
                      </a:lnTo>
                      <a:lnTo>
                        <a:pt x="205" y="88"/>
                      </a:lnTo>
                      <a:lnTo>
                        <a:pt x="205" y="93"/>
                      </a:lnTo>
                      <a:lnTo>
                        <a:pt x="205" y="102"/>
                      </a:lnTo>
                      <a:lnTo>
                        <a:pt x="208" y="107"/>
                      </a:lnTo>
                      <a:lnTo>
                        <a:pt x="205" y="117"/>
                      </a:lnTo>
                      <a:lnTo>
                        <a:pt x="196" y="121"/>
                      </a:lnTo>
                      <a:lnTo>
                        <a:pt x="196" y="124"/>
                      </a:lnTo>
                      <a:lnTo>
                        <a:pt x="193" y="126"/>
                      </a:lnTo>
                      <a:lnTo>
                        <a:pt x="191" y="126"/>
                      </a:lnTo>
                      <a:lnTo>
                        <a:pt x="189" y="129"/>
                      </a:lnTo>
                      <a:lnTo>
                        <a:pt x="186" y="131"/>
                      </a:lnTo>
                      <a:lnTo>
                        <a:pt x="179" y="136"/>
                      </a:lnTo>
                      <a:lnTo>
                        <a:pt x="177" y="136"/>
                      </a:lnTo>
                      <a:lnTo>
                        <a:pt x="174" y="136"/>
                      </a:lnTo>
                      <a:lnTo>
                        <a:pt x="170" y="136"/>
                      </a:lnTo>
                      <a:lnTo>
                        <a:pt x="160" y="136"/>
                      </a:lnTo>
                      <a:lnTo>
                        <a:pt x="160" y="133"/>
                      </a:lnTo>
                      <a:lnTo>
                        <a:pt x="158" y="131"/>
                      </a:lnTo>
                      <a:lnTo>
                        <a:pt x="155" y="129"/>
                      </a:lnTo>
                      <a:lnTo>
                        <a:pt x="155" y="126"/>
                      </a:lnTo>
                      <a:lnTo>
                        <a:pt x="158" y="126"/>
                      </a:lnTo>
                      <a:lnTo>
                        <a:pt x="158" y="124"/>
                      </a:lnTo>
                      <a:lnTo>
                        <a:pt x="158" y="121"/>
                      </a:lnTo>
                      <a:lnTo>
                        <a:pt x="155" y="119"/>
                      </a:lnTo>
                      <a:lnTo>
                        <a:pt x="153" y="119"/>
                      </a:lnTo>
                      <a:lnTo>
                        <a:pt x="153" y="117"/>
                      </a:lnTo>
                      <a:lnTo>
                        <a:pt x="151" y="119"/>
                      </a:lnTo>
                      <a:lnTo>
                        <a:pt x="151" y="121"/>
                      </a:lnTo>
                      <a:lnTo>
                        <a:pt x="148" y="121"/>
                      </a:lnTo>
                      <a:lnTo>
                        <a:pt x="148" y="119"/>
                      </a:lnTo>
                      <a:lnTo>
                        <a:pt x="146" y="119"/>
                      </a:lnTo>
                      <a:lnTo>
                        <a:pt x="146" y="117"/>
                      </a:lnTo>
                      <a:lnTo>
                        <a:pt x="143" y="114"/>
                      </a:lnTo>
                      <a:lnTo>
                        <a:pt x="141" y="117"/>
                      </a:lnTo>
                      <a:lnTo>
                        <a:pt x="141" y="119"/>
                      </a:lnTo>
                      <a:lnTo>
                        <a:pt x="139" y="117"/>
                      </a:lnTo>
                      <a:lnTo>
                        <a:pt x="136" y="117"/>
                      </a:lnTo>
                      <a:lnTo>
                        <a:pt x="136" y="121"/>
                      </a:lnTo>
                      <a:lnTo>
                        <a:pt x="134" y="121"/>
                      </a:lnTo>
                      <a:lnTo>
                        <a:pt x="134" y="119"/>
                      </a:lnTo>
                      <a:lnTo>
                        <a:pt x="134" y="121"/>
                      </a:lnTo>
                      <a:lnTo>
                        <a:pt x="129" y="119"/>
                      </a:lnTo>
                      <a:lnTo>
                        <a:pt x="129" y="121"/>
                      </a:lnTo>
                      <a:lnTo>
                        <a:pt x="134" y="124"/>
                      </a:lnTo>
                      <a:lnTo>
                        <a:pt x="131" y="124"/>
                      </a:lnTo>
                      <a:lnTo>
                        <a:pt x="127" y="124"/>
                      </a:lnTo>
                      <a:lnTo>
                        <a:pt x="124" y="129"/>
                      </a:lnTo>
                      <a:lnTo>
                        <a:pt x="122" y="131"/>
                      </a:lnTo>
                      <a:lnTo>
                        <a:pt x="120" y="129"/>
                      </a:lnTo>
                      <a:lnTo>
                        <a:pt x="117" y="131"/>
                      </a:lnTo>
                      <a:lnTo>
                        <a:pt x="112" y="136"/>
                      </a:lnTo>
                      <a:lnTo>
                        <a:pt x="108" y="141"/>
                      </a:lnTo>
                      <a:lnTo>
                        <a:pt x="105" y="141"/>
                      </a:lnTo>
                      <a:lnTo>
                        <a:pt x="93" y="143"/>
                      </a:lnTo>
                      <a:lnTo>
                        <a:pt x="91" y="143"/>
                      </a:lnTo>
                      <a:lnTo>
                        <a:pt x="86" y="145"/>
                      </a:lnTo>
                      <a:lnTo>
                        <a:pt x="81" y="145"/>
                      </a:lnTo>
                      <a:lnTo>
                        <a:pt x="77" y="141"/>
                      </a:lnTo>
                      <a:lnTo>
                        <a:pt x="74" y="141"/>
                      </a:lnTo>
                      <a:lnTo>
                        <a:pt x="72" y="138"/>
                      </a:lnTo>
                      <a:lnTo>
                        <a:pt x="67" y="143"/>
                      </a:lnTo>
                      <a:lnTo>
                        <a:pt x="65" y="145"/>
                      </a:lnTo>
                      <a:lnTo>
                        <a:pt x="62" y="150"/>
                      </a:lnTo>
                      <a:lnTo>
                        <a:pt x="55" y="160"/>
                      </a:lnTo>
                      <a:lnTo>
                        <a:pt x="50" y="162"/>
                      </a:lnTo>
                      <a:lnTo>
                        <a:pt x="43" y="164"/>
                      </a:lnTo>
                      <a:lnTo>
                        <a:pt x="41" y="164"/>
                      </a:lnTo>
                      <a:lnTo>
                        <a:pt x="38" y="167"/>
                      </a:lnTo>
                      <a:lnTo>
                        <a:pt x="34" y="169"/>
                      </a:lnTo>
                      <a:lnTo>
                        <a:pt x="31" y="172"/>
                      </a:lnTo>
                      <a:lnTo>
                        <a:pt x="31" y="174"/>
                      </a:lnTo>
                      <a:lnTo>
                        <a:pt x="29" y="176"/>
                      </a:lnTo>
                      <a:lnTo>
                        <a:pt x="29" y="179"/>
                      </a:lnTo>
                      <a:lnTo>
                        <a:pt x="27" y="183"/>
                      </a:lnTo>
                      <a:lnTo>
                        <a:pt x="24" y="186"/>
                      </a:lnTo>
                      <a:lnTo>
                        <a:pt x="22" y="191"/>
                      </a:lnTo>
                      <a:lnTo>
                        <a:pt x="24" y="191"/>
                      </a:lnTo>
                      <a:lnTo>
                        <a:pt x="22" y="193"/>
                      </a:lnTo>
                      <a:lnTo>
                        <a:pt x="22" y="198"/>
                      </a:lnTo>
                      <a:lnTo>
                        <a:pt x="15" y="205"/>
                      </a:lnTo>
                      <a:lnTo>
                        <a:pt x="12" y="207"/>
                      </a:lnTo>
                      <a:lnTo>
                        <a:pt x="7" y="207"/>
                      </a:lnTo>
                      <a:lnTo>
                        <a:pt x="5" y="212"/>
                      </a:lnTo>
                      <a:lnTo>
                        <a:pt x="5" y="214"/>
                      </a:lnTo>
                      <a:lnTo>
                        <a:pt x="3" y="217"/>
                      </a:lnTo>
                      <a:lnTo>
                        <a:pt x="0" y="224"/>
                      </a:lnTo>
                      <a:lnTo>
                        <a:pt x="7" y="229"/>
                      </a:lnTo>
                      <a:lnTo>
                        <a:pt x="10" y="229"/>
                      </a:lnTo>
                      <a:lnTo>
                        <a:pt x="12" y="231"/>
                      </a:lnTo>
                      <a:lnTo>
                        <a:pt x="12" y="236"/>
                      </a:lnTo>
                      <a:lnTo>
                        <a:pt x="17" y="243"/>
                      </a:lnTo>
                      <a:lnTo>
                        <a:pt x="19" y="245"/>
                      </a:lnTo>
                      <a:lnTo>
                        <a:pt x="22" y="248"/>
                      </a:lnTo>
                      <a:lnTo>
                        <a:pt x="22" y="250"/>
                      </a:lnTo>
                      <a:lnTo>
                        <a:pt x="27" y="253"/>
                      </a:lnTo>
                      <a:lnTo>
                        <a:pt x="29" y="255"/>
                      </a:lnTo>
                      <a:lnTo>
                        <a:pt x="31" y="255"/>
                      </a:lnTo>
                      <a:lnTo>
                        <a:pt x="36" y="260"/>
                      </a:lnTo>
                      <a:lnTo>
                        <a:pt x="38" y="260"/>
                      </a:lnTo>
                      <a:lnTo>
                        <a:pt x="38" y="262"/>
                      </a:lnTo>
                      <a:lnTo>
                        <a:pt x="43" y="264"/>
                      </a:lnTo>
                      <a:lnTo>
                        <a:pt x="46" y="264"/>
                      </a:lnTo>
                      <a:lnTo>
                        <a:pt x="48" y="262"/>
                      </a:lnTo>
                      <a:lnTo>
                        <a:pt x="50" y="262"/>
                      </a:lnTo>
                      <a:lnTo>
                        <a:pt x="53" y="262"/>
                      </a:lnTo>
                      <a:lnTo>
                        <a:pt x="55" y="262"/>
                      </a:lnTo>
                      <a:lnTo>
                        <a:pt x="55" y="264"/>
                      </a:lnTo>
                      <a:lnTo>
                        <a:pt x="58" y="264"/>
                      </a:lnTo>
                      <a:lnTo>
                        <a:pt x="58" y="267"/>
                      </a:lnTo>
                      <a:lnTo>
                        <a:pt x="60" y="269"/>
                      </a:lnTo>
                      <a:lnTo>
                        <a:pt x="62" y="269"/>
                      </a:lnTo>
                      <a:lnTo>
                        <a:pt x="65" y="269"/>
                      </a:lnTo>
                      <a:lnTo>
                        <a:pt x="65" y="267"/>
                      </a:lnTo>
                      <a:lnTo>
                        <a:pt x="67" y="267"/>
                      </a:lnTo>
                      <a:lnTo>
                        <a:pt x="69" y="267"/>
                      </a:lnTo>
                      <a:lnTo>
                        <a:pt x="72" y="267"/>
                      </a:lnTo>
                      <a:lnTo>
                        <a:pt x="72" y="269"/>
                      </a:lnTo>
                      <a:lnTo>
                        <a:pt x="74" y="269"/>
                      </a:lnTo>
                      <a:lnTo>
                        <a:pt x="77" y="272"/>
                      </a:lnTo>
                      <a:lnTo>
                        <a:pt x="79" y="272"/>
                      </a:lnTo>
                      <a:lnTo>
                        <a:pt x="81" y="267"/>
                      </a:lnTo>
                      <a:lnTo>
                        <a:pt x="84" y="269"/>
                      </a:lnTo>
                      <a:lnTo>
                        <a:pt x="86" y="267"/>
                      </a:lnTo>
                      <a:lnTo>
                        <a:pt x="86" y="269"/>
                      </a:lnTo>
                      <a:lnTo>
                        <a:pt x="89" y="269"/>
                      </a:lnTo>
                      <a:lnTo>
                        <a:pt x="89" y="272"/>
                      </a:lnTo>
                      <a:lnTo>
                        <a:pt x="89" y="274"/>
                      </a:lnTo>
                      <a:lnTo>
                        <a:pt x="86" y="276"/>
                      </a:lnTo>
                      <a:lnTo>
                        <a:pt x="86" y="279"/>
                      </a:lnTo>
                      <a:lnTo>
                        <a:pt x="84" y="284"/>
                      </a:lnTo>
                      <a:lnTo>
                        <a:pt x="84" y="286"/>
                      </a:lnTo>
                      <a:lnTo>
                        <a:pt x="84" y="291"/>
                      </a:lnTo>
                      <a:lnTo>
                        <a:pt x="81" y="300"/>
                      </a:lnTo>
                      <a:lnTo>
                        <a:pt x="84" y="303"/>
                      </a:lnTo>
                      <a:lnTo>
                        <a:pt x="84" y="307"/>
                      </a:lnTo>
                      <a:lnTo>
                        <a:pt x="86" y="312"/>
                      </a:lnTo>
                      <a:lnTo>
                        <a:pt x="84" y="315"/>
                      </a:lnTo>
                      <a:lnTo>
                        <a:pt x="81" y="317"/>
                      </a:lnTo>
                      <a:lnTo>
                        <a:pt x="81" y="319"/>
                      </a:lnTo>
                      <a:lnTo>
                        <a:pt x="81" y="322"/>
                      </a:lnTo>
                      <a:lnTo>
                        <a:pt x="81" y="324"/>
                      </a:lnTo>
                      <a:lnTo>
                        <a:pt x="81" y="326"/>
                      </a:lnTo>
                      <a:lnTo>
                        <a:pt x="81" y="331"/>
                      </a:lnTo>
                      <a:lnTo>
                        <a:pt x="84" y="336"/>
                      </a:lnTo>
                      <a:lnTo>
                        <a:pt x="86" y="336"/>
                      </a:lnTo>
                      <a:lnTo>
                        <a:pt x="86" y="338"/>
                      </a:lnTo>
                      <a:lnTo>
                        <a:pt x="89" y="341"/>
                      </a:lnTo>
                      <a:lnTo>
                        <a:pt x="89" y="343"/>
                      </a:lnTo>
                      <a:lnTo>
                        <a:pt x="89" y="346"/>
                      </a:lnTo>
                      <a:lnTo>
                        <a:pt x="91" y="346"/>
                      </a:lnTo>
                      <a:lnTo>
                        <a:pt x="91" y="348"/>
                      </a:lnTo>
                      <a:lnTo>
                        <a:pt x="93" y="350"/>
                      </a:lnTo>
                      <a:lnTo>
                        <a:pt x="96" y="353"/>
                      </a:lnTo>
                      <a:lnTo>
                        <a:pt x="96" y="355"/>
                      </a:lnTo>
                      <a:lnTo>
                        <a:pt x="100" y="362"/>
                      </a:lnTo>
                      <a:lnTo>
                        <a:pt x="115" y="384"/>
                      </a:lnTo>
                      <a:lnTo>
                        <a:pt x="117" y="386"/>
                      </a:lnTo>
                      <a:lnTo>
                        <a:pt x="120" y="388"/>
                      </a:lnTo>
                      <a:lnTo>
                        <a:pt x="122" y="396"/>
                      </a:lnTo>
                      <a:lnTo>
                        <a:pt x="131" y="403"/>
                      </a:lnTo>
                      <a:lnTo>
                        <a:pt x="129" y="396"/>
                      </a:lnTo>
                      <a:lnTo>
                        <a:pt x="134" y="396"/>
                      </a:lnTo>
                      <a:lnTo>
                        <a:pt x="139" y="398"/>
                      </a:lnTo>
                      <a:lnTo>
                        <a:pt x="148" y="398"/>
                      </a:lnTo>
                      <a:lnTo>
                        <a:pt x="155" y="405"/>
                      </a:lnTo>
                      <a:lnTo>
                        <a:pt x="165" y="410"/>
                      </a:lnTo>
                      <a:lnTo>
                        <a:pt x="174" y="419"/>
                      </a:lnTo>
                      <a:close/>
                    </a:path>
                  </a:pathLst>
                </a:custGeom>
                <a:solidFill>
                  <a:schemeClr val="accent2">
                    <a:lumMod val="20000"/>
                    <a:lumOff val="80000"/>
                  </a:schemeClr>
                </a:solidFill>
                <a:ln w="3175">
                  <a:solidFill>
                    <a:schemeClr val="tx1">
                      <a:lumMod val="50000"/>
                      <a:lumOff val="50000"/>
                    </a:schemeClr>
                  </a:solidFill>
                  <a:round/>
                  <a:headEnd/>
                  <a:tailEnd/>
                </a:ln>
              </xdr:spPr>
            </xdr:sp>
            <xdr:sp macro="" textlink="">
              <xdr:nvSpPr>
                <xdr:cNvPr id="34" name="Freeform 39"/>
                <xdr:cNvSpPr>
                  <a:spLocks/>
                </xdr:cNvSpPr>
              </xdr:nvSpPr>
              <xdr:spPr bwMode="auto">
                <a:xfrm>
                  <a:off x="3462577" y="15061211"/>
                  <a:ext cx="1730536" cy="953189"/>
                </a:xfrm>
                <a:custGeom>
                  <a:avLst/>
                  <a:gdLst>
                    <a:gd name="T0" fmla="*/ 2671 w 1416"/>
                    <a:gd name="T1" fmla="*/ 110 h 820"/>
                    <a:gd name="T2" fmla="*/ 2886 w 1416"/>
                    <a:gd name="T3" fmla="*/ 210 h 820"/>
                    <a:gd name="T4" fmla="*/ 3020 w 1416"/>
                    <a:gd name="T5" fmla="*/ 298 h 820"/>
                    <a:gd name="T6" fmla="*/ 3205 w 1416"/>
                    <a:gd name="T7" fmla="*/ 406 h 820"/>
                    <a:gd name="T8" fmla="*/ 3273 w 1416"/>
                    <a:gd name="T9" fmla="*/ 366 h 820"/>
                    <a:gd name="T10" fmla="*/ 3532 w 1416"/>
                    <a:gd name="T11" fmla="*/ 395 h 820"/>
                    <a:gd name="T12" fmla="*/ 3731 w 1416"/>
                    <a:gd name="T13" fmla="*/ 337 h 820"/>
                    <a:gd name="T14" fmla="*/ 4011 w 1416"/>
                    <a:gd name="T15" fmla="*/ 366 h 820"/>
                    <a:gd name="T16" fmla="*/ 4204 w 1416"/>
                    <a:gd name="T17" fmla="*/ 288 h 820"/>
                    <a:gd name="T18" fmla="*/ 4513 w 1416"/>
                    <a:gd name="T19" fmla="*/ 346 h 820"/>
                    <a:gd name="T20" fmla="*/ 4637 w 1416"/>
                    <a:gd name="T21" fmla="*/ 298 h 820"/>
                    <a:gd name="T22" fmla="*/ 4730 w 1416"/>
                    <a:gd name="T23" fmla="*/ 240 h 820"/>
                    <a:gd name="T24" fmla="*/ 4927 w 1416"/>
                    <a:gd name="T25" fmla="*/ 298 h 820"/>
                    <a:gd name="T26" fmla="*/ 5025 w 1416"/>
                    <a:gd name="T27" fmla="*/ 424 h 820"/>
                    <a:gd name="T28" fmla="*/ 5054 w 1416"/>
                    <a:gd name="T29" fmla="*/ 592 h 820"/>
                    <a:gd name="T30" fmla="*/ 4977 w 1416"/>
                    <a:gd name="T31" fmla="*/ 730 h 820"/>
                    <a:gd name="T32" fmla="*/ 5246 w 1416"/>
                    <a:gd name="T33" fmla="*/ 857 h 820"/>
                    <a:gd name="T34" fmla="*/ 5426 w 1416"/>
                    <a:gd name="T35" fmla="*/ 923 h 820"/>
                    <a:gd name="T36" fmla="*/ 5489 w 1416"/>
                    <a:gd name="T37" fmla="*/ 1041 h 820"/>
                    <a:gd name="T38" fmla="*/ 5550 w 1416"/>
                    <a:gd name="T39" fmla="*/ 1228 h 820"/>
                    <a:gd name="T40" fmla="*/ 5810 w 1416"/>
                    <a:gd name="T41" fmla="*/ 1517 h 820"/>
                    <a:gd name="T42" fmla="*/ 5679 w 1416"/>
                    <a:gd name="T43" fmla="*/ 1795 h 820"/>
                    <a:gd name="T44" fmla="*/ 5589 w 1416"/>
                    <a:gd name="T45" fmla="*/ 1931 h 820"/>
                    <a:gd name="T46" fmla="*/ 5489 w 1416"/>
                    <a:gd name="T47" fmla="*/ 2041 h 820"/>
                    <a:gd name="T48" fmla="*/ 5395 w 1416"/>
                    <a:gd name="T49" fmla="*/ 2148 h 820"/>
                    <a:gd name="T50" fmla="*/ 5102 w 1416"/>
                    <a:gd name="T51" fmla="*/ 2068 h 820"/>
                    <a:gd name="T52" fmla="*/ 4869 w 1416"/>
                    <a:gd name="T53" fmla="*/ 2190 h 820"/>
                    <a:gd name="T54" fmla="*/ 4361 w 1416"/>
                    <a:gd name="T55" fmla="*/ 2145 h 820"/>
                    <a:gd name="T56" fmla="*/ 3897 w 1416"/>
                    <a:gd name="T57" fmla="*/ 2145 h 820"/>
                    <a:gd name="T58" fmla="*/ 3424 w 1416"/>
                    <a:gd name="T59" fmla="*/ 2137 h 820"/>
                    <a:gd name="T60" fmla="*/ 2940 w 1416"/>
                    <a:gd name="T61" fmla="*/ 2314 h 820"/>
                    <a:gd name="T62" fmla="*/ 2275 w 1416"/>
                    <a:gd name="T63" fmla="*/ 2516 h 820"/>
                    <a:gd name="T64" fmla="*/ 2117 w 1416"/>
                    <a:gd name="T65" fmla="*/ 2745 h 820"/>
                    <a:gd name="T66" fmla="*/ 1928 w 1416"/>
                    <a:gd name="T67" fmla="*/ 2881 h 820"/>
                    <a:gd name="T68" fmla="*/ 1401 w 1416"/>
                    <a:gd name="T69" fmla="*/ 2676 h 820"/>
                    <a:gd name="T70" fmla="*/ 1178 w 1416"/>
                    <a:gd name="T71" fmla="*/ 2322 h 820"/>
                    <a:gd name="T72" fmla="*/ 1245 w 1416"/>
                    <a:gd name="T73" fmla="*/ 2277 h 820"/>
                    <a:gd name="T74" fmla="*/ 1051 w 1416"/>
                    <a:gd name="T75" fmla="*/ 2094 h 820"/>
                    <a:gd name="T76" fmla="*/ 572 w 1416"/>
                    <a:gd name="T77" fmla="*/ 1612 h 820"/>
                    <a:gd name="T78" fmla="*/ 98 w 1416"/>
                    <a:gd name="T79" fmla="*/ 1562 h 820"/>
                    <a:gd name="T80" fmla="*/ 48 w 1416"/>
                    <a:gd name="T81" fmla="*/ 1280 h 820"/>
                    <a:gd name="T82" fmla="*/ 37 w 1416"/>
                    <a:gd name="T83" fmla="*/ 1108 h 820"/>
                    <a:gd name="T84" fmla="*/ 137 w 1416"/>
                    <a:gd name="T85" fmla="*/ 967 h 820"/>
                    <a:gd name="T86" fmla="*/ 374 w 1416"/>
                    <a:gd name="T87" fmla="*/ 730 h 820"/>
                    <a:gd name="T88" fmla="*/ 591 w 1416"/>
                    <a:gd name="T89" fmla="*/ 586 h 820"/>
                    <a:gd name="T90" fmla="*/ 749 w 1416"/>
                    <a:gd name="T91" fmla="*/ 586 h 820"/>
                    <a:gd name="T92" fmla="*/ 852 w 1416"/>
                    <a:gd name="T93" fmla="*/ 635 h 820"/>
                    <a:gd name="T94" fmla="*/ 958 w 1416"/>
                    <a:gd name="T95" fmla="*/ 721 h 820"/>
                    <a:gd name="T96" fmla="*/ 1098 w 1416"/>
                    <a:gd name="T97" fmla="*/ 683 h 820"/>
                    <a:gd name="T98" fmla="*/ 1296 w 1416"/>
                    <a:gd name="T99" fmla="*/ 787 h 820"/>
                    <a:gd name="T100" fmla="*/ 1454 w 1416"/>
                    <a:gd name="T101" fmla="*/ 771 h 820"/>
                    <a:gd name="T102" fmla="*/ 1601 w 1416"/>
                    <a:gd name="T103" fmla="*/ 712 h 820"/>
                    <a:gd name="T104" fmla="*/ 1691 w 1416"/>
                    <a:gd name="T105" fmla="*/ 586 h 820"/>
                    <a:gd name="T106" fmla="*/ 1850 w 1416"/>
                    <a:gd name="T107" fmla="*/ 571 h 820"/>
                    <a:gd name="T108" fmla="*/ 1801 w 1416"/>
                    <a:gd name="T109" fmla="*/ 644 h 820"/>
                    <a:gd name="T110" fmla="*/ 1995 w 1416"/>
                    <a:gd name="T111" fmla="*/ 571 h 820"/>
                    <a:gd name="T112" fmla="*/ 1969 w 1416"/>
                    <a:gd name="T113" fmla="*/ 416 h 820"/>
                    <a:gd name="T114" fmla="*/ 2030 w 1416"/>
                    <a:gd name="T115" fmla="*/ 280 h 820"/>
                    <a:gd name="T116" fmla="*/ 2139 w 1416"/>
                    <a:gd name="T117" fmla="*/ 195 h 820"/>
                    <a:gd name="T118" fmla="*/ 2265 w 1416"/>
                    <a:gd name="T119" fmla="*/ 119 h 820"/>
                    <a:gd name="T120" fmla="*/ 2367 w 1416"/>
                    <a:gd name="T121" fmla="*/ 78 h 820"/>
                    <a:gd name="T122" fmla="*/ 2467 w 1416"/>
                    <a:gd name="T123" fmla="*/ 17 h 820"/>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0" t="0" r="r" b="b"/>
                  <a:pathLst>
                    <a:path w="1416" h="820">
                      <a:moveTo>
                        <a:pt x="603" y="0"/>
                      </a:moveTo>
                      <a:lnTo>
                        <a:pt x="606" y="2"/>
                      </a:lnTo>
                      <a:lnTo>
                        <a:pt x="608" y="0"/>
                      </a:lnTo>
                      <a:lnTo>
                        <a:pt x="610" y="2"/>
                      </a:lnTo>
                      <a:lnTo>
                        <a:pt x="613" y="5"/>
                      </a:lnTo>
                      <a:lnTo>
                        <a:pt x="613" y="7"/>
                      </a:lnTo>
                      <a:lnTo>
                        <a:pt x="613" y="10"/>
                      </a:lnTo>
                      <a:lnTo>
                        <a:pt x="613" y="12"/>
                      </a:lnTo>
                      <a:lnTo>
                        <a:pt x="622" y="14"/>
                      </a:lnTo>
                      <a:lnTo>
                        <a:pt x="629" y="14"/>
                      </a:lnTo>
                      <a:lnTo>
                        <a:pt x="632" y="14"/>
                      </a:lnTo>
                      <a:lnTo>
                        <a:pt x="637" y="14"/>
                      </a:lnTo>
                      <a:lnTo>
                        <a:pt x="639" y="14"/>
                      </a:lnTo>
                      <a:lnTo>
                        <a:pt x="641" y="14"/>
                      </a:lnTo>
                      <a:lnTo>
                        <a:pt x="644" y="14"/>
                      </a:lnTo>
                      <a:lnTo>
                        <a:pt x="644" y="17"/>
                      </a:lnTo>
                      <a:lnTo>
                        <a:pt x="644" y="22"/>
                      </a:lnTo>
                      <a:lnTo>
                        <a:pt x="644" y="26"/>
                      </a:lnTo>
                      <a:lnTo>
                        <a:pt x="646" y="29"/>
                      </a:lnTo>
                      <a:lnTo>
                        <a:pt x="644" y="31"/>
                      </a:lnTo>
                      <a:lnTo>
                        <a:pt x="646" y="36"/>
                      </a:lnTo>
                      <a:lnTo>
                        <a:pt x="648" y="36"/>
                      </a:lnTo>
                      <a:lnTo>
                        <a:pt x="651" y="38"/>
                      </a:lnTo>
                      <a:lnTo>
                        <a:pt x="656" y="41"/>
                      </a:lnTo>
                      <a:lnTo>
                        <a:pt x="656" y="43"/>
                      </a:lnTo>
                      <a:lnTo>
                        <a:pt x="660" y="43"/>
                      </a:lnTo>
                      <a:lnTo>
                        <a:pt x="663" y="41"/>
                      </a:lnTo>
                      <a:lnTo>
                        <a:pt x="668" y="45"/>
                      </a:lnTo>
                      <a:lnTo>
                        <a:pt x="670" y="45"/>
                      </a:lnTo>
                      <a:lnTo>
                        <a:pt x="672" y="48"/>
                      </a:lnTo>
                      <a:lnTo>
                        <a:pt x="675" y="48"/>
                      </a:lnTo>
                      <a:lnTo>
                        <a:pt x="679" y="50"/>
                      </a:lnTo>
                      <a:lnTo>
                        <a:pt x="682" y="50"/>
                      </a:lnTo>
                      <a:lnTo>
                        <a:pt x="682" y="53"/>
                      </a:lnTo>
                      <a:lnTo>
                        <a:pt x="684" y="53"/>
                      </a:lnTo>
                      <a:lnTo>
                        <a:pt x="682" y="55"/>
                      </a:lnTo>
                      <a:lnTo>
                        <a:pt x="684" y="57"/>
                      </a:lnTo>
                      <a:lnTo>
                        <a:pt x="689" y="57"/>
                      </a:lnTo>
                      <a:lnTo>
                        <a:pt x="691" y="57"/>
                      </a:lnTo>
                      <a:lnTo>
                        <a:pt x="696" y="60"/>
                      </a:lnTo>
                      <a:lnTo>
                        <a:pt x="699" y="62"/>
                      </a:lnTo>
                      <a:lnTo>
                        <a:pt x="699" y="64"/>
                      </a:lnTo>
                      <a:lnTo>
                        <a:pt x="701" y="64"/>
                      </a:lnTo>
                      <a:lnTo>
                        <a:pt x="701" y="67"/>
                      </a:lnTo>
                      <a:lnTo>
                        <a:pt x="703" y="69"/>
                      </a:lnTo>
                      <a:lnTo>
                        <a:pt x="703" y="72"/>
                      </a:lnTo>
                      <a:lnTo>
                        <a:pt x="706" y="74"/>
                      </a:lnTo>
                      <a:lnTo>
                        <a:pt x="708" y="74"/>
                      </a:lnTo>
                      <a:lnTo>
                        <a:pt x="708" y="76"/>
                      </a:lnTo>
                      <a:lnTo>
                        <a:pt x="710" y="76"/>
                      </a:lnTo>
                      <a:lnTo>
                        <a:pt x="710" y="74"/>
                      </a:lnTo>
                      <a:lnTo>
                        <a:pt x="713" y="74"/>
                      </a:lnTo>
                      <a:lnTo>
                        <a:pt x="713" y="76"/>
                      </a:lnTo>
                      <a:lnTo>
                        <a:pt x="715" y="74"/>
                      </a:lnTo>
                      <a:lnTo>
                        <a:pt x="715" y="76"/>
                      </a:lnTo>
                      <a:lnTo>
                        <a:pt x="718" y="79"/>
                      </a:lnTo>
                      <a:lnTo>
                        <a:pt x="720" y="76"/>
                      </a:lnTo>
                      <a:lnTo>
                        <a:pt x="722" y="81"/>
                      </a:lnTo>
                      <a:lnTo>
                        <a:pt x="725" y="84"/>
                      </a:lnTo>
                      <a:lnTo>
                        <a:pt x="727" y="84"/>
                      </a:lnTo>
                      <a:lnTo>
                        <a:pt x="730" y="86"/>
                      </a:lnTo>
                      <a:lnTo>
                        <a:pt x="730" y="88"/>
                      </a:lnTo>
                      <a:lnTo>
                        <a:pt x="732" y="88"/>
                      </a:lnTo>
                      <a:lnTo>
                        <a:pt x="732" y="91"/>
                      </a:lnTo>
                      <a:lnTo>
                        <a:pt x="734" y="91"/>
                      </a:lnTo>
                      <a:lnTo>
                        <a:pt x="734" y="93"/>
                      </a:lnTo>
                      <a:lnTo>
                        <a:pt x="737" y="93"/>
                      </a:lnTo>
                      <a:lnTo>
                        <a:pt x="739" y="98"/>
                      </a:lnTo>
                      <a:lnTo>
                        <a:pt x="739" y="100"/>
                      </a:lnTo>
                      <a:lnTo>
                        <a:pt x="741" y="100"/>
                      </a:lnTo>
                      <a:lnTo>
                        <a:pt x="741" y="103"/>
                      </a:lnTo>
                      <a:lnTo>
                        <a:pt x="746" y="100"/>
                      </a:lnTo>
                      <a:lnTo>
                        <a:pt x="746" y="103"/>
                      </a:lnTo>
                      <a:lnTo>
                        <a:pt x="749" y="103"/>
                      </a:lnTo>
                      <a:lnTo>
                        <a:pt x="751" y="105"/>
                      </a:lnTo>
                      <a:lnTo>
                        <a:pt x="751" y="107"/>
                      </a:lnTo>
                      <a:lnTo>
                        <a:pt x="756" y="107"/>
                      </a:lnTo>
                      <a:lnTo>
                        <a:pt x="758" y="107"/>
                      </a:lnTo>
                      <a:lnTo>
                        <a:pt x="770" y="114"/>
                      </a:lnTo>
                      <a:lnTo>
                        <a:pt x="772" y="114"/>
                      </a:lnTo>
                      <a:lnTo>
                        <a:pt x="775" y="114"/>
                      </a:lnTo>
                      <a:lnTo>
                        <a:pt x="775" y="117"/>
                      </a:lnTo>
                      <a:lnTo>
                        <a:pt x="777" y="117"/>
                      </a:lnTo>
                      <a:lnTo>
                        <a:pt x="780" y="117"/>
                      </a:lnTo>
                      <a:lnTo>
                        <a:pt x="780" y="119"/>
                      </a:lnTo>
                      <a:lnTo>
                        <a:pt x="782" y="119"/>
                      </a:lnTo>
                      <a:lnTo>
                        <a:pt x="782" y="117"/>
                      </a:lnTo>
                      <a:lnTo>
                        <a:pt x="784" y="117"/>
                      </a:lnTo>
                      <a:lnTo>
                        <a:pt x="784" y="119"/>
                      </a:lnTo>
                      <a:lnTo>
                        <a:pt x="784" y="117"/>
                      </a:lnTo>
                      <a:lnTo>
                        <a:pt x="784" y="114"/>
                      </a:lnTo>
                      <a:lnTo>
                        <a:pt x="784" y="112"/>
                      </a:lnTo>
                      <a:lnTo>
                        <a:pt x="782" y="112"/>
                      </a:lnTo>
                      <a:lnTo>
                        <a:pt x="782" y="110"/>
                      </a:lnTo>
                      <a:lnTo>
                        <a:pt x="784" y="107"/>
                      </a:lnTo>
                      <a:lnTo>
                        <a:pt x="782" y="105"/>
                      </a:lnTo>
                      <a:lnTo>
                        <a:pt x="784" y="105"/>
                      </a:lnTo>
                      <a:lnTo>
                        <a:pt x="784" y="103"/>
                      </a:lnTo>
                      <a:lnTo>
                        <a:pt x="787" y="103"/>
                      </a:lnTo>
                      <a:lnTo>
                        <a:pt x="789" y="103"/>
                      </a:lnTo>
                      <a:lnTo>
                        <a:pt x="796" y="105"/>
                      </a:lnTo>
                      <a:lnTo>
                        <a:pt x="803" y="107"/>
                      </a:lnTo>
                      <a:lnTo>
                        <a:pt x="808" y="107"/>
                      </a:lnTo>
                      <a:lnTo>
                        <a:pt x="811" y="110"/>
                      </a:lnTo>
                      <a:lnTo>
                        <a:pt x="815" y="107"/>
                      </a:lnTo>
                      <a:lnTo>
                        <a:pt x="818" y="107"/>
                      </a:lnTo>
                      <a:lnTo>
                        <a:pt x="818" y="110"/>
                      </a:lnTo>
                      <a:lnTo>
                        <a:pt x="823" y="110"/>
                      </a:lnTo>
                      <a:lnTo>
                        <a:pt x="823" y="107"/>
                      </a:lnTo>
                      <a:lnTo>
                        <a:pt x="827" y="110"/>
                      </a:lnTo>
                      <a:lnTo>
                        <a:pt x="830" y="110"/>
                      </a:lnTo>
                      <a:lnTo>
                        <a:pt x="832" y="110"/>
                      </a:lnTo>
                      <a:lnTo>
                        <a:pt x="834" y="110"/>
                      </a:lnTo>
                      <a:lnTo>
                        <a:pt x="837" y="110"/>
                      </a:lnTo>
                      <a:lnTo>
                        <a:pt x="842" y="112"/>
                      </a:lnTo>
                      <a:lnTo>
                        <a:pt x="846" y="112"/>
                      </a:lnTo>
                      <a:lnTo>
                        <a:pt x="846" y="114"/>
                      </a:lnTo>
                      <a:lnTo>
                        <a:pt x="849" y="114"/>
                      </a:lnTo>
                      <a:lnTo>
                        <a:pt x="849" y="112"/>
                      </a:lnTo>
                      <a:lnTo>
                        <a:pt x="851" y="112"/>
                      </a:lnTo>
                      <a:lnTo>
                        <a:pt x="854" y="114"/>
                      </a:lnTo>
                      <a:lnTo>
                        <a:pt x="858" y="114"/>
                      </a:lnTo>
                      <a:lnTo>
                        <a:pt x="861" y="114"/>
                      </a:lnTo>
                      <a:lnTo>
                        <a:pt x="863" y="114"/>
                      </a:lnTo>
                      <a:lnTo>
                        <a:pt x="865" y="114"/>
                      </a:lnTo>
                      <a:lnTo>
                        <a:pt x="870" y="114"/>
                      </a:lnTo>
                      <a:lnTo>
                        <a:pt x="870" y="112"/>
                      </a:lnTo>
                      <a:lnTo>
                        <a:pt x="873" y="112"/>
                      </a:lnTo>
                      <a:lnTo>
                        <a:pt x="880" y="110"/>
                      </a:lnTo>
                      <a:lnTo>
                        <a:pt x="880" y="112"/>
                      </a:lnTo>
                      <a:lnTo>
                        <a:pt x="882" y="112"/>
                      </a:lnTo>
                      <a:lnTo>
                        <a:pt x="887" y="107"/>
                      </a:lnTo>
                      <a:lnTo>
                        <a:pt x="889" y="107"/>
                      </a:lnTo>
                      <a:lnTo>
                        <a:pt x="889" y="105"/>
                      </a:lnTo>
                      <a:lnTo>
                        <a:pt x="889" y="100"/>
                      </a:lnTo>
                      <a:lnTo>
                        <a:pt x="892" y="100"/>
                      </a:lnTo>
                      <a:lnTo>
                        <a:pt x="892" y="98"/>
                      </a:lnTo>
                      <a:lnTo>
                        <a:pt x="894" y="98"/>
                      </a:lnTo>
                      <a:lnTo>
                        <a:pt x="896" y="98"/>
                      </a:lnTo>
                      <a:lnTo>
                        <a:pt x="899" y="95"/>
                      </a:lnTo>
                      <a:lnTo>
                        <a:pt x="904" y="98"/>
                      </a:lnTo>
                      <a:lnTo>
                        <a:pt x="911" y="100"/>
                      </a:lnTo>
                      <a:lnTo>
                        <a:pt x="913" y="98"/>
                      </a:lnTo>
                      <a:lnTo>
                        <a:pt x="920" y="100"/>
                      </a:lnTo>
                      <a:lnTo>
                        <a:pt x="932" y="103"/>
                      </a:lnTo>
                      <a:lnTo>
                        <a:pt x="932" y="105"/>
                      </a:lnTo>
                      <a:lnTo>
                        <a:pt x="939" y="107"/>
                      </a:lnTo>
                      <a:lnTo>
                        <a:pt x="944" y="105"/>
                      </a:lnTo>
                      <a:lnTo>
                        <a:pt x="947" y="103"/>
                      </a:lnTo>
                      <a:lnTo>
                        <a:pt x="947" y="93"/>
                      </a:lnTo>
                      <a:lnTo>
                        <a:pt x="949" y="88"/>
                      </a:lnTo>
                      <a:lnTo>
                        <a:pt x="951" y="88"/>
                      </a:lnTo>
                      <a:lnTo>
                        <a:pt x="956" y="91"/>
                      </a:lnTo>
                      <a:lnTo>
                        <a:pt x="958" y="91"/>
                      </a:lnTo>
                      <a:lnTo>
                        <a:pt x="958" y="93"/>
                      </a:lnTo>
                      <a:lnTo>
                        <a:pt x="961" y="93"/>
                      </a:lnTo>
                      <a:lnTo>
                        <a:pt x="961" y="98"/>
                      </a:lnTo>
                      <a:lnTo>
                        <a:pt x="961" y="100"/>
                      </a:lnTo>
                      <a:lnTo>
                        <a:pt x="961" y="103"/>
                      </a:lnTo>
                      <a:lnTo>
                        <a:pt x="966" y="103"/>
                      </a:lnTo>
                      <a:lnTo>
                        <a:pt x="968" y="103"/>
                      </a:lnTo>
                      <a:lnTo>
                        <a:pt x="970" y="103"/>
                      </a:lnTo>
                      <a:lnTo>
                        <a:pt x="973" y="105"/>
                      </a:lnTo>
                      <a:lnTo>
                        <a:pt x="975" y="105"/>
                      </a:lnTo>
                      <a:lnTo>
                        <a:pt x="980" y="105"/>
                      </a:lnTo>
                      <a:lnTo>
                        <a:pt x="982" y="103"/>
                      </a:lnTo>
                      <a:lnTo>
                        <a:pt x="985" y="103"/>
                      </a:lnTo>
                      <a:lnTo>
                        <a:pt x="987" y="100"/>
                      </a:lnTo>
                      <a:lnTo>
                        <a:pt x="989" y="98"/>
                      </a:lnTo>
                      <a:lnTo>
                        <a:pt x="992" y="98"/>
                      </a:lnTo>
                      <a:lnTo>
                        <a:pt x="994" y="95"/>
                      </a:lnTo>
                      <a:lnTo>
                        <a:pt x="997" y="93"/>
                      </a:lnTo>
                      <a:lnTo>
                        <a:pt x="997" y="91"/>
                      </a:lnTo>
                      <a:lnTo>
                        <a:pt x="997" y="88"/>
                      </a:lnTo>
                      <a:lnTo>
                        <a:pt x="997" y="84"/>
                      </a:lnTo>
                      <a:lnTo>
                        <a:pt x="997" y="81"/>
                      </a:lnTo>
                      <a:lnTo>
                        <a:pt x="1006" y="81"/>
                      </a:lnTo>
                      <a:lnTo>
                        <a:pt x="1009" y="79"/>
                      </a:lnTo>
                      <a:lnTo>
                        <a:pt x="1011" y="81"/>
                      </a:lnTo>
                      <a:lnTo>
                        <a:pt x="1013" y="81"/>
                      </a:lnTo>
                      <a:lnTo>
                        <a:pt x="1016" y="84"/>
                      </a:lnTo>
                      <a:lnTo>
                        <a:pt x="1018" y="84"/>
                      </a:lnTo>
                      <a:lnTo>
                        <a:pt x="1018" y="86"/>
                      </a:lnTo>
                      <a:lnTo>
                        <a:pt x="1020" y="86"/>
                      </a:lnTo>
                      <a:lnTo>
                        <a:pt x="1025" y="86"/>
                      </a:lnTo>
                      <a:lnTo>
                        <a:pt x="1025" y="88"/>
                      </a:lnTo>
                      <a:lnTo>
                        <a:pt x="1028" y="88"/>
                      </a:lnTo>
                      <a:lnTo>
                        <a:pt x="1035" y="88"/>
                      </a:lnTo>
                      <a:lnTo>
                        <a:pt x="1044" y="91"/>
                      </a:lnTo>
                      <a:lnTo>
                        <a:pt x="1051" y="93"/>
                      </a:lnTo>
                      <a:lnTo>
                        <a:pt x="1054" y="93"/>
                      </a:lnTo>
                      <a:lnTo>
                        <a:pt x="1056" y="93"/>
                      </a:lnTo>
                      <a:lnTo>
                        <a:pt x="1059" y="91"/>
                      </a:lnTo>
                      <a:lnTo>
                        <a:pt x="1071" y="81"/>
                      </a:lnTo>
                      <a:lnTo>
                        <a:pt x="1085" y="100"/>
                      </a:lnTo>
                      <a:lnTo>
                        <a:pt x="1085" y="103"/>
                      </a:lnTo>
                      <a:lnTo>
                        <a:pt x="1087" y="103"/>
                      </a:lnTo>
                      <a:lnTo>
                        <a:pt x="1085" y="100"/>
                      </a:lnTo>
                      <a:lnTo>
                        <a:pt x="1087" y="100"/>
                      </a:lnTo>
                      <a:lnTo>
                        <a:pt x="1087" y="98"/>
                      </a:lnTo>
                      <a:lnTo>
                        <a:pt x="1087" y="95"/>
                      </a:lnTo>
                      <a:lnTo>
                        <a:pt x="1087" y="93"/>
                      </a:lnTo>
                      <a:lnTo>
                        <a:pt x="1087" y="91"/>
                      </a:lnTo>
                      <a:lnTo>
                        <a:pt x="1092" y="88"/>
                      </a:lnTo>
                      <a:lnTo>
                        <a:pt x="1094" y="86"/>
                      </a:lnTo>
                      <a:lnTo>
                        <a:pt x="1094" y="84"/>
                      </a:lnTo>
                      <a:lnTo>
                        <a:pt x="1097" y="84"/>
                      </a:lnTo>
                      <a:lnTo>
                        <a:pt x="1099" y="84"/>
                      </a:lnTo>
                      <a:lnTo>
                        <a:pt x="1102" y="84"/>
                      </a:lnTo>
                      <a:lnTo>
                        <a:pt x="1106" y="84"/>
                      </a:lnTo>
                      <a:lnTo>
                        <a:pt x="1109" y="84"/>
                      </a:lnTo>
                      <a:lnTo>
                        <a:pt x="1109" y="86"/>
                      </a:lnTo>
                      <a:lnTo>
                        <a:pt x="1111" y="86"/>
                      </a:lnTo>
                      <a:lnTo>
                        <a:pt x="1111" y="88"/>
                      </a:lnTo>
                      <a:lnTo>
                        <a:pt x="1113" y="88"/>
                      </a:lnTo>
                      <a:lnTo>
                        <a:pt x="1113" y="86"/>
                      </a:lnTo>
                      <a:lnTo>
                        <a:pt x="1116" y="88"/>
                      </a:lnTo>
                      <a:lnTo>
                        <a:pt x="1116" y="86"/>
                      </a:lnTo>
                      <a:lnTo>
                        <a:pt x="1118" y="86"/>
                      </a:lnTo>
                      <a:lnTo>
                        <a:pt x="1118" y="84"/>
                      </a:lnTo>
                      <a:lnTo>
                        <a:pt x="1118" y="81"/>
                      </a:lnTo>
                      <a:lnTo>
                        <a:pt x="1121" y="84"/>
                      </a:lnTo>
                      <a:lnTo>
                        <a:pt x="1121" y="81"/>
                      </a:lnTo>
                      <a:lnTo>
                        <a:pt x="1123" y="81"/>
                      </a:lnTo>
                      <a:lnTo>
                        <a:pt x="1125" y="81"/>
                      </a:lnTo>
                      <a:lnTo>
                        <a:pt x="1125" y="79"/>
                      </a:lnTo>
                      <a:lnTo>
                        <a:pt x="1125" y="81"/>
                      </a:lnTo>
                      <a:lnTo>
                        <a:pt x="1125" y="79"/>
                      </a:lnTo>
                      <a:lnTo>
                        <a:pt x="1128" y="79"/>
                      </a:lnTo>
                      <a:lnTo>
                        <a:pt x="1130" y="76"/>
                      </a:lnTo>
                      <a:lnTo>
                        <a:pt x="1133" y="76"/>
                      </a:lnTo>
                      <a:lnTo>
                        <a:pt x="1133" y="74"/>
                      </a:lnTo>
                      <a:lnTo>
                        <a:pt x="1135" y="74"/>
                      </a:lnTo>
                      <a:lnTo>
                        <a:pt x="1135" y="72"/>
                      </a:lnTo>
                      <a:lnTo>
                        <a:pt x="1137" y="72"/>
                      </a:lnTo>
                      <a:lnTo>
                        <a:pt x="1137" y="69"/>
                      </a:lnTo>
                      <a:lnTo>
                        <a:pt x="1137" y="72"/>
                      </a:lnTo>
                      <a:lnTo>
                        <a:pt x="1140" y="72"/>
                      </a:lnTo>
                      <a:lnTo>
                        <a:pt x="1140" y="69"/>
                      </a:lnTo>
                      <a:lnTo>
                        <a:pt x="1140" y="67"/>
                      </a:lnTo>
                      <a:lnTo>
                        <a:pt x="1142" y="64"/>
                      </a:lnTo>
                      <a:lnTo>
                        <a:pt x="1144" y="67"/>
                      </a:lnTo>
                      <a:lnTo>
                        <a:pt x="1147" y="67"/>
                      </a:lnTo>
                      <a:lnTo>
                        <a:pt x="1149" y="72"/>
                      </a:lnTo>
                      <a:lnTo>
                        <a:pt x="1154" y="72"/>
                      </a:lnTo>
                      <a:lnTo>
                        <a:pt x="1156" y="74"/>
                      </a:lnTo>
                      <a:lnTo>
                        <a:pt x="1161" y="76"/>
                      </a:lnTo>
                      <a:lnTo>
                        <a:pt x="1164" y="76"/>
                      </a:lnTo>
                      <a:lnTo>
                        <a:pt x="1166" y="74"/>
                      </a:lnTo>
                      <a:lnTo>
                        <a:pt x="1168" y="74"/>
                      </a:lnTo>
                      <a:lnTo>
                        <a:pt x="1171" y="72"/>
                      </a:lnTo>
                      <a:lnTo>
                        <a:pt x="1173" y="72"/>
                      </a:lnTo>
                      <a:lnTo>
                        <a:pt x="1175" y="72"/>
                      </a:lnTo>
                      <a:lnTo>
                        <a:pt x="1183" y="72"/>
                      </a:lnTo>
                      <a:lnTo>
                        <a:pt x="1185" y="72"/>
                      </a:lnTo>
                      <a:lnTo>
                        <a:pt x="1185" y="74"/>
                      </a:lnTo>
                      <a:lnTo>
                        <a:pt x="1190" y="79"/>
                      </a:lnTo>
                      <a:lnTo>
                        <a:pt x="1187" y="79"/>
                      </a:lnTo>
                      <a:lnTo>
                        <a:pt x="1187" y="81"/>
                      </a:lnTo>
                      <a:lnTo>
                        <a:pt x="1187" y="84"/>
                      </a:lnTo>
                      <a:lnTo>
                        <a:pt x="1190" y="86"/>
                      </a:lnTo>
                      <a:lnTo>
                        <a:pt x="1190" y="88"/>
                      </a:lnTo>
                      <a:lnTo>
                        <a:pt x="1187" y="91"/>
                      </a:lnTo>
                      <a:lnTo>
                        <a:pt x="1190" y="93"/>
                      </a:lnTo>
                      <a:lnTo>
                        <a:pt x="1187" y="93"/>
                      </a:lnTo>
                      <a:lnTo>
                        <a:pt x="1187" y="95"/>
                      </a:lnTo>
                      <a:lnTo>
                        <a:pt x="1187" y="98"/>
                      </a:lnTo>
                      <a:lnTo>
                        <a:pt x="1187" y="100"/>
                      </a:lnTo>
                      <a:lnTo>
                        <a:pt x="1190" y="100"/>
                      </a:lnTo>
                      <a:lnTo>
                        <a:pt x="1190" y="103"/>
                      </a:lnTo>
                      <a:lnTo>
                        <a:pt x="1192" y="103"/>
                      </a:lnTo>
                      <a:lnTo>
                        <a:pt x="1195" y="103"/>
                      </a:lnTo>
                      <a:lnTo>
                        <a:pt x="1197" y="103"/>
                      </a:lnTo>
                      <a:lnTo>
                        <a:pt x="1199" y="103"/>
                      </a:lnTo>
                      <a:lnTo>
                        <a:pt x="1202" y="105"/>
                      </a:lnTo>
                      <a:lnTo>
                        <a:pt x="1209" y="105"/>
                      </a:lnTo>
                      <a:lnTo>
                        <a:pt x="1209" y="107"/>
                      </a:lnTo>
                      <a:lnTo>
                        <a:pt x="1206" y="114"/>
                      </a:lnTo>
                      <a:lnTo>
                        <a:pt x="1209" y="119"/>
                      </a:lnTo>
                      <a:lnTo>
                        <a:pt x="1211" y="119"/>
                      </a:lnTo>
                      <a:lnTo>
                        <a:pt x="1209" y="124"/>
                      </a:lnTo>
                      <a:lnTo>
                        <a:pt x="1209" y="126"/>
                      </a:lnTo>
                      <a:lnTo>
                        <a:pt x="1209" y="129"/>
                      </a:lnTo>
                      <a:lnTo>
                        <a:pt x="1209" y="136"/>
                      </a:lnTo>
                      <a:lnTo>
                        <a:pt x="1218" y="138"/>
                      </a:lnTo>
                      <a:lnTo>
                        <a:pt x="1218" y="143"/>
                      </a:lnTo>
                      <a:lnTo>
                        <a:pt x="1221" y="143"/>
                      </a:lnTo>
                      <a:lnTo>
                        <a:pt x="1221" y="145"/>
                      </a:lnTo>
                      <a:lnTo>
                        <a:pt x="1221" y="148"/>
                      </a:lnTo>
                      <a:lnTo>
                        <a:pt x="1218" y="145"/>
                      </a:lnTo>
                      <a:lnTo>
                        <a:pt x="1218" y="148"/>
                      </a:lnTo>
                      <a:lnTo>
                        <a:pt x="1218" y="150"/>
                      </a:lnTo>
                      <a:lnTo>
                        <a:pt x="1218" y="153"/>
                      </a:lnTo>
                      <a:lnTo>
                        <a:pt x="1218" y="155"/>
                      </a:lnTo>
                      <a:lnTo>
                        <a:pt x="1218" y="157"/>
                      </a:lnTo>
                      <a:lnTo>
                        <a:pt x="1216" y="160"/>
                      </a:lnTo>
                      <a:lnTo>
                        <a:pt x="1216" y="162"/>
                      </a:lnTo>
                      <a:lnTo>
                        <a:pt x="1218" y="162"/>
                      </a:lnTo>
                      <a:lnTo>
                        <a:pt x="1218" y="165"/>
                      </a:lnTo>
                      <a:lnTo>
                        <a:pt x="1218" y="167"/>
                      </a:lnTo>
                      <a:lnTo>
                        <a:pt x="1218" y="169"/>
                      </a:lnTo>
                      <a:lnTo>
                        <a:pt x="1216" y="172"/>
                      </a:lnTo>
                      <a:lnTo>
                        <a:pt x="1214" y="172"/>
                      </a:lnTo>
                      <a:lnTo>
                        <a:pt x="1214" y="174"/>
                      </a:lnTo>
                      <a:lnTo>
                        <a:pt x="1211" y="179"/>
                      </a:lnTo>
                      <a:lnTo>
                        <a:pt x="1209" y="179"/>
                      </a:lnTo>
                      <a:lnTo>
                        <a:pt x="1209" y="181"/>
                      </a:lnTo>
                      <a:lnTo>
                        <a:pt x="1206" y="186"/>
                      </a:lnTo>
                      <a:lnTo>
                        <a:pt x="1202" y="186"/>
                      </a:lnTo>
                      <a:lnTo>
                        <a:pt x="1202" y="188"/>
                      </a:lnTo>
                      <a:lnTo>
                        <a:pt x="1202" y="191"/>
                      </a:lnTo>
                      <a:lnTo>
                        <a:pt x="1202" y="193"/>
                      </a:lnTo>
                      <a:lnTo>
                        <a:pt x="1199" y="193"/>
                      </a:lnTo>
                      <a:lnTo>
                        <a:pt x="1197" y="196"/>
                      </a:lnTo>
                      <a:lnTo>
                        <a:pt x="1197" y="198"/>
                      </a:lnTo>
                      <a:lnTo>
                        <a:pt x="1195" y="198"/>
                      </a:lnTo>
                      <a:lnTo>
                        <a:pt x="1192" y="200"/>
                      </a:lnTo>
                      <a:lnTo>
                        <a:pt x="1195" y="200"/>
                      </a:lnTo>
                      <a:lnTo>
                        <a:pt x="1197" y="203"/>
                      </a:lnTo>
                      <a:lnTo>
                        <a:pt x="1199" y="205"/>
                      </a:lnTo>
                      <a:lnTo>
                        <a:pt x="1204" y="205"/>
                      </a:lnTo>
                      <a:lnTo>
                        <a:pt x="1206" y="207"/>
                      </a:lnTo>
                      <a:lnTo>
                        <a:pt x="1211" y="210"/>
                      </a:lnTo>
                      <a:lnTo>
                        <a:pt x="1211" y="207"/>
                      </a:lnTo>
                      <a:lnTo>
                        <a:pt x="1214" y="210"/>
                      </a:lnTo>
                      <a:lnTo>
                        <a:pt x="1218" y="210"/>
                      </a:lnTo>
                      <a:lnTo>
                        <a:pt x="1221" y="212"/>
                      </a:lnTo>
                      <a:lnTo>
                        <a:pt x="1223" y="215"/>
                      </a:lnTo>
                      <a:lnTo>
                        <a:pt x="1228" y="215"/>
                      </a:lnTo>
                      <a:lnTo>
                        <a:pt x="1230" y="217"/>
                      </a:lnTo>
                      <a:lnTo>
                        <a:pt x="1235" y="217"/>
                      </a:lnTo>
                      <a:lnTo>
                        <a:pt x="1240" y="217"/>
                      </a:lnTo>
                      <a:lnTo>
                        <a:pt x="1242" y="217"/>
                      </a:lnTo>
                      <a:lnTo>
                        <a:pt x="1249" y="222"/>
                      </a:lnTo>
                      <a:lnTo>
                        <a:pt x="1252" y="222"/>
                      </a:lnTo>
                      <a:lnTo>
                        <a:pt x="1254" y="224"/>
                      </a:lnTo>
                      <a:lnTo>
                        <a:pt x="1254" y="229"/>
                      </a:lnTo>
                      <a:lnTo>
                        <a:pt x="1259" y="236"/>
                      </a:lnTo>
                      <a:lnTo>
                        <a:pt x="1261" y="238"/>
                      </a:lnTo>
                      <a:lnTo>
                        <a:pt x="1264" y="241"/>
                      </a:lnTo>
                      <a:lnTo>
                        <a:pt x="1264" y="243"/>
                      </a:lnTo>
                      <a:lnTo>
                        <a:pt x="1269" y="246"/>
                      </a:lnTo>
                      <a:lnTo>
                        <a:pt x="1271" y="248"/>
                      </a:lnTo>
                      <a:lnTo>
                        <a:pt x="1273" y="248"/>
                      </a:lnTo>
                      <a:lnTo>
                        <a:pt x="1278" y="253"/>
                      </a:lnTo>
                      <a:lnTo>
                        <a:pt x="1280" y="253"/>
                      </a:lnTo>
                      <a:lnTo>
                        <a:pt x="1280" y="255"/>
                      </a:lnTo>
                      <a:lnTo>
                        <a:pt x="1285" y="257"/>
                      </a:lnTo>
                      <a:lnTo>
                        <a:pt x="1288" y="257"/>
                      </a:lnTo>
                      <a:lnTo>
                        <a:pt x="1290" y="255"/>
                      </a:lnTo>
                      <a:lnTo>
                        <a:pt x="1292" y="255"/>
                      </a:lnTo>
                      <a:lnTo>
                        <a:pt x="1295" y="255"/>
                      </a:lnTo>
                      <a:lnTo>
                        <a:pt x="1297" y="255"/>
                      </a:lnTo>
                      <a:lnTo>
                        <a:pt x="1297" y="257"/>
                      </a:lnTo>
                      <a:lnTo>
                        <a:pt x="1300" y="257"/>
                      </a:lnTo>
                      <a:lnTo>
                        <a:pt x="1300" y="260"/>
                      </a:lnTo>
                      <a:lnTo>
                        <a:pt x="1302" y="262"/>
                      </a:lnTo>
                      <a:lnTo>
                        <a:pt x="1304" y="262"/>
                      </a:lnTo>
                      <a:lnTo>
                        <a:pt x="1307" y="262"/>
                      </a:lnTo>
                      <a:lnTo>
                        <a:pt x="1307" y="260"/>
                      </a:lnTo>
                      <a:lnTo>
                        <a:pt x="1309" y="260"/>
                      </a:lnTo>
                      <a:lnTo>
                        <a:pt x="1311" y="260"/>
                      </a:lnTo>
                      <a:lnTo>
                        <a:pt x="1314" y="260"/>
                      </a:lnTo>
                      <a:lnTo>
                        <a:pt x="1314" y="262"/>
                      </a:lnTo>
                      <a:lnTo>
                        <a:pt x="1316" y="262"/>
                      </a:lnTo>
                      <a:lnTo>
                        <a:pt x="1319" y="265"/>
                      </a:lnTo>
                      <a:lnTo>
                        <a:pt x="1321" y="265"/>
                      </a:lnTo>
                      <a:lnTo>
                        <a:pt x="1323" y="260"/>
                      </a:lnTo>
                      <a:lnTo>
                        <a:pt x="1326" y="262"/>
                      </a:lnTo>
                      <a:lnTo>
                        <a:pt x="1328" y="260"/>
                      </a:lnTo>
                      <a:lnTo>
                        <a:pt x="1328" y="262"/>
                      </a:lnTo>
                      <a:lnTo>
                        <a:pt x="1331" y="262"/>
                      </a:lnTo>
                      <a:lnTo>
                        <a:pt x="1331" y="265"/>
                      </a:lnTo>
                      <a:lnTo>
                        <a:pt x="1331" y="267"/>
                      </a:lnTo>
                      <a:lnTo>
                        <a:pt x="1328" y="269"/>
                      </a:lnTo>
                      <a:lnTo>
                        <a:pt x="1328" y="272"/>
                      </a:lnTo>
                      <a:lnTo>
                        <a:pt x="1326" y="277"/>
                      </a:lnTo>
                      <a:lnTo>
                        <a:pt x="1326" y="279"/>
                      </a:lnTo>
                      <a:lnTo>
                        <a:pt x="1326" y="284"/>
                      </a:lnTo>
                      <a:lnTo>
                        <a:pt x="1323" y="293"/>
                      </a:lnTo>
                      <a:lnTo>
                        <a:pt x="1326" y="296"/>
                      </a:lnTo>
                      <a:lnTo>
                        <a:pt x="1326" y="300"/>
                      </a:lnTo>
                      <a:lnTo>
                        <a:pt x="1328" y="305"/>
                      </a:lnTo>
                      <a:lnTo>
                        <a:pt x="1326" y="308"/>
                      </a:lnTo>
                      <a:lnTo>
                        <a:pt x="1323" y="310"/>
                      </a:lnTo>
                      <a:lnTo>
                        <a:pt x="1323" y="312"/>
                      </a:lnTo>
                      <a:lnTo>
                        <a:pt x="1323" y="315"/>
                      </a:lnTo>
                      <a:lnTo>
                        <a:pt x="1323" y="317"/>
                      </a:lnTo>
                      <a:lnTo>
                        <a:pt x="1323" y="319"/>
                      </a:lnTo>
                      <a:lnTo>
                        <a:pt x="1323" y="324"/>
                      </a:lnTo>
                      <a:lnTo>
                        <a:pt x="1326" y="329"/>
                      </a:lnTo>
                      <a:lnTo>
                        <a:pt x="1328" y="329"/>
                      </a:lnTo>
                      <a:lnTo>
                        <a:pt x="1328" y="331"/>
                      </a:lnTo>
                      <a:lnTo>
                        <a:pt x="1331" y="334"/>
                      </a:lnTo>
                      <a:lnTo>
                        <a:pt x="1331" y="336"/>
                      </a:lnTo>
                      <a:lnTo>
                        <a:pt x="1331" y="339"/>
                      </a:lnTo>
                      <a:lnTo>
                        <a:pt x="1333" y="339"/>
                      </a:lnTo>
                      <a:lnTo>
                        <a:pt x="1333" y="341"/>
                      </a:lnTo>
                      <a:lnTo>
                        <a:pt x="1335" y="343"/>
                      </a:lnTo>
                      <a:lnTo>
                        <a:pt x="1338" y="346"/>
                      </a:lnTo>
                      <a:lnTo>
                        <a:pt x="1338" y="348"/>
                      </a:lnTo>
                      <a:lnTo>
                        <a:pt x="1342" y="355"/>
                      </a:lnTo>
                      <a:lnTo>
                        <a:pt x="1357" y="377"/>
                      </a:lnTo>
                      <a:lnTo>
                        <a:pt x="1359" y="379"/>
                      </a:lnTo>
                      <a:lnTo>
                        <a:pt x="1362" y="381"/>
                      </a:lnTo>
                      <a:lnTo>
                        <a:pt x="1364" y="389"/>
                      </a:lnTo>
                      <a:lnTo>
                        <a:pt x="1373" y="396"/>
                      </a:lnTo>
                      <a:lnTo>
                        <a:pt x="1371" y="389"/>
                      </a:lnTo>
                      <a:lnTo>
                        <a:pt x="1376" y="389"/>
                      </a:lnTo>
                      <a:lnTo>
                        <a:pt x="1381" y="391"/>
                      </a:lnTo>
                      <a:lnTo>
                        <a:pt x="1390" y="391"/>
                      </a:lnTo>
                      <a:lnTo>
                        <a:pt x="1397" y="398"/>
                      </a:lnTo>
                      <a:lnTo>
                        <a:pt x="1407" y="403"/>
                      </a:lnTo>
                      <a:lnTo>
                        <a:pt x="1416" y="412"/>
                      </a:lnTo>
                      <a:lnTo>
                        <a:pt x="1414" y="417"/>
                      </a:lnTo>
                      <a:lnTo>
                        <a:pt x="1412" y="417"/>
                      </a:lnTo>
                      <a:lnTo>
                        <a:pt x="1409" y="417"/>
                      </a:lnTo>
                      <a:lnTo>
                        <a:pt x="1407" y="420"/>
                      </a:lnTo>
                      <a:lnTo>
                        <a:pt x="1404" y="424"/>
                      </a:lnTo>
                      <a:lnTo>
                        <a:pt x="1400" y="427"/>
                      </a:lnTo>
                      <a:lnTo>
                        <a:pt x="1397" y="434"/>
                      </a:lnTo>
                      <a:lnTo>
                        <a:pt x="1395" y="436"/>
                      </a:lnTo>
                      <a:lnTo>
                        <a:pt x="1390" y="441"/>
                      </a:lnTo>
                      <a:lnTo>
                        <a:pt x="1388" y="443"/>
                      </a:lnTo>
                      <a:lnTo>
                        <a:pt x="1385" y="446"/>
                      </a:lnTo>
                      <a:lnTo>
                        <a:pt x="1385" y="448"/>
                      </a:lnTo>
                      <a:lnTo>
                        <a:pt x="1383" y="451"/>
                      </a:lnTo>
                      <a:lnTo>
                        <a:pt x="1383" y="453"/>
                      </a:lnTo>
                      <a:lnTo>
                        <a:pt x="1381" y="455"/>
                      </a:lnTo>
                      <a:lnTo>
                        <a:pt x="1378" y="455"/>
                      </a:lnTo>
                      <a:lnTo>
                        <a:pt x="1376" y="460"/>
                      </a:lnTo>
                      <a:lnTo>
                        <a:pt x="1371" y="472"/>
                      </a:lnTo>
                      <a:lnTo>
                        <a:pt x="1373" y="474"/>
                      </a:lnTo>
                      <a:lnTo>
                        <a:pt x="1373" y="479"/>
                      </a:lnTo>
                      <a:lnTo>
                        <a:pt x="1373" y="482"/>
                      </a:lnTo>
                      <a:lnTo>
                        <a:pt x="1371" y="489"/>
                      </a:lnTo>
                      <a:lnTo>
                        <a:pt x="1369" y="493"/>
                      </a:lnTo>
                      <a:lnTo>
                        <a:pt x="1369" y="496"/>
                      </a:lnTo>
                      <a:lnTo>
                        <a:pt x="1369" y="498"/>
                      </a:lnTo>
                      <a:lnTo>
                        <a:pt x="1369" y="505"/>
                      </a:lnTo>
                      <a:lnTo>
                        <a:pt x="1366" y="505"/>
                      </a:lnTo>
                      <a:lnTo>
                        <a:pt x="1366" y="508"/>
                      </a:lnTo>
                      <a:lnTo>
                        <a:pt x="1364" y="510"/>
                      </a:lnTo>
                      <a:lnTo>
                        <a:pt x="1364" y="513"/>
                      </a:lnTo>
                      <a:lnTo>
                        <a:pt x="1362" y="515"/>
                      </a:lnTo>
                      <a:lnTo>
                        <a:pt x="1362" y="517"/>
                      </a:lnTo>
                      <a:lnTo>
                        <a:pt x="1362" y="522"/>
                      </a:lnTo>
                      <a:lnTo>
                        <a:pt x="1359" y="522"/>
                      </a:lnTo>
                      <a:lnTo>
                        <a:pt x="1359" y="524"/>
                      </a:lnTo>
                      <a:lnTo>
                        <a:pt x="1357" y="524"/>
                      </a:lnTo>
                      <a:lnTo>
                        <a:pt x="1357" y="527"/>
                      </a:lnTo>
                      <a:lnTo>
                        <a:pt x="1354" y="527"/>
                      </a:lnTo>
                      <a:lnTo>
                        <a:pt x="1352" y="529"/>
                      </a:lnTo>
                      <a:lnTo>
                        <a:pt x="1352" y="534"/>
                      </a:lnTo>
                      <a:lnTo>
                        <a:pt x="1352" y="539"/>
                      </a:lnTo>
                      <a:lnTo>
                        <a:pt x="1354" y="541"/>
                      </a:lnTo>
                      <a:lnTo>
                        <a:pt x="1352" y="541"/>
                      </a:lnTo>
                      <a:lnTo>
                        <a:pt x="1352" y="543"/>
                      </a:lnTo>
                      <a:lnTo>
                        <a:pt x="1350" y="546"/>
                      </a:lnTo>
                      <a:lnTo>
                        <a:pt x="1347" y="543"/>
                      </a:lnTo>
                      <a:lnTo>
                        <a:pt x="1345" y="543"/>
                      </a:lnTo>
                      <a:lnTo>
                        <a:pt x="1342" y="546"/>
                      </a:lnTo>
                      <a:lnTo>
                        <a:pt x="1340" y="548"/>
                      </a:lnTo>
                      <a:lnTo>
                        <a:pt x="1340" y="551"/>
                      </a:lnTo>
                      <a:lnTo>
                        <a:pt x="1338" y="551"/>
                      </a:lnTo>
                      <a:lnTo>
                        <a:pt x="1338" y="553"/>
                      </a:lnTo>
                      <a:lnTo>
                        <a:pt x="1335" y="555"/>
                      </a:lnTo>
                      <a:lnTo>
                        <a:pt x="1333" y="555"/>
                      </a:lnTo>
                      <a:lnTo>
                        <a:pt x="1331" y="558"/>
                      </a:lnTo>
                      <a:lnTo>
                        <a:pt x="1331" y="560"/>
                      </a:lnTo>
                      <a:lnTo>
                        <a:pt x="1328" y="560"/>
                      </a:lnTo>
                      <a:lnTo>
                        <a:pt x="1328" y="563"/>
                      </a:lnTo>
                      <a:lnTo>
                        <a:pt x="1328" y="565"/>
                      </a:lnTo>
                      <a:lnTo>
                        <a:pt x="1328" y="567"/>
                      </a:lnTo>
                      <a:lnTo>
                        <a:pt x="1328" y="570"/>
                      </a:lnTo>
                      <a:lnTo>
                        <a:pt x="1331" y="572"/>
                      </a:lnTo>
                      <a:lnTo>
                        <a:pt x="1328" y="572"/>
                      </a:lnTo>
                      <a:lnTo>
                        <a:pt x="1328" y="574"/>
                      </a:lnTo>
                      <a:lnTo>
                        <a:pt x="1326" y="574"/>
                      </a:lnTo>
                      <a:lnTo>
                        <a:pt x="1323" y="574"/>
                      </a:lnTo>
                      <a:lnTo>
                        <a:pt x="1323" y="577"/>
                      </a:lnTo>
                      <a:lnTo>
                        <a:pt x="1321" y="577"/>
                      </a:lnTo>
                      <a:lnTo>
                        <a:pt x="1319" y="579"/>
                      </a:lnTo>
                      <a:lnTo>
                        <a:pt x="1319" y="582"/>
                      </a:lnTo>
                      <a:lnTo>
                        <a:pt x="1316" y="582"/>
                      </a:lnTo>
                      <a:lnTo>
                        <a:pt x="1314" y="584"/>
                      </a:lnTo>
                      <a:lnTo>
                        <a:pt x="1314" y="586"/>
                      </a:lnTo>
                      <a:lnTo>
                        <a:pt x="1314" y="589"/>
                      </a:lnTo>
                      <a:lnTo>
                        <a:pt x="1314" y="591"/>
                      </a:lnTo>
                      <a:lnTo>
                        <a:pt x="1314" y="594"/>
                      </a:lnTo>
                      <a:lnTo>
                        <a:pt x="1311" y="594"/>
                      </a:lnTo>
                      <a:lnTo>
                        <a:pt x="1311" y="596"/>
                      </a:lnTo>
                      <a:lnTo>
                        <a:pt x="1309" y="596"/>
                      </a:lnTo>
                      <a:lnTo>
                        <a:pt x="1307" y="596"/>
                      </a:lnTo>
                      <a:lnTo>
                        <a:pt x="1304" y="598"/>
                      </a:lnTo>
                      <a:lnTo>
                        <a:pt x="1302" y="598"/>
                      </a:lnTo>
                      <a:lnTo>
                        <a:pt x="1304" y="601"/>
                      </a:lnTo>
                      <a:lnTo>
                        <a:pt x="1302" y="603"/>
                      </a:lnTo>
                      <a:lnTo>
                        <a:pt x="1300" y="603"/>
                      </a:lnTo>
                      <a:lnTo>
                        <a:pt x="1300" y="605"/>
                      </a:lnTo>
                      <a:lnTo>
                        <a:pt x="1302" y="605"/>
                      </a:lnTo>
                      <a:lnTo>
                        <a:pt x="1300" y="605"/>
                      </a:lnTo>
                      <a:lnTo>
                        <a:pt x="1300" y="608"/>
                      </a:lnTo>
                      <a:lnTo>
                        <a:pt x="1295" y="608"/>
                      </a:lnTo>
                      <a:lnTo>
                        <a:pt x="1292" y="608"/>
                      </a:lnTo>
                      <a:lnTo>
                        <a:pt x="1290" y="608"/>
                      </a:lnTo>
                      <a:lnTo>
                        <a:pt x="1288" y="610"/>
                      </a:lnTo>
                      <a:lnTo>
                        <a:pt x="1285" y="610"/>
                      </a:lnTo>
                      <a:lnTo>
                        <a:pt x="1283" y="610"/>
                      </a:lnTo>
                      <a:lnTo>
                        <a:pt x="1280" y="608"/>
                      </a:lnTo>
                      <a:lnTo>
                        <a:pt x="1273" y="598"/>
                      </a:lnTo>
                      <a:lnTo>
                        <a:pt x="1264" y="586"/>
                      </a:lnTo>
                      <a:lnTo>
                        <a:pt x="1259" y="582"/>
                      </a:lnTo>
                      <a:lnTo>
                        <a:pt x="1252" y="577"/>
                      </a:lnTo>
                      <a:lnTo>
                        <a:pt x="1249" y="574"/>
                      </a:lnTo>
                      <a:lnTo>
                        <a:pt x="1247" y="574"/>
                      </a:lnTo>
                      <a:lnTo>
                        <a:pt x="1242" y="574"/>
                      </a:lnTo>
                      <a:lnTo>
                        <a:pt x="1240" y="574"/>
                      </a:lnTo>
                      <a:lnTo>
                        <a:pt x="1230" y="579"/>
                      </a:lnTo>
                      <a:lnTo>
                        <a:pt x="1230" y="582"/>
                      </a:lnTo>
                      <a:lnTo>
                        <a:pt x="1228" y="582"/>
                      </a:lnTo>
                      <a:lnTo>
                        <a:pt x="1226" y="584"/>
                      </a:lnTo>
                      <a:lnTo>
                        <a:pt x="1223" y="584"/>
                      </a:lnTo>
                      <a:lnTo>
                        <a:pt x="1221" y="582"/>
                      </a:lnTo>
                      <a:lnTo>
                        <a:pt x="1221" y="579"/>
                      </a:lnTo>
                      <a:lnTo>
                        <a:pt x="1218" y="577"/>
                      </a:lnTo>
                      <a:lnTo>
                        <a:pt x="1216" y="577"/>
                      </a:lnTo>
                      <a:lnTo>
                        <a:pt x="1214" y="574"/>
                      </a:lnTo>
                      <a:lnTo>
                        <a:pt x="1211" y="577"/>
                      </a:lnTo>
                      <a:lnTo>
                        <a:pt x="1216" y="579"/>
                      </a:lnTo>
                      <a:lnTo>
                        <a:pt x="1211" y="577"/>
                      </a:lnTo>
                      <a:lnTo>
                        <a:pt x="1209" y="579"/>
                      </a:lnTo>
                      <a:lnTo>
                        <a:pt x="1206" y="579"/>
                      </a:lnTo>
                      <a:lnTo>
                        <a:pt x="1202" y="579"/>
                      </a:lnTo>
                      <a:lnTo>
                        <a:pt x="1199" y="582"/>
                      </a:lnTo>
                      <a:lnTo>
                        <a:pt x="1192" y="582"/>
                      </a:lnTo>
                      <a:lnTo>
                        <a:pt x="1190" y="586"/>
                      </a:lnTo>
                      <a:lnTo>
                        <a:pt x="1183" y="594"/>
                      </a:lnTo>
                      <a:lnTo>
                        <a:pt x="1178" y="608"/>
                      </a:lnTo>
                      <a:lnTo>
                        <a:pt x="1173" y="617"/>
                      </a:lnTo>
                      <a:lnTo>
                        <a:pt x="1166" y="617"/>
                      </a:lnTo>
                      <a:lnTo>
                        <a:pt x="1159" y="622"/>
                      </a:lnTo>
                      <a:lnTo>
                        <a:pt x="1154" y="622"/>
                      </a:lnTo>
                      <a:lnTo>
                        <a:pt x="1142" y="625"/>
                      </a:lnTo>
                      <a:lnTo>
                        <a:pt x="1137" y="617"/>
                      </a:lnTo>
                      <a:lnTo>
                        <a:pt x="1133" y="615"/>
                      </a:lnTo>
                      <a:lnTo>
                        <a:pt x="1125" y="617"/>
                      </a:lnTo>
                      <a:lnTo>
                        <a:pt x="1123" y="617"/>
                      </a:lnTo>
                      <a:lnTo>
                        <a:pt x="1111" y="605"/>
                      </a:lnTo>
                      <a:lnTo>
                        <a:pt x="1104" y="601"/>
                      </a:lnTo>
                      <a:lnTo>
                        <a:pt x="1102" y="601"/>
                      </a:lnTo>
                      <a:lnTo>
                        <a:pt x="1092" y="605"/>
                      </a:lnTo>
                      <a:lnTo>
                        <a:pt x="1087" y="603"/>
                      </a:lnTo>
                      <a:lnTo>
                        <a:pt x="1085" y="605"/>
                      </a:lnTo>
                      <a:lnTo>
                        <a:pt x="1080" y="603"/>
                      </a:lnTo>
                      <a:lnTo>
                        <a:pt x="1082" y="605"/>
                      </a:lnTo>
                      <a:lnTo>
                        <a:pt x="1080" y="603"/>
                      </a:lnTo>
                      <a:lnTo>
                        <a:pt x="1068" y="603"/>
                      </a:lnTo>
                      <a:lnTo>
                        <a:pt x="1054" y="603"/>
                      </a:lnTo>
                      <a:lnTo>
                        <a:pt x="1051" y="603"/>
                      </a:lnTo>
                      <a:lnTo>
                        <a:pt x="1049" y="603"/>
                      </a:lnTo>
                      <a:lnTo>
                        <a:pt x="1047" y="603"/>
                      </a:lnTo>
                      <a:lnTo>
                        <a:pt x="1044" y="603"/>
                      </a:lnTo>
                      <a:lnTo>
                        <a:pt x="1040" y="603"/>
                      </a:lnTo>
                      <a:lnTo>
                        <a:pt x="1035" y="603"/>
                      </a:lnTo>
                      <a:lnTo>
                        <a:pt x="1025" y="601"/>
                      </a:lnTo>
                      <a:lnTo>
                        <a:pt x="1011" y="605"/>
                      </a:lnTo>
                      <a:lnTo>
                        <a:pt x="1009" y="605"/>
                      </a:lnTo>
                      <a:lnTo>
                        <a:pt x="1004" y="605"/>
                      </a:lnTo>
                      <a:lnTo>
                        <a:pt x="997" y="613"/>
                      </a:lnTo>
                      <a:lnTo>
                        <a:pt x="989" y="615"/>
                      </a:lnTo>
                      <a:lnTo>
                        <a:pt x="985" y="620"/>
                      </a:lnTo>
                      <a:lnTo>
                        <a:pt x="968" y="617"/>
                      </a:lnTo>
                      <a:lnTo>
                        <a:pt x="961" y="610"/>
                      </a:lnTo>
                      <a:lnTo>
                        <a:pt x="958" y="610"/>
                      </a:lnTo>
                      <a:lnTo>
                        <a:pt x="958" y="613"/>
                      </a:lnTo>
                      <a:lnTo>
                        <a:pt x="956" y="610"/>
                      </a:lnTo>
                      <a:lnTo>
                        <a:pt x="951" y="613"/>
                      </a:lnTo>
                      <a:lnTo>
                        <a:pt x="947" y="610"/>
                      </a:lnTo>
                      <a:lnTo>
                        <a:pt x="939" y="603"/>
                      </a:lnTo>
                      <a:lnTo>
                        <a:pt x="935" y="603"/>
                      </a:lnTo>
                      <a:lnTo>
                        <a:pt x="927" y="603"/>
                      </a:lnTo>
                      <a:lnTo>
                        <a:pt x="923" y="608"/>
                      </a:lnTo>
                      <a:lnTo>
                        <a:pt x="918" y="608"/>
                      </a:lnTo>
                      <a:lnTo>
                        <a:pt x="916" y="608"/>
                      </a:lnTo>
                      <a:lnTo>
                        <a:pt x="911" y="608"/>
                      </a:lnTo>
                      <a:lnTo>
                        <a:pt x="911" y="610"/>
                      </a:lnTo>
                      <a:lnTo>
                        <a:pt x="908" y="610"/>
                      </a:lnTo>
                      <a:lnTo>
                        <a:pt x="908" y="608"/>
                      </a:lnTo>
                      <a:lnTo>
                        <a:pt x="904" y="605"/>
                      </a:lnTo>
                      <a:lnTo>
                        <a:pt x="901" y="608"/>
                      </a:lnTo>
                      <a:lnTo>
                        <a:pt x="894" y="603"/>
                      </a:lnTo>
                      <a:lnTo>
                        <a:pt x="885" y="601"/>
                      </a:lnTo>
                      <a:lnTo>
                        <a:pt x="877" y="601"/>
                      </a:lnTo>
                      <a:lnTo>
                        <a:pt x="873" y="603"/>
                      </a:lnTo>
                      <a:lnTo>
                        <a:pt x="863" y="603"/>
                      </a:lnTo>
                      <a:lnTo>
                        <a:pt x="854" y="608"/>
                      </a:lnTo>
                      <a:lnTo>
                        <a:pt x="837" y="603"/>
                      </a:lnTo>
                      <a:lnTo>
                        <a:pt x="834" y="603"/>
                      </a:lnTo>
                      <a:lnTo>
                        <a:pt x="825" y="601"/>
                      </a:lnTo>
                      <a:lnTo>
                        <a:pt x="823" y="603"/>
                      </a:lnTo>
                      <a:lnTo>
                        <a:pt x="818" y="608"/>
                      </a:lnTo>
                      <a:lnTo>
                        <a:pt x="801" y="610"/>
                      </a:lnTo>
                      <a:lnTo>
                        <a:pt x="784" y="613"/>
                      </a:lnTo>
                      <a:lnTo>
                        <a:pt x="772" y="610"/>
                      </a:lnTo>
                      <a:lnTo>
                        <a:pt x="765" y="613"/>
                      </a:lnTo>
                      <a:lnTo>
                        <a:pt x="749" y="608"/>
                      </a:lnTo>
                      <a:lnTo>
                        <a:pt x="744" y="610"/>
                      </a:lnTo>
                      <a:lnTo>
                        <a:pt x="744" y="613"/>
                      </a:lnTo>
                      <a:lnTo>
                        <a:pt x="744" y="610"/>
                      </a:lnTo>
                      <a:lnTo>
                        <a:pt x="741" y="610"/>
                      </a:lnTo>
                      <a:lnTo>
                        <a:pt x="741" y="613"/>
                      </a:lnTo>
                      <a:lnTo>
                        <a:pt x="739" y="613"/>
                      </a:lnTo>
                      <a:lnTo>
                        <a:pt x="734" y="622"/>
                      </a:lnTo>
                      <a:lnTo>
                        <a:pt x="732" y="622"/>
                      </a:lnTo>
                      <a:lnTo>
                        <a:pt x="734" y="625"/>
                      </a:lnTo>
                      <a:lnTo>
                        <a:pt x="725" y="634"/>
                      </a:lnTo>
                      <a:lnTo>
                        <a:pt x="720" y="646"/>
                      </a:lnTo>
                      <a:lnTo>
                        <a:pt x="710" y="651"/>
                      </a:lnTo>
                      <a:lnTo>
                        <a:pt x="708" y="651"/>
                      </a:lnTo>
                      <a:lnTo>
                        <a:pt x="701" y="653"/>
                      </a:lnTo>
                      <a:lnTo>
                        <a:pt x="696" y="656"/>
                      </a:lnTo>
                      <a:lnTo>
                        <a:pt x="687" y="672"/>
                      </a:lnTo>
                      <a:lnTo>
                        <a:pt x="679" y="672"/>
                      </a:lnTo>
                      <a:lnTo>
                        <a:pt x="672" y="677"/>
                      </a:lnTo>
                      <a:lnTo>
                        <a:pt x="663" y="679"/>
                      </a:lnTo>
                      <a:lnTo>
                        <a:pt x="634" y="672"/>
                      </a:lnTo>
                      <a:lnTo>
                        <a:pt x="620" y="672"/>
                      </a:lnTo>
                      <a:lnTo>
                        <a:pt x="615" y="672"/>
                      </a:lnTo>
                      <a:lnTo>
                        <a:pt x="610" y="677"/>
                      </a:lnTo>
                      <a:lnTo>
                        <a:pt x="606" y="679"/>
                      </a:lnTo>
                      <a:lnTo>
                        <a:pt x="598" y="684"/>
                      </a:lnTo>
                      <a:lnTo>
                        <a:pt x="591" y="684"/>
                      </a:lnTo>
                      <a:lnTo>
                        <a:pt x="584" y="686"/>
                      </a:lnTo>
                      <a:lnTo>
                        <a:pt x="579" y="686"/>
                      </a:lnTo>
                      <a:lnTo>
                        <a:pt x="572" y="691"/>
                      </a:lnTo>
                      <a:lnTo>
                        <a:pt x="565" y="694"/>
                      </a:lnTo>
                      <a:lnTo>
                        <a:pt x="560" y="696"/>
                      </a:lnTo>
                      <a:lnTo>
                        <a:pt x="555" y="696"/>
                      </a:lnTo>
                      <a:lnTo>
                        <a:pt x="548" y="708"/>
                      </a:lnTo>
                      <a:lnTo>
                        <a:pt x="543" y="710"/>
                      </a:lnTo>
                      <a:lnTo>
                        <a:pt x="539" y="727"/>
                      </a:lnTo>
                      <a:lnTo>
                        <a:pt x="532" y="732"/>
                      </a:lnTo>
                      <a:lnTo>
                        <a:pt x="524" y="746"/>
                      </a:lnTo>
                      <a:lnTo>
                        <a:pt x="522" y="748"/>
                      </a:lnTo>
                      <a:lnTo>
                        <a:pt x="520" y="753"/>
                      </a:lnTo>
                      <a:lnTo>
                        <a:pt x="515" y="772"/>
                      </a:lnTo>
                      <a:lnTo>
                        <a:pt x="512" y="789"/>
                      </a:lnTo>
                      <a:lnTo>
                        <a:pt x="510" y="789"/>
                      </a:lnTo>
                      <a:lnTo>
                        <a:pt x="510" y="784"/>
                      </a:lnTo>
                      <a:lnTo>
                        <a:pt x="508" y="782"/>
                      </a:lnTo>
                      <a:lnTo>
                        <a:pt x="510" y="782"/>
                      </a:lnTo>
                      <a:lnTo>
                        <a:pt x="510" y="779"/>
                      </a:lnTo>
                      <a:lnTo>
                        <a:pt x="510" y="777"/>
                      </a:lnTo>
                      <a:lnTo>
                        <a:pt x="508" y="777"/>
                      </a:lnTo>
                      <a:lnTo>
                        <a:pt x="510" y="777"/>
                      </a:lnTo>
                      <a:lnTo>
                        <a:pt x="512" y="777"/>
                      </a:lnTo>
                      <a:lnTo>
                        <a:pt x="510" y="775"/>
                      </a:lnTo>
                      <a:lnTo>
                        <a:pt x="512" y="775"/>
                      </a:lnTo>
                      <a:lnTo>
                        <a:pt x="510" y="772"/>
                      </a:lnTo>
                      <a:lnTo>
                        <a:pt x="503" y="768"/>
                      </a:lnTo>
                      <a:lnTo>
                        <a:pt x="493" y="768"/>
                      </a:lnTo>
                      <a:lnTo>
                        <a:pt x="489" y="775"/>
                      </a:lnTo>
                      <a:lnTo>
                        <a:pt x="489" y="777"/>
                      </a:lnTo>
                      <a:lnTo>
                        <a:pt x="489" y="782"/>
                      </a:lnTo>
                      <a:lnTo>
                        <a:pt x="489" y="779"/>
                      </a:lnTo>
                      <a:lnTo>
                        <a:pt x="491" y="782"/>
                      </a:lnTo>
                      <a:lnTo>
                        <a:pt x="489" y="782"/>
                      </a:lnTo>
                      <a:lnTo>
                        <a:pt x="491" y="782"/>
                      </a:lnTo>
                      <a:lnTo>
                        <a:pt x="489" y="784"/>
                      </a:lnTo>
                      <a:lnTo>
                        <a:pt x="491" y="789"/>
                      </a:lnTo>
                      <a:lnTo>
                        <a:pt x="489" y="789"/>
                      </a:lnTo>
                      <a:lnTo>
                        <a:pt x="489" y="794"/>
                      </a:lnTo>
                      <a:lnTo>
                        <a:pt x="489" y="796"/>
                      </a:lnTo>
                      <a:lnTo>
                        <a:pt x="491" y="796"/>
                      </a:lnTo>
                      <a:lnTo>
                        <a:pt x="491" y="799"/>
                      </a:lnTo>
                      <a:lnTo>
                        <a:pt x="484" y="806"/>
                      </a:lnTo>
                      <a:lnTo>
                        <a:pt x="477" y="806"/>
                      </a:lnTo>
                      <a:lnTo>
                        <a:pt x="470" y="810"/>
                      </a:lnTo>
                      <a:lnTo>
                        <a:pt x="465" y="810"/>
                      </a:lnTo>
                      <a:lnTo>
                        <a:pt x="458" y="815"/>
                      </a:lnTo>
                      <a:lnTo>
                        <a:pt x="448" y="818"/>
                      </a:lnTo>
                      <a:lnTo>
                        <a:pt x="446" y="820"/>
                      </a:lnTo>
                      <a:lnTo>
                        <a:pt x="448" y="818"/>
                      </a:lnTo>
                      <a:lnTo>
                        <a:pt x="446" y="813"/>
                      </a:lnTo>
                      <a:lnTo>
                        <a:pt x="439" y="803"/>
                      </a:lnTo>
                      <a:lnTo>
                        <a:pt x="427" y="799"/>
                      </a:lnTo>
                      <a:lnTo>
                        <a:pt x="422" y="801"/>
                      </a:lnTo>
                      <a:lnTo>
                        <a:pt x="419" y="801"/>
                      </a:lnTo>
                      <a:lnTo>
                        <a:pt x="412" y="796"/>
                      </a:lnTo>
                      <a:lnTo>
                        <a:pt x="405" y="791"/>
                      </a:lnTo>
                      <a:lnTo>
                        <a:pt x="400" y="796"/>
                      </a:lnTo>
                      <a:lnTo>
                        <a:pt x="396" y="787"/>
                      </a:lnTo>
                      <a:lnTo>
                        <a:pt x="386" y="772"/>
                      </a:lnTo>
                      <a:lnTo>
                        <a:pt x="374" y="763"/>
                      </a:lnTo>
                      <a:lnTo>
                        <a:pt x="367" y="760"/>
                      </a:lnTo>
                      <a:lnTo>
                        <a:pt x="357" y="763"/>
                      </a:lnTo>
                      <a:lnTo>
                        <a:pt x="348" y="760"/>
                      </a:lnTo>
                      <a:lnTo>
                        <a:pt x="343" y="763"/>
                      </a:lnTo>
                      <a:lnTo>
                        <a:pt x="338" y="753"/>
                      </a:lnTo>
                      <a:lnTo>
                        <a:pt x="334" y="744"/>
                      </a:lnTo>
                      <a:lnTo>
                        <a:pt x="331" y="734"/>
                      </a:lnTo>
                      <a:lnTo>
                        <a:pt x="334" y="734"/>
                      </a:lnTo>
                      <a:lnTo>
                        <a:pt x="329" y="734"/>
                      </a:lnTo>
                      <a:lnTo>
                        <a:pt x="329" y="729"/>
                      </a:lnTo>
                      <a:lnTo>
                        <a:pt x="324" y="727"/>
                      </a:lnTo>
                      <a:lnTo>
                        <a:pt x="319" y="727"/>
                      </a:lnTo>
                      <a:lnTo>
                        <a:pt x="317" y="722"/>
                      </a:lnTo>
                      <a:lnTo>
                        <a:pt x="315" y="717"/>
                      </a:lnTo>
                      <a:lnTo>
                        <a:pt x="310" y="706"/>
                      </a:lnTo>
                      <a:lnTo>
                        <a:pt x="303" y="696"/>
                      </a:lnTo>
                      <a:lnTo>
                        <a:pt x="298" y="684"/>
                      </a:lnTo>
                      <a:lnTo>
                        <a:pt x="295" y="679"/>
                      </a:lnTo>
                      <a:lnTo>
                        <a:pt x="286" y="658"/>
                      </a:lnTo>
                      <a:lnTo>
                        <a:pt x="284" y="656"/>
                      </a:lnTo>
                      <a:lnTo>
                        <a:pt x="279" y="656"/>
                      </a:lnTo>
                      <a:lnTo>
                        <a:pt x="281" y="656"/>
                      </a:lnTo>
                      <a:lnTo>
                        <a:pt x="281" y="653"/>
                      </a:lnTo>
                      <a:lnTo>
                        <a:pt x="288" y="651"/>
                      </a:lnTo>
                      <a:lnTo>
                        <a:pt x="284" y="653"/>
                      </a:lnTo>
                      <a:lnTo>
                        <a:pt x="286" y="653"/>
                      </a:lnTo>
                      <a:lnTo>
                        <a:pt x="286" y="656"/>
                      </a:lnTo>
                      <a:lnTo>
                        <a:pt x="288" y="656"/>
                      </a:lnTo>
                      <a:lnTo>
                        <a:pt x="288" y="653"/>
                      </a:lnTo>
                      <a:lnTo>
                        <a:pt x="288" y="656"/>
                      </a:lnTo>
                      <a:lnTo>
                        <a:pt x="291" y="658"/>
                      </a:lnTo>
                      <a:lnTo>
                        <a:pt x="291" y="660"/>
                      </a:lnTo>
                      <a:lnTo>
                        <a:pt x="291" y="665"/>
                      </a:lnTo>
                      <a:lnTo>
                        <a:pt x="293" y="665"/>
                      </a:lnTo>
                      <a:lnTo>
                        <a:pt x="293" y="660"/>
                      </a:lnTo>
                      <a:lnTo>
                        <a:pt x="293" y="665"/>
                      </a:lnTo>
                      <a:lnTo>
                        <a:pt x="298" y="660"/>
                      </a:lnTo>
                      <a:lnTo>
                        <a:pt x="295" y="660"/>
                      </a:lnTo>
                      <a:lnTo>
                        <a:pt x="298" y="660"/>
                      </a:lnTo>
                      <a:lnTo>
                        <a:pt x="295" y="660"/>
                      </a:lnTo>
                      <a:lnTo>
                        <a:pt x="295" y="658"/>
                      </a:lnTo>
                      <a:lnTo>
                        <a:pt x="298" y="656"/>
                      </a:lnTo>
                      <a:lnTo>
                        <a:pt x="300" y="653"/>
                      </a:lnTo>
                      <a:lnTo>
                        <a:pt x="303" y="644"/>
                      </a:lnTo>
                      <a:lnTo>
                        <a:pt x="300" y="641"/>
                      </a:lnTo>
                      <a:lnTo>
                        <a:pt x="300" y="639"/>
                      </a:lnTo>
                      <a:lnTo>
                        <a:pt x="298" y="639"/>
                      </a:lnTo>
                      <a:lnTo>
                        <a:pt x="291" y="639"/>
                      </a:lnTo>
                      <a:lnTo>
                        <a:pt x="288" y="634"/>
                      </a:lnTo>
                      <a:lnTo>
                        <a:pt x="284" y="629"/>
                      </a:lnTo>
                      <a:lnTo>
                        <a:pt x="281" y="629"/>
                      </a:lnTo>
                      <a:lnTo>
                        <a:pt x="279" y="629"/>
                      </a:lnTo>
                      <a:lnTo>
                        <a:pt x="281" y="629"/>
                      </a:lnTo>
                      <a:lnTo>
                        <a:pt x="276" y="627"/>
                      </a:lnTo>
                      <a:lnTo>
                        <a:pt x="276" y="632"/>
                      </a:lnTo>
                      <a:lnTo>
                        <a:pt x="274" y="627"/>
                      </a:lnTo>
                      <a:lnTo>
                        <a:pt x="274" y="625"/>
                      </a:lnTo>
                      <a:lnTo>
                        <a:pt x="269" y="627"/>
                      </a:lnTo>
                      <a:lnTo>
                        <a:pt x="269" y="629"/>
                      </a:lnTo>
                      <a:lnTo>
                        <a:pt x="262" y="625"/>
                      </a:lnTo>
                      <a:lnTo>
                        <a:pt x="260" y="622"/>
                      </a:lnTo>
                      <a:lnTo>
                        <a:pt x="260" y="615"/>
                      </a:lnTo>
                      <a:lnTo>
                        <a:pt x="257" y="613"/>
                      </a:lnTo>
                      <a:lnTo>
                        <a:pt x="250" y="596"/>
                      </a:lnTo>
                      <a:lnTo>
                        <a:pt x="253" y="589"/>
                      </a:lnTo>
                      <a:lnTo>
                        <a:pt x="255" y="589"/>
                      </a:lnTo>
                      <a:lnTo>
                        <a:pt x="260" y="584"/>
                      </a:lnTo>
                      <a:lnTo>
                        <a:pt x="264" y="582"/>
                      </a:lnTo>
                      <a:lnTo>
                        <a:pt x="276" y="574"/>
                      </a:lnTo>
                      <a:lnTo>
                        <a:pt x="276" y="572"/>
                      </a:lnTo>
                      <a:lnTo>
                        <a:pt x="274" y="565"/>
                      </a:lnTo>
                      <a:lnTo>
                        <a:pt x="276" y="563"/>
                      </a:lnTo>
                      <a:lnTo>
                        <a:pt x="272" y="563"/>
                      </a:lnTo>
                      <a:lnTo>
                        <a:pt x="274" y="570"/>
                      </a:lnTo>
                      <a:lnTo>
                        <a:pt x="274" y="574"/>
                      </a:lnTo>
                      <a:lnTo>
                        <a:pt x="269" y="574"/>
                      </a:lnTo>
                      <a:lnTo>
                        <a:pt x="264" y="572"/>
                      </a:lnTo>
                      <a:lnTo>
                        <a:pt x="253" y="541"/>
                      </a:lnTo>
                      <a:lnTo>
                        <a:pt x="248" y="534"/>
                      </a:lnTo>
                      <a:lnTo>
                        <a:pt x="236" y="520"/>
                      </a:lnTo>
                      <a:lnTo>
                        <a:pt x="217" y="505"/>
                      </a:lnTo>
                      <a:lnTo>
                        <a:pt x="200" y="493"/>
                      </a:lnTo>
                      <a:lnTo>
                        <a:pt x="174" y="474"/>
                      </a:lnTo>
                      <a:lnTo>
                        <a:pt x="152" y="465"/>
                      </a:lnTo>
                      <a:lnTo>
                        <a:pt x="138" y="453"/>
                      </a:lnTo>
                      <a:lnTo>
                        <a:pt x="133" y="453"/>
                      </a:lnTo>
                      <a:lnTo>
                        <a:pt x="131" y="455"/>
                      </a:lnTo>
                      <a:lnTo>
                        <a:pt x="117" y="446"/>
                      </a:lnTo>
                      <a:lnTo>
                        <a:pt x="102" y="441"/>
                      </a:lnTo>
                      <a:lnTo>
                        <a:pt x="98" y="443"/>
                      </a:lnTo>
                      <a:lnTo>
                        <a:pt x="52" y="443"/>
                      </a:lnTo>
                      <a:lnTo>
                        <a:pt x="40" y="446"/>
                      </a:lnTo>
                      <a:lnTo>
                        <a:pt x="38" y="448"/>
                      </a:lnTo>
                      <a:lnTo>
                        <a:pt x="31" y="451"/>
                      </a:lnTo>
                      <a:lnTo>
                        <a:pt x="28" y="451"/>
                      </a:lnTo>
                      <a:lnTo>
                        <a:pt x="26" y="451"/>
                      </a:lnTo>
                      <a:lnTo>
                        <a:pt x="24" y="446"/>
                      </a:lnTo>
                      <a:lnTo>
                        <a:pt x="26" y="448"/>
                      </a:lnTo>
                      <a:lnTo>
                        <a:pt x="28" y="451"/>
                      </a:lnTo>
                      <a:lnTo>
                        <a:pt x="28" y="448"/>
                      </a:lnTo>
                      <a:lnTo>
                        <a:pt x="31" y="448"/>
                      </a:lnTo>
                      <a:lnTo>
                        <a:pt x="28" y="448"/>
                      </a:lnTo>
                      <a:lnTo>
                        <a:pt x="24" y="446"/>
                      </a:lnTo>
                      <a:lnTo>
                        <a:pt x="21" y="439"/>
                      </a:lnTo>
                      <a:lnTo>
                        <a:pt x="24" y="439"/>
                      </a:lnTo>
                      <a:lnTo>
                        <a:pt x="21" y="439"/>
                      </a:lnTo>
                      <a:lnTo>
                        <a:pt x="24" y="434"/>
                      </a:lnTo>
                      <a:lnTo>
                        <a:pt x="21" y="429"/>
                      </a:lnTo>
                      <a:lnTo>
                        <a:pt x="16" y="427"/>
                      </a:lnTo>
                      <a:lnTo>
                        <a:pt x="21" y="420"/>
                      </a:lnTo>
                      <a:lnTo>
                        <a:pt x="16" y="410"/>
                      </a:lnTo>
                      <a:lnTo>
                        <a:pt x="16" y="403"/>
                      </a:lnTo>
                      <a:lnTo>
                        <a:pt x="16" y="398"/>
                      </a:lnTo>
                      <a:lnTo>
                        <a:pt x="19" y="393"/>
                      </a:lnTo>
                      <a:lnTo>
                        <a:pt x="16" y="389"/>
                      </a:lnTo>
                      <a:lnTo>
                        <a:pt x="19" y="389"/>
                      </a:lnTo>
                      <a:lnTo>
                        <a:pt x="16" y="389"/>
                      </a:lnTo>
                      <a:lnTo>
                        <a:pt x="16" y="381"/>
                      </a:lnTo>
                      <a:lnTo>
                        <a:pt x="12" y="379"/>
                      </a:lnTo>
                      <a:lnTo>
                        <a:pt x="16" y="377"/>
                      </a:lnTo>
                      <a:lnTo>
                        <a:pt x="16" y="374"/>
                      </a:lnTo>
                      <a:lnTo>
                        <a:pt x="14" y="372"/>
                      </a:lnTo>
                      <a:lnTo>
                        <a:pt x="16" y="365"/>
                      </a:lnTo>
                      <a:lnTo>
                        <a:pt x="14" y="365"/>
                      </a:lnTo>
                      <a:lnTo>
                        <a:pt x="12" y="360"/>
                      </a:lnTo>
                      <a:lnTo>
                        <a:pt x="12" y="353"/>
                      </a:lnTo>
                      <a:lnTo>
                        <a:pt x="9" y="350"/>
                      </a:lnTo>
                      <a:lnTo>
                        <a:pt x="7" y="343"/>
                      </a:lnTo>
                      <a:lnTo>
                        <a:pt x="2" y="343"/>
                      </a:lnTo>
                      <a:lnTo>
                        <a:pt x="2" y="339"/>
                      </a:lnTo>
                      <a:lnTo>
                        <a:pt x="0" y="334"/>
                      </a:lnTo>
                      <a:lnTo>
                        <a:pt x="2" y="331"/>
                      </a:lnTo>
                      <a:lnTo>
                        <a:pt x="5" y="334"/>
                      </a:lnTo>
                      <a:lnTo>
                        <a:pt x="5" y="331"/>
                      </a:lnTo>
                      <a:lnTo>
                        <a:pt x="2" y="331"/>
                      </a:lnTo>
                      <a:lnTo>
                        <a:pt x="2" y="329"/>
                      </a:lnTo>
                      <a:lnTo>
                        <a:pt x="5" y="327"/>
                      </a:lnTo>
                      <a:lnTo>
                        <a:pt x="7" y="324"/>
                      </a:lnTo>
                      <a:lnTo>
                        <a:pt x="9" y="324"/>
                      </a:lnTo>
                      <a:lnTo>
                        <a:pt x="5" y="324"/>
                      </a:lnTo>
                      <a:lnTo>
                        <a:pt x="7" y="322"/>
                      </a:lnTo>
                      <a:lnTo>
                        <a:pt x="5" y="319"/>
                      </a:lnTo>
                      <a:lnTo>
                        <a:pt x="9" y="319"/>
                      </a:lnTo>
                      <a:lnTo>
                        <a:pt x="12" y="315"/>
                      </a:lnTo>
                      <a:lnTo>
                        <a:pt x="9" y="312"/>
                      </a:lnTo>
                      <a:lnTo>
                        <a:pt x="14" y="312"/>
                      </a:lnTo>
                      <a:lnTo>
                        <a:pt x="14" y="310"/>
                      </a:lnTo>
                      <a:lnTo>
                        <a:pt x="16" y="308"/>
                      </a:lnTo>
                      <a:lnTo>
                        <a:pt x="14" y="305"/>
                      </a:lnTo>
                      <a:lnTo>
                        <a:pt x="16" y="308"/>
                      </a:lnTo>
                      <a:lnTo>
                        <a:pt x="19" y="303"/>
                      </a:lnTo>
                      <a:lnTo>
                        <a:pt x="16" y="303"/>
                      </a:lnTo>
                      <a:lnTo>
                        <a:pt x="21" y="303"/>
                      </a:lnTo>
                      <a:lnTo>
                        <a:pt x="19" y="298"/>
                      </a:lnTo>
                      <a:lnTo>
                        <a:pt x="21" y="296"/>
                      </a:lnTo>
                      <a:lnTo>
                        <a:pt x="19" y="291"/>
                      </a:lnTo>
                      <a:lnTo>
                        <a:pt x="21" y="291"/>
                      </a:lnTo>
                      <a:lnTo>
                        <a:pt x="24" y="286"/>
                      </a:lnTo>
                      <a:lnTo>
                        <a:pt x="24" y="284"/>
                      </a:lnTo>
                      <a:lnTo>
                        <a:pt x="24" y="279"/>
                      </a:lnTo>
                      <a:lnTo>
                        <a:pt x="28" y="277"/>
                      </a:lnTo>
                      <a:lnTo>
                        <a:pt x="26" y="274"/>
                      </a:lnTo>
                      <a:lnTo>
                        <a:pt x="28" y="274"/>
                      </a:lnTo>
                      <a:lnTo>
                        <a:pt x="31" y="272"/>
                      </a:lnTo>
                      <a:lnTo>
                        <a:pt x="33" y="272"/>
                      </a:lnTo>
                      <a:lnTo>
                        <a:pt x="43" y="262"/>
                      </a:lnTo>
                      <a:lnTo>
                        <a:pt x="50" y="257"/>
                      </a:lnTo>
                      <a:lnTo>
                        <a:pt x="55" y="253"/>
                      </a:lnTo>
                      <a:lnTo>
                        <a:pt x="57" y="250"/>
                      </a:lnTo>
                      <a:lnTo>
                        <a:pt x="57" y="246"/>
                      </a:lnTo>
                      <a:lnTo>
                        <a:pt x="62" y="238"/>
                      </a:lnTo>
                      <a:lnTo>
                        <a:pt x="62" y="234"/>
                      </a:lnTo>
                      <a:lnTo>
                        <a:pt x="64" y="234"/>
                      </a:lnTo>
                      <a:lnTo>
                        <a:pt x="67" y="224"/>
                      </a:lnTo>
                      <a:lnTo>
                        <a:pt x="69" y="227"/>
                      </a:lnTo>
                      <a:lnTo>
                        <a:pt x="69" y="222"/>
                      </a:lnTo>
                      <a:lnTo>
                        <a:pt x="71" y="217"/>
                      </a:lnTo>
                      <a:lnTo>
                        <a:pt x="71" y="212"/>
                      </a:lnTo>
                      <a:lnTo>
                        <a:pt x="67" y="210"/>
                      </a:lnTo>
                      <a:lnTo>
                        <a:pt x="69" y="207"/>
                      </a:lnTo>
                      <a:lnTo>
                        <a:pt x="71" y="205"/>
                      </a:lnTo>
                      <a:lnTo>
                        <a:pt x="76" y="207"/>
                      </a:lnTo>
                      <a:lnTo>
                        <a:pt x="83" y="203"/>
                      </a:lnTo>
                      <a:lnTo>
                        <a:pt x="88" y="203"/>
                      </a:lnTo>
                      <a:lnTo>
                        <a:pt x="90" y="205"/>
                      </a:lnTo>
                      <a:lnTo>
                        <a:pt x="95" y="205"/>
                      </a:lnTo>
                      <a:lnTo>
                        <a:pt x="95" y="203"/>
                      </a:lnTo>
                      <a:lnTo>
                        <a:pt x="98" y="203"/>
                      </a:lnTo>
                      <a:lnTo>
                        <a:pt x="102" y="203"/>
                      </a:lnTo>
                      <a:lnTo>
                        <a:pt x="100" y="198"/>
                      </a:lnTo>
                      <a:lnTo>
                        <a:pt x="102" y="196"/>
                      </a:lnTo>
                      <a:lnTo>
                        <a:pt x="105" y="193"/>
                      </a:lnTo>
                      <a:lnTo>
                        <a:pt x="109" y="191"/>
                      </a:lnTo>
                      <a:lnTo>
                        <a:pt x="112" y="193"/>
                      </a:lnTo>
                      <a:lnTo>
                        <a:pt x="117" y="193"/>
                      </a:lnTo>
                      <a:lnTo>
                        <a:pt x="117" y="200"/>
                      </a:lnTo>
                      <a:lnTo>
                        <a:pt x="121" y="200"/>
                      </a:lnTo>
                      <a:lnTo>
                        <a:pt x="126" y="198"/>
                      </a:lnTo>
                      <a:lnTo>
                        <a:pt x="131" y="198"/>
                      </a:lnTo>
                      <a:lnTo>
                        <a:pt x="131" y="193"/>
                      </a:lnTo>
                      <a:lnTo>
                        <a:pt x="133" y="188"/>
                      </a:lnTo>
                      <a:lnTo>
                        <a:pt x="136" y="174"/>
                      </a:lnTo>
                      <a:lnTo>
                        <a:pt x="138" y="174"/>
                      </a:lnTo>
                      <a:lnTo>
                        <a:pt x="140" y="165"/>
                      </a:lnTo>
                      <a:lnTo>
                        <a:pt x="143" y="165"/>
                      </a:lnTo>
                      <a:lnTo>
                        <a:pt x="143" y="160"/>
                      </a:lnTo>
                      <a:lnTo>
                        <a:pt x="145" y="160"/>
                      </a:lnTo>
                      <a:lnTo>
                        <a:pt x="140" y="157"/>
                      </a:lnTo>
                      <a:lnTo>
                        <a:pt x="140" y="155"/>
                      </a:lnTo>
                      <a:lnTo>
                        <a:pt x="150" y="143"/>
                      </a:lnTo>
                      <a:lnTo>
                        <a:pt x="152" y="143"/>
                      </a:lnTo>
                      <a:lnTo>
                        <a:pt x="152" y="145"/>
                      </a:lnTo>
                      <a:lnTo>
                        <a:pt x="155" y="145"/>
                      </a:lnTo>
                      <a:lnTo>
                        <a:pt x="157" y="145"/>
                      </a:lnTo>
                      <a:lnTo>
                        <a:pt x="160" y="145"/>
                      </a:lnTo>
                      <a:lnTo>
                        <a:pt x="160" y="148"/>
                      </a:lnTo>
                      <a:lnTo>
                        <a:pt x="162" y="148"/>
                      </a:lnTo>
                      <a:lnTo>
                        <a:pt x="167" y="153"/>
                      </a:lnTo>
                      <a:lnTo>
                        <a:pt x="169" y="153"/>
                      </a:lnTo>
                      <a:lnTo>
                        <a:pt x="176" y="155"/>
                      </a:lnTo>
                      <a:lnTo>
                        <a:pt x="181" y="153"/>
                      </a:lnTo>
                      <a:lnTo>
                        <a:pt x="183" y="155"/>
                      </a:lnTo>
                      <a:lnTo>
                        <a:pt x="183" y="157"/>
                      </a:lnTo>
                      <a:lnTo>
                        <a:pt x="181" y="160"/>
                      </a:lnTo>
                      <a:lnTo>
                        <a:pt x="181" y="165"/>
                      </a:lnTo>
                      <a:lnTo>
                        <a:pt x="179" y="167"/>
                      </a:lnTo>
                      <a:lnTo>
                        <a:pt x="176" y="172"/>
                      </a:lnTo>
                      <a:lnTo>
                        <a:pt x="179" y="174"/>
                      </a:lnTo>
                      <a:lnTo>
                        <a:pt x="181" y="172"/>
                      </a:lnTo>
                      <a:lnTo>
                        <a:pt x="181" y="174"/>
                      </a:lnTo>
                      <a:lnTo>
                        <a:pt x="183" y="174"/>
                      </a:lnTo>
                      <a:lnTo>
                        <a:pt x="186" y="174"/>
                      </a:lnTo>
                      <a:lnTo>
                        <a:pt x="188" y="174"/>
                      </a:lnTo>
                      <a:lnTo>
                        <a:pt x="186" y="176"/>
                      </a:lnTo>
                      <a:lnTo>
                        <a:pt x="188" y="176"/>
                      </a:lnTo>
                      <a:lnTo>
                        <a:pt x="188" y="179"/>
                      </a:lnTo>
                      <a:lnTo>
                        <a:pt x="191" y="179"/>
                      </a:lnTo>
                      <a:lnTo>
                        <a:pt x="193" y="179"/>
                      </a:lnTo>
                      <a:lnTo>
                        <a:pt x="195" y="181"/>
                      </a:lnTo>
                      <a:lnTo>
                        <a:pt x="195" y="179"/>
                      </a:lnTo>
                      <a:lnTo>
                        <a:pt x="198" y="179"/>
                      </a:lnTo>
                      <a:lnTo>
                        <a:pt x="200" y="176"/>
                      </a:lnTo>
                      <a:lnTo>
                        <a:pt x="200" y="179"/>
                      </a:lnTo>
                      <a:lnTo>
                        <a:pt x="202" y="179"/>
                      </a:lnTo>
                      <a:lnTo>
                        <a:pt x="205" y="179"/>
                      </a:lnTo>
                      <a:lnTo>
                        <a:pt x="207" y="179"/>
                      </a:lnTo>
                      <a:lnTo>
                        <a:pt x="210" y="179"/>
                      </a:lnTo>
                      <a:lnTo>
                        <a:pt x="212" y="181"/>
                      </a:lnTo>
                      <a:lnTo>
                        <a:pt x="214" y="181"/>
                      </a:lnTo>
                      <a:lnTo>
                        <a:pt x="214" y="179"/>
                      </a:lnTo>
                      <a:lnTo>
                        <a:pt x="217" y="179"/>
                      </a:lnTo>
                      <a:lnTo>
                        <a:pt x="217" y="181"/>
                      </a:lnTo>
                      <a:lnTo>
                        <a:pt x="217" y="179"/>
                      </a:lnTo>
                      <a:lnTo>
                        <a:pt x="219" y="179"/>
                      </a:lnTo>
                      <a:lnTo>
                        <a:pt x="222" y="179"/>
                      </a:lnTo>
                      <a:lnTo>
                        <a:pt x="224" y="184"/>
                      </a:lnTo>
                      <a:lnTo>
                        <a:pt x="226" y="184"/>
                      </a:lnTo>
                      <a:lnTo>
                        <a:pt x="226" y="186"/>
                      </a:lnTo>
                      <a:lnTo>
                        <a:pt x="229" y="186"/>
                      </a:lnTo>
                      <a:lnTo>
                        <a:pt x="229" y="188"/>
                      </a:lnTo>
                      <a:lnTo>
                        <a:pt x="231" y="193"/>
                      </a:lnTo>
                      <a:lnTo>
                        <a:pt x="231" y="196"/>
                      </a:lnTo>
                      <a:lnTo>
                        <a:pt x="231" y="198"/>
                      </a:lnTo>
                      <a:lnTo>
                        <a:pt x="231" y="200"/>
                      </a:lnTo>
                      <a:lnTo>
                        <a:pt x="231" y="203"/>
                      </a:lnTo>
                      <a:lnTo>
                        <a:pt x="233" y="203"/>
                      </a:lnTo>
                      <a:lnTo>
                        <a:pt x="236" y="200"/>
                      </a:lnTo>
                      <a:lnTo>
                        <a:pt x="238" y="200"/>
                      </a:lnTo>
                      <a:lnTo>
                        <a:pt x="241" y="200"/>
                      </a:lnTo>
                      <a:lnTo>
                        <a:pt x="245" y="203"/>
                      </a:lnTo>
                      <a:lnTo>
                        <a:pt x="253" y="205"/>
                      </a:lnTo>
                      <a:lnTo>
                        <a:pt x="253" y="207"/>
                      </a:lnTo>
                      <a:lnTo>
                        <a:pt x="255" y="207"/>
                      </a:lnTo>
                      <a:lnTo>
                        <a:pt x="257" y="207"/>
                      </a:lnTo>
                      <a:lnTo>
                        <a:pt x="260" y="207"/>
                      </a:lnTo>
                      <a:lnTo>
                        <a:pt x="260" y="205"/>
                      </a:lnTo>
                      <a:lnTo>
                        <a:pt x="257" y="205"/>
                      </a:lnTo>
                      <a:lnTo>
                        <a:pt x="257" y="203"/>
                      </a:lnTo>
                      <a:lnTo>
                        <a:pt x="257" y="200"/>
                      </a:lnTo>
                      <a:lnTo>
                        <a:pt x="260" y="200"/>
                      </a:lnTo>
                      <a:lnTo>
                        <a:pt x="262" y="198"/>
                      </a:lnTo>
                      <a:lnTo>
                        <a:pt x="264" y="198"/>
                      </a:lnTo>
                      <a:lnTo>
                        <a:pt x="264" y="196"/>
                      </a:lnTo>
                      <a:lnTo>
                        <a:pt x="262" y="193"/>
                      </a:lnTo>
                      <a:lnTo>
                        <a:pt x="264" y="193"/>
                      </a:lnTo>
                      <a:lnTo>
                        <a:pt x="267" y="193"/>
                      </a:lnTo>
                      <a:lnTo>
                        <a:pt x="272" y="193"/>
                      </a:lnTo>
                      <a:lnTo>
                        <a:pt x="274" y="196"/>
                      </a:lnTo>
                      <a:lnTo>
                        <a:pt x="279" y="196"/>
                      </a:lnTo>
                      <a:lnTo>
                        <a:pt x="284" y="196"/>
                      </a:lnTo>
                      <a:lnTo>
                        <a:pt x="284" y="198"/>
                      </a:lnTo>
                      <a:lnTo>
                        <a:pt x="284" y="200"/>
                      </a:lnTo>
                      <a:lnTo>
                        <a:pt x="284" y="205"/>
                      </a:lnTo>
                      <a:lnTo>
                        <a:pt x="286" y="210"/>
                      </a:lnTo>
                      <a:lnTo>
                        <a:pt x="288" y="212"/>
                      </a:lnTo>
                      <a:lnTo>
                        <a:pt x="291" y="212"/>
                      </a:lnTo>
                      <a:lnTo>
                        <a:pt x="293" y="215"/>
                      </a:lnTo>
                      <a:lnTo>
                        <a:pt x="295" y="217"/>
                      </a:lnTo>
                      <a:lnTo>
                        <a:pt x="298" y="217"/>
                      </a:lnTo>
                      <a:lnTo>
                        <a:pt x="300" y="219"/>
                      </a:lnTo>
                      <a:lnTo>
                        <a:pt x="303" y="219"/>
                      </a:lnTo>
                      <a:lnTo>
                        <a:pt x="307" y="219"/>
                      </a:lnTo>
                      <a:lnTo>
                        <a:pt x="307" y="222"/>
                      </a:lnTo>
                      <a:lnTo>
                        <a:pt x="310" y="222"/>
                      </a:lnTo>
                      <a:lnTo>
                        <a:pt x="312" y="222"/>
                      </a:lnTo>
                      <a:lnTo>
                        <a:pt x="312" y="224"/>
                      </a:lnTo>
                      <a:lnTo>
                        <a:pt x="315" y="224"/>
                      </a:lnTo>
                      <a:lnTo>
                        <a:pt x="319" y="224"/>
                      </a:lnTo>
                      <a:lnTo>
                        <a:pt x="322" y="224"/>
                      </a:lnTo>
                      <a:lnTo>
                        <a:pt x="324" y="227"/>
                      </a:lnTo>
                      <a:lnTo>
                        <a:pt x="322" y="229"/>
                      </a:lnTo>
                      <a:lnTo>
                        <a:pt x="326" y="229"/>
                      </a:lnTo>
                      <a:lnTo>
                        <a:pt x="326" y="231"/>
                      </a:lnTo>
                      <a:lnTo>
                        <a:pt x="326" y="229"/>
                      </a:lnTo>
                      <a:lnTo>
                        <a:pt x="329" y="227"/>
                      </a:lnTo>
                      <a:lnTo>
                        <a:pt x="334" y="227"/>
                      </a:lnTo>
                      <a:lnTo>
                        <a:pt x="334" y="224"/>
                      </a:lnTo>
                      <a:lnTo>
                        <a:pt x="336" y="224"/>
                      </a:lnTo>
                      <a:lnTo>
                        <a:pt x="336" y="222"/>
                      </a:lnTo>
                      <a:lnTo>
                        <a:pt x="338" y="222"/>
                      </a:lnTo>
                      <a:lnTo>
                        <a:pt x="343" y="219"/>
                      </a:lnTo>
                      <a:lnTo>
                        <a:pt x="346" y="219"/>
                      </a:lnTo>
                      <a:lnTo>
                        <a:pt x="348" y="219"/>
                      </a:lnTo>
                      <a:lnTo>
                        <a:pt x="348" y="217"/>
                      </a:lnTo>
                      <a:lnTo>
                        <a:pt x="350" y="217"/>
                      </a:lnTo>
                      <a:lnTo>
                        <a:pt x="355" y="217"/>
                      </a:lnTo>
                      <a:lnTo>
                        <a:pt x="357" y="217"/>
                      </a:lnTo>
                      <a:lnTo>
                        <a:pt x="357" y="215"/>
                      </a:lnTo>
                      <a:lnTo>
                        <a:pt x="360" y="215"/>
                      </a:lnTo>
                      <a:lnTo>
                        <a:pt x="362" y="215"/>
                      </a:lnTo>
                      <a:lnTo>
                        <a:pt x="365" y="217"/>
                      </a:lnTo>
                      <a:lnTo>
                        <a:pt x="367" y="217"/>
                      </a:lnTo>
                      <a:lnTo>
                        <a:pt x="369" y="217"/>
                      </a:lnTo>
                      <a:lnTo>
                        <a:pt x="372" y="215"/>
                      </a:lnTo>
                      <a:lnTo>
                        <a:pt x="374" y="215"/>
                      </a:lnTo>
                      <a:lnTo>
                        <a:pt x="377" y="215"/>
                      </a:lnTo>
                      <a:lnTo>
                        <a:pt x="379" y="215"/>
                      </a:lnTo>
                      <a:lnTo>
                        <a:pt x="381" y="215"/>
                      </a:lnTo>
                      <a:lnTo>
                        <a:pt x="381" y="217"/>
                      </a:lnTo>
                      <a:lnTo>
                        <a:pt x="384" y="212"/>
                      </a:lnTo>
                      <a:lnTo>
                        <a:pt x="384" y="210"/>
                      </a:lnTo>
                      <a:lnTo>
                        <a:pt x="386" y="207"/>
                      </a:lnTo>
                      <a:lnTo>
                        <a:pt x="386" y="205"/>
                      </a:lnTo>
                      <a:lnTo>
                        <a:pt x="386" y="203"/>
                      </a:lnTo>
                      <a:lnTo>
                        <a:pt x="386" y="200"/>
                      </a:lnTo>
                      <a:lnTo>
                        <a:pt x="388" y="200"/>
                      </a:lnTo>
                      <a:lnTo>
                        <a:pt x="391" y="200"/>
                      </a:lnTo>
                      <a:lnTo>
                        <a:pt x="391" y="198"/>
                      </a:lnTo>
                      <a:lnTo>
                        <a:pt x="391" y="196"/>
                      </a:lnTo>
                      <a:lnTo>
                        <a:pt x="393" y="196"/>
                      </a:lnTo>
                      <a:lnTo>
                        <a:pt x="393" y="193"/>
                      </a:lnTo>
                      <a:lnTo>
                        <a:pt x="391" y="191"/>
                      </a:lnTo>
                      <a:lnTo>
                        <a:pt x="388" y="188"/>
                      </a:lnTo>
                      <a:lnTo>
                        <a:pt x="388" y="186"/>
                      </a:lnTo>
                      <a:lnTo>
                        <a:pt x="388" y="184"/>
                      </a:lnTo>
                      <a:lnTo>
                        <a:pt x="391" y="179"/>
                      </a:lnTo>
                      <a:lnTo>
                        <a:pt x="393" y="176"/>
                      </a:lnTo>
                      <a:lnTo>
                        <a:pt x="396" y="176"/>
                      </a:lnTo>
                      <a:lnTo>
                        <a:pt x="400" y="174"/>
                      </a:lnTo>
                      <a:lnTo>
                        <a:pt x="400" y="172"/>
                      </a:lnTo>
                      <a:lnTo>
                        <a:pt x="400" y="169"/>
                      </a:lnTo>
                      <a:lnTo>
                        <a:pt x="400" y="167"/>
                      </a:lnTo>
                      <a:lnTo>
                        <a:pt x="405" y="167"/>
                      </a:lnTo>
                      <a:lnTo>
                        <a:pt x="405" y="165"/>
                      </a:lnTo>
                      <a:lnTo>
                        <a:pt x="408" y="165"/>
                      </a:lnTo>
                      <a:lnTo>
                        <a:pt x="410" y="162"/>
                      </a:lnTo>
                      <a:lnTo>
                        <a:pt x="415" y="165"/>
                      </a:lnTo>
                      <a:lnTo>
                        <a:pt x="412" y="165"/>
                      </a:lnTo>
                      <a:lnTo>
                        <a:pt x="415" y="162"/>
                      </a:lnTo>
                      <a:lnTo>
                        <a:pt x="417" y="162"/>
                      </a:lnTo>
                      <a:lnTo>
                        <a:pt x="419" y="162"/>
                      </a:lnTo>
                      <a:lnTo>
                        <a:pt x="422" y="162"/>
                      </a:lnTo>
                      <a:lnTo>
                        <a:pt x="424" y="160"/>
                      </a:lnTo>
                      <a:lnTo>
                        <a:pt x="427" y="160"/>
                      </a:lnTo>
                      <a:lnTo>
                        <a:pt x="429" y="160"/>
                      </a:lnTo>
                      <a:lnTo>
                        <a:pt x="429" y="162"/>
                      </a:lnTo>
                      <a:lnTo>
                        <a:pt x="429" y="160"/>
                      </a:lnTo>
                      <a:lnTo>
                        <a:pt x="431" y="160"/>
                      </a:lnTo>
                      <a:lnTo>
                        <a:pt x="431" y="157"/>
                      </a:lnTo>
                      <a:lnTo>
                        <a:pt x="434" y="157"/>
                      </a:lnTo>
                      <a:lnTo>
                        <a:pt x="436" y="157"/>
                      </a:lnTo>
                      <a:lnTo>
                        <a:pt x="439" y="157"/>
                      </a:lnTo>
                      <a:lnTo>
                        <a:pt x="441" y="160"/>
                      </a:lnTo>
                      <a:lnTo>
                        <a:pt x="443" y="160"/>
                      </a:lnTo>
                      <a:lnTo>
                        <a:pt x="446" y="160"/>
                      </a:lnTo>
                      <a:lnTo>
                        <a:pt x="443" y="162"/>
                      </a:lnTo>
                      <a:lnTo>
                        <a:pt x="446" y="162"/>
                      </a:lnTo>
                      <a:lnTo>
                        <a:pt x="446" y="165"/>
                      </a:lnTo>
                      <a:lnTo>
                        <a:pt x="448" y="167"/>
                      </a:lnTo>
                      <a:lnTo>
                        <a:pt x="448" y="169"/>
                      </a:lnTo>
                      <a:lnTo>
                        <a:pt x="446" y="167"/>
                      </a:lnTo>
                      <a:lnTo>
                        <a:pt x="446" y="165"/>
                      </a:lnTo>
                      <a:lnTo>
                        <a:pt x="443" y="165"/>
                      </a:lnTo>
                      <a:lnTo>
                        <a:pt x="441" y="165"/>
                      </a:lnTo>
                      <a:lnTo>
                        <a:pt x="441" y="167"/>
                      </a:lnTo>
                      <a:lnTo>
                        <a:pt x="443" y="172"/>
                      </a:lnTo>
                      <a:lnTo>
                        <a:pt x="441" y="172"/>
                      </a:lnTo>
                      <a:lnTo>
                        <a:pt x="441" y="174"/>
                      </a:lnTo>
                      <a:lnTo>
                        <a:pt x="439" y="176"/>
                      </a:lnTo>
                      <a:lnTo>
                        <a:pt x="439" y="174"/>
                      </a:lnTo>
                      <a:lnTo>
                        <a:pt x="436" y="174"/>
                      </a:lnTo>
                      <a:lnTo>
                        <a:pt x="434" y="174"/>
                      </a:lnTo>
                      <a:lnTo>
                        <a:pt x="434" y="176"/>
                      </a:lnTo>
                      <a:lnTo>
                        <a:pt x="434" y="179"/>
                      </a:lnTo>
                      <a:lnTo>
                        <a:pt x="434" y="181"/>
                      </a:lnTo>
                      <a:lnTo>
                        <a:pt x="434" y="191"/>
                      </a:lnTo>
                      <a:lnTo>
                        <a:pt x="434" y="188"/>
                      </a:lnTo>
                      <a:lnTo>
                        <a:pt x="439" y="191"/>
                      </a:lnTo>
                      <a:lnTo>
                        <a:pt x="441" y="191"/>
                      </a:lnTo>
                      <a:lnTo>
                        <a:pt x="443" y="191"/>
                      </a:lnTo>
                      <a:lnTo>
                        <a:pt x="450" y="186"/>
                      </a:lnTo>
                      <a:lnTo>
                        <a:pt x="450" y="184"/>
                      </a:lnTo>
                      <a:lnTo>
                        <a:pt x="455" y="179"/>
                      </a:lnTo>
                      <a:lnTo>
                        <a:pt x="458" y="174"/>
                      </a:lnTo>
                      <a:lnTo>
                        <a:pt x="470" y="176"/>
                      </a:lnTo>
                      <a:lnTo>
                        <a:pt x="470" y="174"/>
                      </a:lnTo>
                      <a:lnTo>
                        <a:pt x="472" y="172"/>
                      </a:lnTo>
                      <a:lnTo>
                        <a:pt x="474" y="172"/>
                      </a:lnTo>
                      <a:lnTo>
                        <a:pt x="477" y="172"/>
                      </a:lnTo>
                      <a:lnTo>
                        <a:pt x="479" y="169"/>
                      </a:lnTo>
                      <a:lnTo>
                        <a:pt x="481" y="169"/>
                      </a:lnTo>
                      <a:lnTo>
                        <a:pt x="481" y="167"/>
                      </a:lnTo>
                      <a:lnTo>
                        <a:pt x="481" y="165"/>
                      </a:lnTo>
                      <a:lnTo>
                        <a:pt x="481" y="162"/>
                      </a:lnTo>
                      <a:lnTo>
                        <a:pt x="481" y="160"/>
                      </a:lnTo>
                      <a:lnTo>
                        <a:pt x="481" y="157"/>
                      </a:lnTo>
                      <a:lnTo>
                        <a:pt x="484" y="157"/>
                      </a:lnTo>
                      <a:lnTo>
                        <a:pt x="484" y="155"/>
                      </a:lnTo>
                      <a:lnTo>
                        <a:pt x="486" y="155"/>
                      </a:lnTo>
                      <a:lnTo>
                        <a:pt x="486" y="153"/>
                      </a:lnTo>
                      <a:lnTo>
                        <a:pt x="486" y="150"/>
                      </a:lnTo>
                      <a:lnTo>
                        <a:pt x="486" y="148"/>
                      </a:lnTo>
                      <a:lnTo>
                        <a:pt x="486" y="143"/>
                      </a:lnTo>
                      <a:lnTo>
                        <a:pt x="484" y="141"/>
                      </a:lnTo>
                      <a:lnTo>
                        <a:pt x="486" y="138"/>
                      </a:lnTo>
                      <a:lnTo>
                        <a:pt x="484" y="136"/>
                      </a:lnTo>
                      <a:lnTo>
                        <a:pt x="484" y="134"/>
                      </a:lnTo>
                      <a:lnTo>
                        <a:pt x="481" y="134"/>
                      </a:lnTo>
                      <a:lnTo>
                        <a:pt x="481" y="131"/>
                      </a:lnTo>
                      <a:lnTo>
                        <a:pt x="481" y="129"/>
                      </a:lnTo>
                      <a:lnTo>
                        <a:pt x="479" y="126"/>
                      </a:lnTo>
                      <a:lnTo>
                        <a:pt x="479" y="124"/>
                      </a:lnTo>
                      <a:lnTo>
                        <a:pt x="479" y="122"/>
                      </a:lnTo>
                      <a:lnTo>
                        <a:pt x="477" y="119"/>
                      </a:lnTo>
                      <a:lnTo>
                        <a:pt x="474" y="117"/>
                      </a:lnTo>
                      <a:lnTo>
                        <a:pt x="474" y="114"/>
                      </a:lnTo>
                      <a:lnTo>
                        <a:pt x="477" y="112"/>
                      </a:lnTo>
                      <a:lnTo>
                        <a:pt x="477" y="110"/>
                      </a:lnTo>
                      <a:lnTo>
                        <a:pt x="477" y="107"/>
                      </a:lnTo>
                      <a:lnTo>
                        <a:pt x="479" y="107"/>
                      </a:lnTo>
                      <a:lnTo>
                        <a:pt x="477" y="107"/>
                      </a:lnTo>
                      <a:lnTo>
                        <a:pt x="477" y="105"/>
                      </a:lnTo>
                      <a:lnTo>
                        <a:pt x="477" y="103"/>
                      </a:lnTo>
                      <a:lnTo>
                        <a:pt x="474" y="103"/>
                      </a:lnTo>
                      <a:lnTo>
                        <a:pt x="472" y="100"/>
                      </a:lnTo>
                      <a:lnTo>
                        <a:pt x="472" y="95"/>
                      </a:lnTo>
                      <a:lnTo>
                        <a:pt x="477" y="91"/>
                      </a:lnTo>
                      <a:lnTo>
                        <a:pt x="477" y="88"/>
                      </a:lnTo>
                      <a:lnTo>
                        <a:pt x="477" y="86"/>
                      </a:lnTo>
                      <a:lnTo>
                        <a:pt x="479" y="86"/>
                      </a:lnTo>
                      <a:lnTo>
                        <a:pt x="481" y="84"/>
                      </a:lnTo>
                      <a:lnTo>
                        <a:pt x="481" y="81"/>
                      </a:lnTo>
                      <a:lnTo>
                        <a:pt x="484" y="81"/>
                      </a:lnTo>
                      <a:lnTo>
                        <a:pt x="486" y="81"/>
                      </a:lnTo>
                      <a:lnTo>
                        <a:pt x="489" y="79"/>
                      </a:lnTo>
                      <a:lnTo>
                        <a:pt x="491" y="79"/>
                      </a:lnTo>
                      <a:lnTo>
                        <a:pt x="493" y="79"/>
                      </a:lnTo>
                      <a:lnTo>
                        <a:pt x="496" y="76"/>
                      </a:lnTo>
                      <a:lnTo>
                        <a:pt x="498" y="79"/>
                      </a:lnTo>
                      <a:lnTo>
                        <a:pt x="498" y="74"/>
                      </a:lnTo>
                      <a:lnTo>
                        <a:pt x="498" y="72"/>
                      </a:lnTo>
                      <a:lnTo>
                        <a:pt x="501" y="72"/>
                      </a:lnTo>
                      <a:lnTo>
                        <a:pt x="503" y="69"/>
                      </a:lnTo>
                      <a:lnTo>
                        <a:pt x="503" y="67"/>
                      </a:lnTo>
                      <a:lnTo>
                        <a:pt x="505" y="67"/>
                      </a:lnTo>
                      <a:lnTo>
                        <a:pt x="505" y="64"/>
                      </a:lnTo>
                      <a:lnTo>
                        <a:pt x="510" y="64"/>
                      </a:lnTo>
                      <a:lnTo>
                        <a:pt x="510" y="62"/>
                      </a:lnTo>
                      <a:lnTo>
                        <a:pt x="512" y="64"/>
                      </a:lnTo>
                      <a:lnTo>
                        <a:pt x="512" y="62"/>
                      </a:lnTo>
                      <a:lnTo>
                        <a:pt x="515" y="62"/>
                      </a:lnTo>
                      <a:lnTo>
                        <a:pt x="515" y="60"/>
                      </a:lnTo>
                      <a:lnTo>
                        <a:pt x="512" y="57"/>
                      </a:lnTo>
                      <a:lnTo>
                        <a:pt x="517" y="57"/>
                      </a:lnTo>
                      <a:lnTo>
                        <a:pt x="515" y="55"/>
                      </a:lnTo>
                      <a:lnTo>
                        <a:pt x="517" y="53"/>
                      </a:lnTo>
                      <a:lnTo>
                        <a:pt x="520" y="53"/>
                      </a:lnTo>
                      <a:lnTo>
                        <a:pt x="520" y="55"/>
                      </a:lnTo>
                      <a:lnTo>
                        <a:pt x="522" y="55"/>
                      </a:lnTo>
                      <a:lnTo>
                        <a:pt x="520" y="53"/>
                      </a:lnTo>
                      <a:lnTo>
                        <a:pt x="520" y="50"/>
                      </a:lnTo>
                      <a:lnTo>
                        <a:pt x="522" y="50"/>
                      </a:lnTo>
                      <a:lnTo>
                        <a:pt x="520" y="48"/>
                      </a:lnTo>
                      <a:lnTo>
                        <a:pt x="524" y="48"/>
                      </a:lnTo>
                      <a:lnTo>
                        <a:pt x="524" y="43"/>
                      </a:lnTo>
                      <a:lnTo>
                        <a:pt x="527" y="43"/>
                      </a:lnTo>
                      <a:lnTo>
                        <a:pt x="529" y="43"/>
                      </a:lnTo>
                      <a:lnTo>
                        <a:pt x="534" y="43"/>
                      </a:lnTo>
                      <a:lnTo>
                        <a:pt x="536" y="43"/>
                      </a:lnTo>
                      <a:lnTo>
                        <a:pt x="539" y="45"/>
                      </a:lnTo>
                      <a:lnTo>
                        <a:pt x="541" y="43"/>
                      </a:lnTo>
                      <a:lnTo>
                        <a:pt x="539" y="41"/>
                      </a:lnTo>
                      <a:lnTo>
                        <a:pt x="541" y="38"/>
                      </a:lnTo>
                      <a:lnTo>
                        <a:pt x="543" y="36"/>
                      </a:lnTo>
                      <a:lnTo>
                        <a:pt x="546" y="33"/>
                      </a:lnTo>
                      <a:lnTo>
                        <a:pt x="548" y="33"/>
                      </a:lnTo>
                      <a:lnTo>
                        <a:pt x="548" y="31"/>
                      </a:lnTo>
                      <a:lnTo>
                        <a:pt x="553" y="31"/>
                      </a:lnTo>
                      <a:lnTo>
                        <a:pt x="553" y="29"/>
                      </a:lnTo>
                      <a:lnTo>
                        <a:pt x="555" y="29"/>
                      </a:lnTo>
                      <a:lnTo>
                        <a:pt x="555" y="26"/>
                      </a:lnTo>
                      <a:lnTo>
                        <a:pt x="558" y="26"/>
                      </a:lnTo>
                      <a:lnTo>
                        <a:pt x="558" y="24"/>
                      </a:lnTo>
                      <a:lnTo>
                        <a:pt x="560" y="24"/>
                      </a:lnTo>
                      <a:lnTo>
                        <a:pt x="560" y="22"/>
                      </a:lnTo>
                      <a:lnTo>
                        <a:pt x="563" y="24"/>
                      </a:lnTo>
                      <a:lnTo>
                        <a:pt x="563" y="22"/>
                      </a:lnTo>
                      <a:lnTo>
                        <a:pt x="563" y="17"/>
                      </a:lnTo>
                      <a:lnTo>
                        <a:pt x="565" y="19"/>
                      </a:lnTo>
                      <a:lnTo>
                        <a:pt x="565" y="22"/>
                      </a:lnTo>
                      <a:lnTo>
                        <a:pt x="567" y="22"/>
                      </a:lnTo>
                      <a:lnTo>
                        <a:pt x="565" y="19"/>
                      </a:lnTo>
                      <a:lnTo>
                        <a:pt x="567" y="19"/>
                      </a:lnTo>
                      <a:lnTo>
                        <a:pt x="567" y="22"/>
                      </a:lnTo>
                      <a:lnTo>
                        <a:pt x="570" y="22"/>
                      </a:lnTo>
                      <a:lnTo>
                        <a:pt x="570" y="19"/>
                      </a:lnTo>
                      <a:lnTo>
                        <a:pt x="570" y="17"/>
                      </a:lnTo>
                      <a:lnTo>
                        <a:pt x="570" y="14"/>
                      </a:lnTo>
                      <a:lnTo>
                        <a:pt x="574" y="14"/>
                      </a:lnTo>
                      <a:lnTo>
                        <a:pt x="572" y="12"/>
                      </a:lnTo>
                      <a:lnTo>
                        <a:pt x="572" y="7"/>
                      </a:lnTo>
                      <a:lnTo>
                        <a:pt x="570" y="7"/>
                      </a:lnTo>
                      <a:lnTo>
                        <a:pt x="570" y="5"/>
                      </a:lnTo>
                      <a:lnTo>
                        <a:pt x="570" y="2"/>
                      </a:lnTo>
                      <a:lnTo>
                        <a:pt x="572" y="2"/>
                      </a:lnTo>
                      <a:lnTo>
                        <a:pt x="572" y="5"/>
                      </a:lnTo>
                      <a:lnTo>
                        <a:pt x="574" y="5"/>
                      </a:lnTo>
                      <a:lnTo>
                        <a:pt x="577" y="5"/>
                      </a:lnTo>
                      <a:lnTo>
                        <a:pt x="577" y="2"/>
                      </a:lnTo>
                      <a:lnTo>
                        <a:pt x="579" y="5"/>
                      </a:lnTo>
                      <a:lnTo>
                        <a:pt x="584" y="5"/>
                      </a:lnTo>
                      <a:lnTo>
                        <a:pt x="586" y="5"/>
                      </a:lnTo>
                      <a:lnTo>
                        <a:pt x="589" y="7"/>
                      </a:lnTo>
                      <a:lnTo>
                        <a:pt x="591" y="7"/>
                      </a:lnTo>
                      <a:lnTo>
                        <a:pt x="594" y="5"/>
                      </a:lnTo>
                      <a:lnTo>
                        <a:pt x="598" y="5"/>
                      </a:lnTo>
                      <a:lnTo>
                        <a:pt x="598" y="2"/>
                      </a:lnTo>
                      <a:lnTo>
                        <a:pt x="601" y="0"/>
                      </a:lnTo>
                      <a:lnTo>
                        <a:pt x="603" y="0"/>
                      </a:lnTo>
                      <a:close/>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35" name="Freeform 42"/>
                <xdr:cNvSpPr>
                  <a:spLocks/>
                </xdr:cNvSpPr>
              </xdr:nvSpPr>
              <xdr:spPr bwMode="auto">
                <a:xfrm>
                  <a:off x="4343767" y="14214726"/>
                  <a:ext cx="435768" cy="445834"/>
                </a:xfrm>
                <a:custGeom>
                  <a:avLst/>
                  <a:gdLst>
                    <a:gd name="T0" fmla="*/ 1129 w 353"/>
                    <a:gd name="T1" fmla="*/ 72 h 386"/>
                    <a:gd name="T2" fmla="*/ 1168 w 353"/>
                    <a:gd name="T3" fmla="*/ 131 h 386"/>
                    <a:gd name="T4" fmla="*/ 1168 w 353"/>
                    <a:gd name="T5" fmla="*/ 230 h 386"/>
                    <a:gd name="T6" fmla="*/ 1138 w 353"/>
                    <a:gd name="T7" fmla="*/ 278 h 386"/>
                    <a:gd name="T8" fmla="*/ 1115 w 353"/>
                    <a:gd name="T9" fmla="*/ 335 h 386"/>
                    <a:gd name="T10" fmla="*/ 1083 w 353"/>
                    <a:gd name="T11" fmla="*/ 390 h 386"/>
                    <a:gd name="T12" fmla="*/ 1145 w 353"/>
                    <a:gd name="T13" fmla="*/ 449 h 386"/>
                    <a:gd name="T14" fmla="*/ 1145 w 353"/>
                    <a:gd name="T15" fmla="*/ 507 h 386"/>
                    <a:gd name="T16" fmla="*/ 1224 w 353"/>
                    <a:gd name="T17" fmla="*/ 497 h 386"/>
                    <a:gd name="T18" fmla="*/ 1274 w 353"/>
                    <a:gd name="T19" fmla="*/ 543 h 386"/>
                    <a:gd name="T20" fmla="*/ 1315 w 353"/>
                    <a:gd name="T21" fmla="*/ 615 h 386"/>
                    <a:gd name="T22" fmla="*/ 1379 w 353"/>
                    <a:gd name="T23" fmla="*/ 661 h 386"/>
                    <a:gd name="T24" fmla="*/ 1432 w 353"/>
                    <a:gd name="T25" fmla="*/ 749 h 386"/>
                    <a:gd name="T26" fmla="*/ 1449 w 353"/>
                    <a:gd name="T27" fmla="*/ 826 h 386"/>
                    <a:gd name="T28" fmla="*/ 1420 w 353"/>
                    <a:gd name="T29" fmla="*/ 892 h 386"/>
                    <a:gd name="T30" fmla="*/ 1444 w 353"/>
                    <a:gd name="T31" fmla="*/ 939 h 386"/>
                    <a:gd name="T32" fmla="*/ 1513 w 353"/>
                    <a:gd name="T33" fmla="*/ 965 h 386"/>
                    <a:gd name="T34" fmla="*/ 1525 w 353"/>
                    <a:gd name="T35" fmla="*/ 1038 h 386"/>
                    <a:gd name="T36" fmla="*/ 1525 w 353"/>
                    <a:gd name="T37" fmla="*/ 1078 h 386"/>
                    <a:gd name="T38" fmla="*/ 1449 w 353"/>
                    <a:gd name="T39" fmla="*/ 1136 h 386"/>
                    <a:gd name="T40" fmla="*/ 1364 w 353"/>
                    <a:gd name="T41" fmla="*/ 1140 h 386"/>
                    <a:gd name="T42" fmla="*/ 1304 w 353"/>
                    <a:gd name="T43" fmla="*/ 1153 h 386"/>
                    <a:gd name="T44" fmla="*/ 1211 w 353"/>
                    <a:gd name="T45" fmla="*/ 1153 h 386"/>
                    <a:gd name="T46" fmla="*/ 1145 w 353"/>
                    <a:gd name="T47" fmla="*/ 1153 h 386"/>
                    <a:gd name="T48" fmla="*/ 1076 w 353"/>
                    <a:gd name="T49" fmla="*/ 1159 h 386"/>
                    <a:gd name="T50" fmla="*/ 971 w 353"/>
                    <a:gd name="T51" fmla="*/ 1217 h 386"/>
                    <a:gd name="T52" fmla="*/ 844 w 353"/>
                    <a:gd name="T53" fmla="*/ 1276 h 386"/>
                    <a:gd name="T54" fmla="*/ 720 w 353"/>
                    <a:gd name="T55" fmla="*/ 1289 h 386"/>
                    <a:gd name="T56" fmla="*/ 770 w 353"/>
                    <a:gd name="T57" fmla="*/ 1249 h 386"/>
                    <a:gd name="T58" fmla="*/ 822 w 353"/>
                    <a:gd name="T59" fmla="*/ 1259 h 386"/>
                    <a:gd name="T60" fmla="*/ 854 w 353"/>
                    <a:gd name="T61" fmla="*/ 1217 h 386"/>
                    <a:gd name="T62" fmla="*/ 923 w 353"/>
                    <a:gd name="T63" fmla="*/ 1170 h 386"/>
                    <a:gd name="T64" fmla="*/ 978 w 353"/>
                    <a:gd name="T65" fmla="*/ 1116 h 386"/>
                    <a:gd name="T66" fmla="*/ 918 w 353"/>
                    <a:gd name="T67" fmla="*/ 1065 h 386"/>
                    <a:gd name="T68" fmla="*/ 802 w 353"/>
                    <a:gd name="T69" fmla="*/ 1038 h 386"/>
                    <a:gd name="T70" fmla="*/ 703 w 353"/>
                    <a:gd name="T71" fmla="*/ 1006 h 386"/>
                    <a:gd name="T72" fmla="*/ 630 w 353"/>
                    <a:gd name="T73" fmla="*/ 980 h 386"/>
                    <a:gd name="T74" fmla="*/ 516 w 353"/>
                    <a:gd name="T75" fmla="*/ 928 h 386"/>
                    <a:gd name="T76" fmla="*/ 443 w 353"/>
                    <a:gd name="T77" fmla="*/ 920 h 386"/>
                    <a:gd name="T78" fmla="*/ 373 w 353"/>
                    <a:gd name="T79" fmla="*/ 920 h 386"/>
                    <a:gd name="T80" fmla="*/ 286 w 353"/>
                    <a:gd name="T81" fmla="*/ 970 h 386"/>
                    <a:gd name="T82" fmla="*/ 220 w 353"/>
                    <a:gd name="T83" fmla="*/ 917 h 386"/>
                    <a:gd name="T84" fmla="*/ 181 w 353"/>
                    <a:gd name="T85" fmla="*/ 905 h 386"/>
                    <a:gd name="T86" fmla="*/ 65 w 353"/>
                    <a:gd name="T87" fmla="*/ 970 h 386"/>
                    <a:gd name="T88" fmla="*/ 0 w 353"/>
                    <a:gd name="T89" fmla="*/ 928 h 386"/>
                    <a:gd name="T90" fmla="*/ 46 w 353"/>
                    <a:gd name="T91" fmla="*/ 841 h 386"/>
                    <a:gd name="T92" fmla="*/ 122 w 353"/>
                    <a:gd name="T93" fmla="*/ 841 h 386"/>
                    <a:gd name="T94" fmla="*/ 181 w 353"/>
                    <a:gd name="T95" fmla="*/ 776 h 386"/>
                    <a:gd name="T96" fmla="*/ 256 w 353"/>
                    <a:gd name="T97" fmla="*/ 745 h 386"/>
                    <a:gd name="T98" fmla="*/ 256 w 353"/>
                    <a:gd name="T99" fmla="*/ 677 h 386"/>
                    <a:gd name="T100" fmla="*/ 309 w 353"/>
                    <a:gd name="T101" fmla="*/ 580 h 386"/>
                    <a:gd name="T102" fmla="*/ 403 w 353"/>
                    <a:gd name="T103" fmla="*/ 561 h 386"/>
                    <a:gd name="T104" fmla="*/ 410 w 353"/>
                    <a:gd name="T105" fmla="*/ 507 h 386"/>
                    <a:gd name="T106" fmla="*/ 492 w 353"/>
                    <a:gd name="T107" fmla="*/ 408 h 386"/>
                    <a:gd name="T108" fmla="*/ 601 w 353"/>
                    <a:gd name="T109" fmla="*/ 390 h 386"/>
                    <a:gd name="T110" fmla="*/ 653 w 353"/>
                    <a:gd name="T111" fmla="*/ 296 h 386"/>
                    <a:gd name="T112" fmla="*/ 720 w 353"/>
                    <a:gd name="T113" fmla="*/ 196 h 386"/>
                    <a:gd name="T114" fmla="*/ 844 w 353"/>
                    <a:gd name="T115" fmla="*/ 138 h 386"/>
                    <a:gd name="T116" fmla="*/ 946 w 353"/>
                    <a:gd name="T117" fmla="*/ 58 h 386"/>
                    <a:gd name="T118" fmla="*/ 1064 w 353"/>
                    <a:gd name="T119" fmla="*/ 0 h 38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Lst>
                  <a:ahLst/>
                  <a:cxnLst>
                    <a:cxn ang="T120">
                      <a:pos x="T0" y="T1"/>
                    </a:cxn>
                    <a:cxn ang="T121">
                      <a:pos x="T2" y="T3"/>
                    </a:cxn>
                    <a:cxn ang="T122">
                      <a:pos x="T4" y="T5"/>
                    </a:cxn>
                    <a:cxn ang="T123">
                      <a:pos x="T6" y="T7"/>
                    </a:cxn>
                    <a:cxn ang="T124">
                      <a:pos x="T8" y="T9"/>
                    </a:cxn>
                    <a:cxn ang="T125">
                      <a:pos x="T10" y="T11"/>
                    </a:cxn>
                    <a:cxn ang="T126">
                      <a:pos x="T12" y="T13"/>
                    </a:cxn>
                    <a:cxn ang="T127">
                      <a:pos x="T14" y="T15"/>
                    </a:cxn>
                    <a:cxn ang="T128">
                      <a:pos x="T16" y="T17"/>
                    </a:cxn>
                    <a:cxn ang="T129">
                      <a:pos x="T18" y="T19"/>
                    </a:cxn>
                    <a:cxn ang="T130">
                      <a:pos x="T20" y="T21"/>
                    </a:cxn>
                    <a:cxn ang="T131">
                      <a:pos x="T22" y="T23"/>
                    </a:cxn>
                    <a:cxn ang="T132">
                      <a:pos x="T24" y="T25"/>
                    </a:cxn>
                    <a:cxn ang="T133">
                      <a:pos x="T26" y="T27"/>
                    </a:cxn>
                    <a:cxn ang="T134">
                      <a:pos x="T28" y="T29"/>
                    </a:cxn>
                    <a:cxn ang="T135">
                      <a:pos x="T30" y="T31"/>
                    </a:cxn>
                    <a:cxn ang="T136">
                      <a:pos x="T32" y="T33"/>
                    </a:cxn>
                    <a:cxn ang="T137">
                      <a:pos x="T34" y="T35"/>
                    </a:cxn>
                    <a:cxn ang="T138">
                      <a:pos x="T36" y="T37"/>
                    </a:cxn>
                    <a:cxn ang="T139">
                      <a:pos x="T38" y="T39"/>
                    </a:cxn>
                    <a:cxn ang="T140">
                      <a:pos x="T40" y="T41"/>
                    </a:cxn>
                    <a:cxn ang="T141">
                      <a:pos x="T42" y="T43"/>
                    </a:cxn>
                    <a:cxn ang="T142">
                      <a:pos x="T44" y="T45"/>
                    </a:cxn>
                    <a:cxn ang="T143">
                      <a:pos x="T46" y="T47"/>
                    </a:cxn>
                    <a:cxn ang="T144">
                      <a:pos x="T48" y="T49"/>
                    </a:cxn>
                    <a:cxn ang="T145">
                      <a:pos x="T50" y="T51"/>
                    </a:cxn>
                    <a:cxn ang="T146">
                      <a:pos x="T52" y="T53"/>
                    </a:cxn>
                    <a:cxn ang="T147">
                      <a:pos x="T54" y="T55"/>
                    </a:cxn>
                    <a:cxn ang="T148">
                      <a:pos x="T56" y="T57"/>
                    </a:cxn>
                    <a:cxn ang="T149">
                      <a:pos x="T58" y="T59"/>
                    </a:cxn>
                    <a:cxn ang="T150">
                      <a:pos x="T60" y="T61"/>
                    </a:cxn>
                    <a:cxn ang="T151">
                      <a:pos x="T62" y="T63"/>
                    </a:cxn>
                    <a:cxn ang="T152">
                      <a:pos x="T64" y="T65"/>
                    </a:cxn>
                    <a:cxn ang="T153">
                      <a:pos x="T66" y="T67"/>
                    </a:cxn>
                    <a:cxn ang="T154">
                      <a:pos x="T68" y="T69"/>
                    </a:cxn>
                    <a:cxn ang="T155">
                      <a:pos x="T70" y="T71"/>
                    </a:cxn>
                    <a:cxn ang="T156">
                      <a:pos x="T72" y="T73"/>
                    </a:cxn>
                    <a:cxn ang="T157">
                      <a:pos x="T74" y="T75"/>
                    </a:cxn>
                    <a:cxn ang="T158">
                      <a:pos x="T76" y="T77"/>
                    </a:cxn>
                    <a:cxn ang="T159">
                      <a:pos x="T78" y="T79"/>
                    </a:cxn>
                    <a:cxn ang="T160">
                      <a:pos x="T80" y="T81"/>
                    </a:cxn>
                    <a:cxn ang="T161">
                      <a:pos x="T82" y="T83"/>
                    </a:cxn>
                    <a:cxn ang="T162">
                      <a:pos x="T84" y="T85"/>
                    </a:cxn>
                    <a:cxn ang="T163">
                      <a:pos x="T86" y="T87"/>
                    </a:cxn>
                    <a:cxn ang="T164">
                      <a:pos x="T88" y="T89"/>
                    </a:cxn>
                    <a:cxn ang="T165">
                      <a:pos x="T90" y="T91"/>
                    </a:cxn>
                    <a:cxn ang="T166">
                      <a:pos x="T92" y="T93"/>
                    </a:cxn>
                    <a:cxn ang="T167">
                      <a:pos x="T94" y="T95"/>
                    </a:cxn>
                    <a:cxn ang="T168">
                      <a:pos x="T96" y="T97"/>
                    </a:cxn>
                    <a:cxn ang="T169">
                      <a:pos x="T98" y="T99"/>
                    </a:cxn>
                    <a:cxn ang="T170">
                      <a:pos x="T100" y="T101"/>
                    </a:cxn>
                    <a:cxn ang="T171">
                      <a:pos x="T102" y="T103"/>
                    </a:cxn>
                    <a:cxn ang="T172">
                      <a:pos x="T104" y="T105"/>
                    </a:cxn>
                    <a:cxn ang="T173">
                      <a:pos x="T106" y="T107"/>
                    </a:cxn>
                    <a:cxn ang="T174">
                      <a:pos x="T108" y="T109"/>
                    </a:cxn>
                    <a:cxn ang="T175">
                      <a:pos x="T110" y="T111"/>
                    </a:cxn>
                    <a:cxn ang="T176">
                      <a:pos x="T112" y="T113"/>
                    </a:cxn>
                    <a:cxn ang="T177">
                      <a:pos x="T114" y="T115"/>
                    </a:cxn>
                    <a:cxn ang="T178">
                      <a:pos x="T116" y="T117"/>
                    </a:cxn>
                    <a:cxn ang="T179">
                      <a:pos x="T118" y="T119"/>
                    </a:cxn>
                  </a:cxnLst>
                  <a:rect l="0" t="0" r="r" b="b"/>
                  <a:pathLst>
                    <a:path w="353" h="386">
                      <a:moveTo>
                        <a:pt x="241" y="0"/>
                      </a:moveTo>
                      <a:lnTo>
                        <a:pt x="241" y="2"/>
                      </a:lnTo>
                      <a:lnTo>
                        <a:pt x="241" y="5"/>
                      </a:lnTo>
                      <a:lnTo>
                        <a:pt x="244" y="5"/>
                      </a:lnTo>
                      <a:lnTo>
                        <a:pt x="244" y="7"/>
                      </a:lnTo>
                      <a:lnTo>
                        <a:pt x="248" y="9"/>
                      </a:lnTo>
                      <a:lnTo>
                        <a:pt x="251" y="12"/>
                      </a:lnTo>
                      <a:lnTo>
                        <a:pt x="253" y="16"/>
                      </a:lnTo>
                      <a:lnTo>
                        <a:pt x="253" y="19"/>
                      </a:lnTo>
                      <a:lnTo>
                        <a:pt x="253" y="21"/>
                      </a:lnTo>
                      <a:lnTo>
                        <a:pt x="256" y="21"/>
                      </a:lnTo>
                      <a:lnTo>
                        <a:pt x="258" y="24"/>
                      </a:lnTo>
                      <a:lnTo>
                        <a:pt x="260" y="24"/>
                      </a:lnTo>
                      <a:lnTo>
                        <a:pt x="263" y="26"/>
                      </a:lnTo>
                      <a:lnTo>
                        <a:pt x="265" y="24"/>
                      </a:lnTo>
                      <a:lnTo>
                        <a:pt x="267" y="26"/>
                      </a:lnTo>
                      <a:lnTo>
                        <a:pt x="267" y="28"/>
                      </a:lnTo>
                      <a:lnTo>
                        <a:pt x="267" y="31"/>
                      </a:lnTo>
                      <a:lnTo>
                        <a:pt x="265" y="31"/>
                      </a:lnTo>
                      <a:lnTo>
                        <a:pt x="265" y="33"/>
                      </a:lnTo>
                      <a:lnTo>
                        <a:pt x="265" y="36"/>
                      </a:lnTo>
                      <a:lnTo>
                        <a:pt x="265" y="38"/>
                      </a:lnTo>
                      <a:lnTo>
                        <a:pt x="267" y="38"/>
                      </a:lnTo>
                      <a:lnTo>
                        <a:pt x="267" y="43"/>
                      </a:lnTo>
                      <a:lnTo>
                        <a:pt x="272" y="47"/>
                      </a:lnTo>
                      <a:lnTo>
                        <a:pt x="275" y="50"/>
                      </a:lnTo>
                      <a:lnTo>
                        <a:pt x="272" y="52"/>
                      </a:lnTo>
                      <a:lnTo>
                        <a:pt x="267" y="55"/>
                      </a:lnTo>
                      <a:lnTo>
                        <a:pt x="270" y="57"/>
                      </a:lnTo>
                      <a:lnTo>
                        <a:pt x="267" y="59"/>
                      </a:lnTo>
                      <a:lnTo>
                        <a:pt x="267" y="62"/>
                      </a:lnTo>
                      <a:lnTo>
                        <a:pt x="265" y="64"/>
                      </a:lnTo>
                      <a:lnTo>
                        <a:pt x="265" y="67"/>
                      </a:lnTo>
                      <a:lnTo>
                        <a:pt x="265" y="69"/>
                      </a:lnTo>
                      <a:lnTo>
                        <a:pt x="265" y="71"/>
                      </a:lnTo>
                      <a:lnTo>
                        <a:pt x="263" y="71"/>
                      </a:lnTo>
                      <a:lnTo>
                        <a:pt x="263" y="74"/>
                      </a:lnTo>
                      <a:lnTo>
                        <a:pt x="260" y="76"/>
                      </a:lnTo>
                      <a:lnTo>
                        <a:pt x="263" y="76"/>
                      </a:lnTo>
                      <a:lnTo>
                        <a:pt x="260" y="78"/>
                      </a:lnTo>
                      <a:lnTo>
                        <a:pt x="260" y="76"/>
                      </a:lnTo>
                      <a:lnTo>
                        <a:pt x="258" y="78"/>
                      </a:lnTo>
                      <a:lnTo>
                        <a:pt x="260" y="78"/>
                      </a:lnTo>
                      <a:lnTo>
                        <a:pt x="258" y="81"/>
                      </a:lnTo>
                      <a:lnTo>
                        <a:pt x="260" y="81"/>
                      </a:lnTo>
                      <a:lnTo>
                        <a:pt x="263" y="81"/>
                      </a:lnTo>
                      <a:lnTo>
                        <a:pt x="263" y="83"/>
                      </a:lnTo>
                      <a:lnTo>
                        <a:pt x="263" y="88"/>
                      </a:lnTo>
                      <a:lnTo>
                        <a:pt x="263" y="86"/>
                      </a:lnTo>
                      <a:lnTo>
                        <a:pt x="260" y="88"/>
                      </a:lnTo>
                      <a:lnTo>
                        <a:pt x="256" y="90"/>
                      </a:lnTo>
                      <a:lnTo>
                        <a:pt x="258" y="93"/>
                      </a:lnTo>
                      <a:lnTo>
                        <a:pt x="256" y="95"/>
                      </a:lnTo>
                      <a:lnTo>
                        <a:pt x="256" y="98"/>
                      </a:lnTo>
                      <a:lnTo>
                        <a:pt x="253" y="98"/>
                      </a:lnTo>
                      <a:lnTo>
                        <a:pt x="256" y="102"/>
                      </a:lnTo>
                      <a:lnTo>
                        <a:pt x="256" y="105"/>
                      </a:lnTo>
                      <a:lnTo>
                        <a:pt x="253" y="105"/>
                      </a:lnTo>
                      <a:lnTo>
                        <a:pt x="253" y="107"/>
                      </a:lnTo>
                      <a:lnTo>
                        <a:pt x="251" y="109"/>
                      </a:lnTo>
                      <a:lnTo>
                        <a:pt x="251" y="112"/>
                      </a:lnTo>
                      <a:lnTo>
                        <a:pt x="251" y="109"/>
                      </a:lnTo>
                      <a:lnTo>
                        <a:pt x="248" y="112"/>
                      </a:lnTo>
                      <a:lnTo>
                        <a:pt x="248" y="114"/>
                      </a:lnTo>
                      <a:lnTo>
                        <a:pt x="248" y="112"/>
                      </a:lnTo>
                      <a:lnTo>
                        <a:pt x="246" y="114"/>
                      </a:lnTo>
                      <a:lnTo>
                        <a:pt x="251" y="114"/>
                      </a:lnTo>
                      <a:lnTo>
                        <a:pt x="253" y="114"/>
                      </a:lnTo>
                      <a:lnTo>
                        <a:pt x="258" y="114"/>
                      </a:lnTo>
                      <a:lnTo>
                        <a:pt x="260" y="117"/>
                      </a:lnTo>
                      <a:lnTo>
                        <a:pt x="260" y="119"/>
                      </a:lnTo>
                      <a:lnTo>
                        <a:pt x="263" y="119"/>
                      </a:lnTo>
                      <a:lnTo>
                        <a:pt x="263" y="121"/>
                      </a:lnTo>
                      <a:lnTo>
                        <a:pt x="263" y="126"/>
                      </a:lnTo>
                      <a:lnTo>
                        <a:pt x="263" y="128"/>
                      </a:lnTo>
                      <a:lnTo>
                        <a:pt x="260" y="128"/>
                      </a:lnTo>
                      <a:lnTo>
                        <a:pt x="260" y="131"/>
                      </a:lnTo>
                      <a:lnTo>
                        <a:pt x="263" y="128"/>
                      </a:lnTo>
                      <a:lnTo>
                        <a:pt x="265" y="131"/>
                      </a:lnTo>
                      <a:lnTo>
                        <a:pt x="265" y="133"/>
                      </a:lnTo>
                      <a:lnTo>
                        <a:pt x="263" y="133"/>
                      </a:lnTo>
                      <a:lnTo>
                        <a:pt x="263" y="136"/>
                      </a:lnTo>
                      <a:lnTo>
                        <a:pt x="260" y="138"/>
                      </a:lnTo>
                      <a:lnTo>
                        <a:pt x="258" y="140"/>
                      </a:lnTo>
                      <a:lnTo>
                        <a:pt x="258" y="143"/>
                      </a:lnTo>
                      <a:lnTo>
                        <a:pt x="260" y="143"/>
                      </a:lnTo>
                      <a:lnTo>
                        <a:pt x="260" y="145"/>
                      </a:lnTo>
                      <a:lnTo>
                        <a:pt x="260" y="148"/>
                      </a:lnTo>
                      <a:lnTo>
                        <a:pt x="263" y="148"/>
                      </a:lnTo>
                      <a:lnTo>
                        <a:pt x="265" y="148"/>
                      </a:lnTo>
                      <a:lnTo>
                        <a:pt x="267" y="148"/>
                      </a:lnTo>
                      <a:lnTo>
                        <a:pt x="267" y="145"/>
                      </a:lnTo>
                      <a:lnTo>
                        <a:pt x="270" y="148"/>
                      </a:lnTo>
                      <a:lnTo>
                        <a:pt x="272" y="150"/>
                      </a:lnTo>
                      <a:lnTo>
                        <a:pt x="272" y="148"/>
                      </a:lnTo>
                      <a:lnTo>
                        <a:pt x="272" y="143"/>
                      </a:lnTo>
                      <a:lnTo>
                        <a:pt x="275" y="143"/>
                      </a:lnTo>
                      <a:lnTo>
                        <a:pt x="275" y="145"/>
                      </a:lnTo>
                      <a:lnTo>
                        <a:pt x="277" y="145"/>
                      </a:lnTo>
                      <a:lnTo>
                        <a:pt x="279" y="148"/>
                      </a:lnTo>
                      <a:lnTo>
                        <a:pt x="279" y="150"/>
                      </a:lnTo>
                      <a:lnTo>
                        <a:pt x="279" y="152"/>
                      </a:lnTo>
                      <a:lnTo>
                        <a:pt x="282" y="155"/>
                      </a:lnTo>
                      <a:lnTo>
                        <a:pt x="279" y="155"/>
                      </a:lnTo>
                      <a:lnTo>
                        <a:pt x="282" y="155"/>
                      </a:lnTo>
                      <a:lnTo>
                        <a:pt x="284" y="157"/>
                      </a:lnTo>
                      <a:lnTo>
                        <a:pt x="284" y="159"/>
                      </a:lnTo>
                      <a:lnTo>
                        <a:pt x="287" y="159"/>
                      </a:lnTo>
                      <a:lnTo>
                        <a:pt x="287" y="157"/>
                      </a:lnTo>
                      <a:lnTo>
                        <a:pt x="289" y="159"/>
                      </a:lnTo>
                      <a:lnTo>
                        <a:pt x="289" y="157"/>
                      </a:lnTo>
                      <a:lnTo>
                        <a:pt x="291" y="155"/>
                      </a:lnTo>
                      <a:lnTo>
                        <a:pt x="289" y="157"/>
                      </a:lnTo>
                      <a:lnTo>
                        <a:pt x="289" y="162"/>
                      </a:lnTo>
                      <a:lnTo>
                        <a:pt x="287" y="162"/>
                      </a:lnTo>
                      <a:lnTo>
                        <a:pt x="289" y="164"/>
                      </a:lnTo>
                      <a:lnTo>
                        <a:pt x="289" y="167"/>
                      </a:lnTo>
                      <a:lnTo>
                        <a:pt x="289" y="169"/>
                      </a:lnTo>
                      <a:lnTo>
                        <a:pt x="289" y="171"/>
                      </a:lnTo>
                      <a:lnTo>
                        <a:pt x="294" y="176"/>
                      </a:lnTo>
                      <a:lnTo>
                        <a:pt x="298" y="179"/>
                      </a:lnTo>
                      <a:lnTo>
                        <a:pt x="298" y="181"/>
                      </a:lnTo>
                      <a:lnTo>
                        <a:pt x="298" y="183"/>
                      </a:lnTo>
                      <a:lnTo>
                        <a:pt x="298" y="186"/>
                      </a:lnTo>
                      <a:lnTo>
                        <a:pt x="296" y="190"/>
                      </a:lnTo>
                      <a:lnTo>
                        <a:pt x="298" y="190"/>
                      </a:lnTo>
                      <a:lnTo>
                        <a:pt x="301" y="190"/>
                      </a:lnTo>
                      <a:lnTo>
                        <a:pt x="308" y="188"/>
                      </a:lnTo>
                      <a:lnTo>
                        <a:pt x="308" y="190"/>
                      </a:lnTo>
                      <a:lnTo>
                        <a:pt x="310" y="190"/>
                      </a:lnTo>
                      <a:lnTo>
                        <a:pt x="313" y="190"/>
                      </a:lnTo>
                      <a:lnTo>
                        <a:pt x="313" y="193"/>
                      </a:lnTo>
                      <a:lnTo>
                        <a:pt x="315" y="193"/>
                      </a:lnTo>
                      <a:lnTo>
                        <a:pt x="315" y="195"/>
                      </a:lnTo>
                      <a:lnTo>
                        <a:pt x="318" y="195"/>
                      </a:lnTo>
                      <a:lnTo>
                        <a:pt x="318" y="200"/>
                      </a:lnTo>
                      <a:lnTo>
                        <a:pt x="318" y="202"/>
                      </a:lnTo>
                      <a:lnTo>
                        <a:pt x="320" y="207"/>
                      </a:lnTo>
                      <a:lnTo>
                        <a:pt x="318" y="212"/>
                      </a:lnTo>
                      <a:lnTo>
                        <a:pt x="318" y="217"/>
                      </a:lnTo>
                      <a:lnTo>
                        <a:pt x="318" y="219"/>
                      </a:lnTo>
                      <a:lnTo>
                        <a:pt x="322" y="219"/>
                      </a:lnTo>
                      <a:lnTo>
                        <a:pt x="325" y="219"/>
                      </a:lnTo>
                      <a:lnTo>
                        <a:pt x="329" y="219"/>
                      </a:lnTo>
                      <a:lnTo>
                        <a:pt x="329" y="221"/>
                      </a:lnTo>
                      <a:lnTo>
                        <a:pt x="329" y="224"/>
                      </a:lnTo>
                      <a:lnTo>
                        <a:pt x="329" y="226"/>
                      </a:lnTo>
                      <a:lnTo>
                        <a:pt x="332" y="226"/>
                      </a:lnTo>
                      <a:lnTo>
                        <a:pt x="334" y="229"/>
                      </a:lnTo>
                      <a:lnTo>
                        <a:pt x="334" y="231"/>
                      </a:lnTo>
                      <a:lnTo>
                        <a:pt x="332" y="233"/>
                      </a:lnTo>
                      <a:lnTo>
                        <a:pt x="332" y="238"/>
                      </a:lnTo>
                      <a:lnTo>
                        <a:pt x="329" y="238"/>
                      </a:lnTo>
                      <a:lnTo>
                        <a:pt x="329" y="241"/>
                      </a:lnTo>
                      <a:lnTo>
                        <a:pt x="329" y="243"/>
                      </a:lnTo>
                      <a:lnTo>
                        <a:pt x="332" y="243"/>
                      </a:lnTo>
                      <a:lnTo>
                        <a:pt x="332" y="245"/>
                      </a:lnTo>
                      <a:lnTo>
                        <a:pt x="329" y="248"/>
                      </a:lnTo>
                      <a:lnTo>
                        <a:pt x="327" y="248"/>
                      </a:lnTo>
                      <a:lnTo>
                        <a:pt x="329" y="250"/>
                      </a:lnTo>
                      <a:lnTo>
                        <a:pt x="329" y="252"/>
                      </a:lnTo>
                      <a:lnTo>
                        <a:pt x="327" y="252"/>
                      </a:lnTo>
                      <a:lnTo>
                        <a:pt x="325" y="255"/>
                      </a:lnTo>
                      <a:lnTo>
                        <a:pt x="322" y="257"/>
                      </a:lnTo>
                      <a:lnTo>
                        <a:pt x="322" y="260"/>
                      </a:lnTo>
                      <a:lnTo>
                        <a:pt x="322" y="262"/>
                      </a:lnTo>
                      <a:lnTo>
                        <a:pt x="322" y="264"/>
                      </a:lnTo>
                      <a:lnTo>
                        <a:pt x="322" y="267"/>
                      </a:lnTo>
                      <a:lnTo>
                        <a:pt x="322" y="269"/>
                      </a:lnTo>
                      <a:lnTo>
                        <a:pt x="320" y="274"/>
                      </a:lnTo>
                      <a:lnTo>
                        <a:pt x="320" y="276"/>
                      </a:lnTo>
                      <a:lnTo>
                        <a:pt x="322" y="279"/>
                      </a:lnTo>
                      <a:lnTo>
                        <a:pt x="322" y="281"/>
                      </a:lnTo>
                      <a:lnTo>
                        <a:pt x="325" y="281"/>
                      </a:lnTo>
                      <a:lnTo>
                        <a:pt x="325" y="279"/>
                      </a:lnTo>
                      <a:lnTo>
                        <a:pt x="327" y="274"/>
                      </a:lnTo>
                      <a:lnTo>
                        <a:pt x="329" y="271"/>
                      </a:lnTo>
                      <a:lnTo>
                        <a:pt x="332" y="271"/>
                      </a:lnTo>
                      <a:lnTo>
                        <a:pt x="337" y="267"/>
                      </a:lnTo>
                      <a:lnTo>
                        <a:pt x="339" y="264"/>
                      </a:lnTo>
                      <a:lnTo>
                        <a:pt x="339" y="267"/>
                      </a:lnTo>
                      <a:lnTo>
                        <a:pt x="341" y="267"/>
                      </a:lnTo>
                      <a:lnTo>
                        <a:pt x="341" y="269"/>
                      </a:lnTo>
                      <a:lnTo>
                        <a:pt x="341" y="274"/>
                      </a:lnTo>
                      <a:lnTo>
                        <a:pt x="344" y="276"/>
                      </a:lnTo>
                      <a:lnTo>
                        <a:pt x="344" y="279"/>
                      </a:lnTo>
                      <a:lnTo>
                        <a:pt x="344" y="281"/>
                      </a:lnTo>
                      <a:lnTo>
                        <a:pt x="346" y="283"/>
                      </a:lnTo>
                      <a:lnTo>
                        <a:pt x="346" y="286"/>
                      </a:lnTo>
                      <a:lnTo>
                        <a:pt x="346" y="288"/>
                      </a:lnTo>
                      <a:lnTo>
                        <a:pt x="346" y="291"/>
                      </a:lnTo>
                      <a:lnTo>
                        <a:pt x="344" y="291"/>
                      </a:lnTo>
                      <a:lnTo>
                        <a:pt x="346" y="291"/>
                      </a:lnTo>
                      <a:lnTo>
                        <a:pt x="344" y="293"/>
                      </a:lnTo>
                      <a:lnTo>
                        <a:pt x="346" y="295"/>
                      </a:lnTo>
                      <a:lnTo>
                        <a:pt x="344" y="295"/>
                      </a:lnTo>
                      <a:lnTo>
                        <a:pt x="346" y="300"/>
                      </a:lnTo>
                      <a:lnTo>
                        <a:pt x="346" y="302"/>
                      </a:lnTo>
                      <a:lnTo>
                        <a:pt x="349" y="302"/>
                      </a:lnTo>
                      <a:lnTo>
                        <a:pt x="349" y="305"/>
                      </a:lnTo>
                      <a:lnTo>
                        <a:pt x="346" y="305"/>
                      </a:lnTo>
                      <a:lnTo>
                        <a:pt x="346" y="302"/>
                      </a:lnTo>
                      <a:lnTo>
                        <a:pt x="344" y="302"/>
                      </a:lnTo>
                      <a:lnTo>
                        <a:pt x="341" y="305"/>
                      </a:lnTo>
                      <a:lnTo>
                        <a:pt x="341" y="310"/>
                      </a:lnTo>
                      <a:lnTo>
                        <a:pt x="344" y="310"/>
                      </a:lnTo>
                      <a:lnTo>
                        <a:pt x="346" y="312"/>
                      </a:lnTo>
                      <a:lnTo>
                        <a:pt x="349" y="312"/>
                      </a:lnTo>
                      <a:lnTo>
                        <a:pt x="346" y="314"/>
                      </a:lnTo>
                      <a:lnTo>
                        <a:pt x="349" y="314"/>
                      </a:lnTo>
                      <a:lnTo>
                        <a:pt x="349" y="317"/>
                      </a:lnTo>
                      <a:lnTo>
                        <a:pt x="351" y="317"/>
                      </a:lnTo>
                      <a:lnTo>
                        <a:pt x="351" y="319"/>
                      </a:lnTo>
                      <a:lnTo>
                        <a:pt x="353" y="322"/>
                      </a:lnTo>
                      <a:lnTo>
                        <a:pt x="351" y="324"/>
                      </a:lnTo>
                      <a:lnTo>
                        <a:pt x="344" y="331"/>
                      </a:lnTo>
                      <a:lnTo>
                        <a:pt x="339" y="331"/>
                      </a:lnTo>
                      <a:lnTo>
                        <a:pt x="337" y="333"/>
                      </a:lnTo>
                      <a:lnTo>
                        <a:pt x="332" y="333"/>
                      </a:lnTo>
                      <a:lnTo>
                        <a:pt x="329" y="331"/>
                      </a:lnTo>
                      <a:lnTo>
                        <a:pt x="327" y="331"/>
                      </a:lnTo>
                      <a:lnTo>
                        <a:pt x="327" y="329"/>
                      </a:lnTo>
                      <a:lnTo>
                        <a:pt x="327" y="326"/>
                      </a:lnTo>
                      <a:lnTo>
                        <a:pt x="325" y="326"/>
                      </a:lnTo>
                      <a:lnTo>
                        <a:pt x="325" y="324"/>
                      </a:lnTo>
                      <a:lnTo>
                        <a:pt x="322" y="326"/>
                      </a:lnTo>
                      <a:lnTo>
                        <a:pt x="320" y="326"/>
                      </a:lnTo>
                      <a:lnTo>
                        <a:pt x="320" y="329"/>
                      </a:lnTo>
                      <a:lnTo>
                        <a:pt x="318" y="333"/>
                      </a:lnTo>
                      <a:lnTo>
                        <a:pt x="315" y="333"/>
                      </a:lnTo>
                      <a:lnTo>
                        <a:pt x="310" y="333"/>
                      </a:lnTo>
                      <a:lnTo>
                        <a:pt x="308" y="336"/>
                      </a:lnTo>
                      <a:lnTo>
                        <a:pt x="308" y="333"/>
                      </a:lnTo>
                      <a:lnTo>
                        <a:pt x="306" y="333"/>
                      </a:lnTo>
                      <a:lnTo>
                        <a:pt x="303" y="336"/>
                      </a:lnTo>
                      <a:lnTo>
                        <a:pt x="303" y="333"/>
                      </a:lnTo>
                      <a:lnTo>
                        <a:pt x="303" y="336"/>
                      </a:lnTo>
                      <a:lnTo>
                        <a:pt x="301" y="333"/>
                      </a:lnTo>
                      <a:lnTo>
                        <a:pt x="301" y="336"/>
                      </a:lnTo>
                      <a:lnTo>
                        <a:pt x="301" y="338"/>
                      </a:lnTo>
                      <a:lnTo>
                        <a:pt x="298" y="336"/>
                      </a:lnTo>
                      <a:lnTo>
                        <a:pt x="296" y="336"/>
                      </a:lnTo>
                      <a:lnTo>
                        <a:pt x="294" y="336"/>
                      </a:lnTo>
                      <a:lnTo>
                        <a:pt x="291" y="331"/>
                      </a:lnTo>
                      <a:lnTo>
                        <a:pt x="289" y="326"/>
                      </a:lnTo>
                      <a:lnTo>
                        <a:pt x="287" y="326"/>
                      </a:lnTo>
                      <a:lnTo>
                        <a:pt x="284" y="326"/>
                      </a:lnTo>
                      <a:lnTo>
                        <a:pt x="282" y="329"/>
                      </a:lnTo>
                      <a:lnTo>
                        <a:pt x="277" y="329"/>
                      </a:lnTo>
                      <a:lnTo>
                        <a:pt x="277" y="331"/>
                      </a:lnTo>
                      <a:lnTo>
                        <a:pt x="277" y="333"/>
                      </a:lnTo>
                      <a:lnTo>
                        <a:pt x="277" y="336"/>
                      </a:lnTo>
                      <a:lnTo>
                        <a:pt x="275" y="336"/>
                      </a:lnTo>
                      <a:lnTo>
                        <a:pt x="272" y="338"/>
                      </a:lnTo>
                      <a:lnTo>
                        <a:pt x="275" y="338"/>
                      </a:lnTo>
                      <a:lnTo>
                        <a:pt x="272" y="341"/>
                      </a:lnTo>
                      <a:lnTo>
                        <a:pt x="270" y="341"/>
                      </a:lnTo>
                      <a:lnTo>
                        <a:pt x="270" y="338"/>
                      </a:lnTo>
                      <a:lnTo>
                        <a:pt x="265" y="338"/>
                      </a:lnTo>
                      <a:lnTo>
                        <a:pt x="265" y="341"/>
                      </a:lnTo>
                      <a:lnTo>
                        <a:pt x="263" y="341"/>
                      </a:lnTo>
                      <a:lnTo>
                        <a:pt x="260" y="341"/>
                      </a:lnTo>
                      <a:lnTo>
                        <a:pt x="260" y="338"/>
                      </a:lnTo>
                      <a:lnTo>
                        <a:pt x="260" y="336"/>
                      </a:lnTo>
                      <a:lnTo>
                        <a:pt x="258" y="336"/>
                      </a:lnTo>
                      <a:lnTo>
                        <a:pt x="260" y="338"/>
                      </a:lnTo>
                      <a:lnTo>
                        <a:pt x="256" y="338"/>
                      </a:lnTo>
                      <a:lnTo>
                        <a:pt x="253" y="338"/>
                      </a:lnTo>
                      <a:lnTo>
                        <a:pt x="251" y="338"/>
                      </a:lnTo>
                      <a:lnTo>
                        <a:pt x="251" y="336"/>
                      </a:lnTo>
                      <a:lnTo>
                        <a:pt x="248" y="336"/>
                      </a:lnTo>
                      <a:lnTo>
                        <a:pt x="248" y="338"/>
                      </a:lnTo>
                      <a:lnTo>
                        <a:pt x="246" y="336"/>
                      </a:lnTo>
                      <a:lnTo>
                        <a:pt x="246" y="338"/>
                      </a:lnTo>
                      <a:lnTo>
                        <a:pt x="244" y="338"/>
                      </a:lnTo>
                      <a:lnTo>
                        <a:pt x="244" y="341"/>
                      </a:lnTo>
                      <a:lnTo>
                        <a:pt x="244" y="343"/>
                      </a:lnTo>
                      <a:lnTo>
                        <a:pt x="244" y="345"/>
                      </a:lnTo>
                      <a:lnTo>
                        <a:pt x="241" y="345"/>
                      </a:lnTo>
                      <a:lnTo>
                        <a:pt x="236" y="345"/>
                      </a:lnTo>
                      <a:lnTo>
                        <a:pt x="232" y="345"/>
                      </a:lnTo>
                      <a:lnTo>
                        <a:pt x="232" y="348"/>
                      </a:lnTo>
                      <a:lnTo>
                        <a:pt x="227" y="348"/>
                      </a:lnTo>
                      <a:lnTo>
                        <a:pt x="227" y="350"/>
                      </a:lnTo>
                      <a:lnTo>
                        <a:pt x="222" y="353"/>
                      </a:lnTo>
                      <a:lnTo>
                        <a:pt x="220" y="355"/>
                      </a:lnTo>
                      <a:lnTo>
                        <a:pt x="217" y="353"/>
                      </a:lnTo>
                      <a:lnTo>
                        <a:pt x="217" y="355"/>
                      </a:lnTo>
                      <a:lnTo>
                        <a:pt x="217" y="360"/>
                      </a:lnTo>
                      <a:lnTo>
                        <a:pt x="217" y="362"/>
                      </a:lnTo>
                      <a:lnTo>
                        <a:pt x="210" y="362"/>
                      </a:lnTo>
                      <a:lnTo>
                        <a:pt x="208" y="362"/>
                      </a:lnTo>
                      <a:lnTo>
                        <a:pt x="203" y="367"/>
                      </a:lnTo>
                      <a:lnTo>
                        <a:pt x="198" y="364"/>
                      </a:lnTo>
                      <a:lnTo>
                        <a:pt x="196" y="367"/>
                      </a:lnTo>
                      <a:lnTo>
                        <a:pt x="191" y="369"/>
                      </a:lnTo>
                      <a:lnTo>
                        <a:pt x="191" y="372"/>
                      </a:lnTo>
                      <a:lnTo>
                        <a:pt x="189" y="374"/>
                      </a:lnTo>
                      <a:lnTo>
                        <a:pt x="184" y="379"/>
                      </a:lnTo>
                      <a:lnTo>
                        <a:pt x="182" y="381"/>
                      </a:lnTo>
                      <a:lnTo>
                        <a:pt x="177" y="386"/>
                      </a:lnTo>
                      <a:lnTo>
                        <a:pt x="174" y="386"/>
                      </a:lnTo>
                      <a:lnTo>
                        <a:pt x="170" y="381"/>
                      </a:lnTo>
                      <a:lnTo>
                        <a:pt x="167" y="379"/>
                      </a:lnTo>
                      <a:lnTo>
                        <a:pt x="165" y="381"/>
                      </a:lnTo>
                      <a:lnTo>
                        <a:pt x="163" y="379"/>
                      </a:lnTo>
                      <a:lnTo>
                        <a:pt x="160" y="379"/>
                      </a:lnTo>
                      <a:lnTo>
                        <a:pt x="163" y="376"/>
                      </a:lnTo>
                      <a:lnTo>
                        <a:pt x="160" y="374"/>
                      </a:lnTo>
                      <a:lnTo>
                        <a:pt x="160" y="372"/>
                      </a:lnTo>
                      <a:lnTo>
                        <a:pt x="163" y="372"/>
                      </a:lnTo>
                      <a:lnTo>
                        <a:pt x="165" y="369"/>
                      </a:lnTo>
                      <a:lnTo>
                        <a:pt x="170" y="369"/>
                      </a:lnTo>
                      <a:lnTo>
                        <a:pt x="170" y="372"/>
                      </a:lnTo>
                      <a:lnTo>
                        <a:pt x="172" y="372"/>
                      </a:lnTo>
                      <a:lnTo>
                        <a:pt x="172" y="369"/>
                      </a:lnTo>
                      <a:lnTo>
                        <a:pt x="172" y="367"/>
                      </a:lnTo>
                      <a:lnTo>
                        <a:pt x="174" y="367"/>
                      </a:lnTo>
                      <a:lnTo>
                        <a:pt x="174" y="364"/>
                      </a:lnTo>
                      <a:lnTo>
                        <a:pt x="177" y="364"/>
                      </a:lnTo>
                      <a:lnTo>
                        <a:pt x="179" y="364"/>
                      </a:lnTo>
                      <a:lnTo>
                        <a:pt x="179" y="367"/>
                      </a:lnTo>
                      <a:lnTo>
                        <a:pt x="182" y="367"/>
                      </a:lnTo>
                      <a:lnTo>
                        <a:pt x="182" y="364"/>
                      </a:lnTo>
                      <a:lnTo>
                        <a:pt x="184" y="364"/>
                      </a:lnTo>
                      <a:lnTo>
                        <a:pt x="186" y="364"/>
                      </a:lnTo>
                      <a:lnTo>
                        <a:pt x="186" y="362"/>
                      </a:lnTo>
                      <a:lnTo>
                        <a:pt x="189" y="364"/>
                      </a:lnTo>
                      <a:lnTo>
                        <a:pt x="186" y="364"/>
                      </a:lnTo>
                      <a:lnTo>
                        <a:pt x="186" y="367"/>
                      </a:lnTo>
                      <a:lnTo>
                        <a:pt x="189" y="367"/>
                      </a:lnTo>
                      <a:lnTo>
                        <a:pt x="189" y="364"/>
                      </a:lnTo>
                      <a:lnTo>
                        <a:pt x="189" y="360"/>
                      </a:lnTo>
                      <a:lnTo>
                        <a:pt x="191" y="362"/>
                      </a:lnTo>
                      <a:lnTo>
                        <a:pt x="194" y="362"/>
                      </a:lnTo>
                      <a:lnTo>
                        <a:pt x="196" y="362"/>
                      </a:lnTo>
                      <a:lnTo>
                        <a:pt x="196" y="360"/>
                      </a:lnTo>
                      <a:lnTo>
                        <a:pt x="194" y="360"/>
                      </a:lnTo>
                      <a:lnTo>
                        <a:pt x="191" y="357"/>
                      </a:lnTo>
                      <a:lnTo>
                        <a:pt x="194" y="357"/>
                      </a:lnTo>
                      <a:lnTo>
                        <a:pt x="194" y="355"/>
                      </a:lnTo>
                      <a:lnTo>
                        <a:pt x="196" y="355"/>
                      </a:lnTo>
                      <a:lnTo>
                        <a:pt x="196" y="353"/>
                      </a:lnTo>
                      <a:lnTo>
                        <a:pt x="196" y="350"/>
                      </a:lnTo>
                      <a:lnTo>
                        <a:pt x="198" y="350"/>
                      </a:lnTo>
                      <a:lnTo>
                        <a:pt x="198" y="348"/>
                      </a:lnTo>
                      <a:lnTo>
                        <a:pt x="201" y="345"/>
                      </a:lnTo>
                      <a:lnTo>
                        <a:pt x="203" y="345"/>
                      </a:lnTo>
                      <a:lnTo>
                        <a:pt x="205" y="345"/>
                      </a:lnTo>
                      <a:lnTo>
                        <a:pt x="208" y="345"/>
                      </a:lnTo>
                      <a:lnTo>
                        <a:pt x="210" y="343"/>
                      </a:lnTo>
                      <a:lnTo>
                        <a:pt x="210" y="341"/>
                      </a:lnTo>
                      <a:lnTo>
                        <a:pt x="213" y="341"/>
                      </a:lnTo>
                      <a:lnTo>
                        <a:pt x="215" y="341"/>
                      </a:lnTo>
                      <a:lnTo>
                        <a:pt x="215" y="338"/>
                      </a:lnTo>
                      <a:lnTo>
                        <a:pt x="217" y="338"/>
                      </a:lnTo>
                      <a:lnTo>
                        <a:pt x="217" y="336"/>
                      </a:lnTo>
                      <a:lnTo>
                        <a:pt x="220" y="333"/>
                      </a:lnTo>
                      <a:lnTo>
                        <a:pt x="220" y="331"/>
                      </a:lnTo>
                      <a:lnTo>
                        <a:pt x="222" y="331"/>
                      </a:lnTo>
                      <a:lnTo>
                        <a:pt x="220" y="329"/>
                      </a:lnTo>
                      <a:lnTo>
                        <a:pt x="220" y="326"/>
                      </a:lnTo>
                      <a:lnTo>
                        <a:pt x="222" y="326"/>
                      </a:lnTo>
                      <a:lnTo>
                        <a:pt x="225" y="326"/>
                      </a:lnTo>
                      <a:lnTo>
                        <a:pt x="225" y="322"/>
                      </a:lnTo>
                      <a:lnTo>
                        <a:pt x="222" y="322"/>
                      </a:lnTo>
                      <a:lnTo>
                        <a:pt x="225" y="319"/>
                      </a:lnTo>
                      <a:lnTo>
                        <a:pt x="220" y="317"/>
                      </a:lnTo>
                      <a:lnTo>
                        <a:pt x="217" y="314"/>
                      </a:lnTo>
                      <a:lnTo>
                        <a:pt x="213" y="312"/>
                      </a:lnTo>
                      <a:lnTo>
                        <a:pt x="210" y="312"/>
                      </a:lnTo>
                      <a:lnTo>
                        <a:pt x="210" y="310"/>
                      </a:lnTo>
                      <a:lnTo>
                        <a:pt x="210" y="307"/>
                      </a:lnTo>
                      <a:lnTo>
                        <a:pt x="208" y="310"/>
                      </a:lnTo>
                      <a:lnTo>
                        <a:pt x="205" y="312"/>
                      </a:lnTo>
                      <a:lnTo>
                        <a:pt x="203" y="312"/>
                      </a:lnTo>
                      <a:lnTo>
                        <a:pt x="201" y="310"/>
                      </a:lnTo>
                      <a:lnTo>
                        <a:pt x="198" y="305"/>
                      </a:lnTo>
                      <a:lnTo>
                        <a:pt x="196" y="307"/>
                      </a:lnTo>
                      <a:lnTo>
                        <a:pt x="194" y="310"/>
                      </a:lnTo>
                      <a:lnTo>
                        <a:pt x="191" y="312"/>
                      </a:lnTo>
                      <a:lnTo>
                        <a:pt x="186" y="310"/>
                      </a:lnTo>
                      <a:lnTo>
                        <a:pt x="186" y="307"/>
                      </a:lnTo>
                      <a:lnTo>
                        <a:pt x="184" y="305"/>
                      </a:lnTo>
                      <a:lnTo>
                        <a:pt x="182" y="302"/>
                      </a:lnTo>
                      <a:lnTo>
                        <a:pt x="179" y="298"/>
                      </a:lnTo>
                      <a:lnTo>
                        <a:pt x="177" y="298"/>
                      </a:lnTo>
                      <a:lnTo>
                        <a:pt x="177" y="300"/>
                      </a:lnTo>
                      <a:lnTo>
                        <a:pt x="174" y="298"/>
                      </a:lnTo>
                      <a:lnTo>
                        <a:pt x="172" y="302"/>
                      </a:lnTo>
                      <a:lnTo>
                        <a:pt x="170" y="302"/>
                      </a:lnTo>
                      <a:lnTo>
                        <a:pt x="167" y="300"/>
                      </a:lnTo>
                      <a:lnTo>
                        <a:pt x="167" y="298"/>
                      </a:lnTo>
                      <a:lnTo>
                        <a:pt x="165" y="293"/>
                      </a:lnTo>
                      <a:lnTo>
                        <a:pt x="163" y="293"/>
                      </a:lnTo>
                      <a:lnTo>
                        <a:pt x="160" y="293"/>
                      </a:lnTo>
                      <a:lnTo>
                        <a:pt x="158" y="293"/>
                      </a:lnTo>
                      <a:lnTo>
                        <a:pt x="155" y="293"/>
                      </a:lnTo>
                      <a:lnTo>
                        <a:pt x="153" y="293"/>
                      </a:lnTo>
                      <a:lnTo>
                        <a:pt x="151" y="291"/>
                      </a:lnTo>
                      <a:lnTo>
                        <a:pt x="148" y="288"/>
                      </a:lnTo>
                      <a:lnTo>
                        <a:pt x="148" y="291"/>
                      </a:lnTo>
                      <a:lnTo>
                        <a:pt x="148" y="288"/>
                      </a:lnTo>
                      <a:lnTo>
                        <a:pt x="146" y="291"/>
                      </a:lnTo>
                      <a:lnTo>
                        <a:pt x="143" y="293"/>
                      </a:lnTo>
                      <a:lnTo>
                        <a:pt x="143" y="291"/>
                      </a:lnTo>
                      <a:lnTo>
                        <a:pt x="143" y="286"/>
                      </a:lnTo>
                      <a:lnTo>
                        <a:pt x="139" y="286"/>
                      </a:lnTo>
                      <a:lnTo>
                        <a:pt x="134" y="288"/>
                      </a:lnTo>
                      <a:lnTo>
                        <a:pt x="134" y="286"/>
                      </a:lnTo>
                      <a:lnTo>
                        <a:pt x="132" y="283"/>
                      </a:lnTo>
                      <a:lnTo>
                        <a:pt x="129" y="281"/>
                      </a:lnTo>
                      <a:lnTo>
                        <a:pt x="129" y="279"/>
                      </a:lnTo>
                      <a:lnTo>
                        <a:pt x="127" y="279"/>
                      </a:lnTo>
                      <a:lnTo>
                        <a:pt x="127" y="276"/>
                      </a:lnTo>
                      <a:lnTo>
                        <a:pt x="122" y="274"/>
                      </a:lnTo>
                      <a:lnTo>
                        <a:pt x="120" y="271"/>
                      </a:lnTo>
                      <a:lnTo>
                        <a:pt x="117" y="271"/>
                      </a:lnTo>
                      <a:lnTo>
                        <a:pt x="117" y="269"/>
                      </a:lnTo>
                      <a:lnTo>
                        <a:pt x="115" y="269"/>
                      </a:lnTo>
                      <a:lnTo>
                        <a:pt x="112" y="274"/>
                      </a:lnTo>
                      <a:lnTo>
                        <a:pt x="110" y="276"/>
                      </a:lnTo>
                      <a:lnTo>
                        <a:pt x="108" y="276"/>
                      </a:lnTo>
                      <a:lnTo>
                        <a:pt x="105" y="276"/>
                      </a:lnTo>
                      <a:lnTo>
                        <a:pt x="103" y="276"/>
                      </a:lnTo>
                      <a:lnTo>
                        <a:pt x="101" y="276"/>
                      </a:lnTo>
                      <a:lnTo>
                        <a:pt x="98" y="274"/>
                      </a:lnTo>
                      <a:lnTo>
                        <a:pt x="101" y="271"/>
                      </a:lnTo>
                      <a:lnTo>
                        <a:pt x="101" y="269"/>
                      </a:lnTo>
                      <a:lnTo>
                        <a:pt x="96" y="269"/>
                      </a:lnTo>
                      <a:lnTo>
                        <a:pt x="93" y="267"/>
                      </a:lnTo>
                      <a:lnTo>
                        <a:pt x="93" y="264"/>
                      </a:lnTo>
                      <a:lnTo>
                        <a:pt x="93" y="262"/>
                      </a:lnTo>
                      <a:lnTo>
                        <a:pt x="91" y="262"/>
                      </a:lnTo>
                      <a:lnTo>
                        <a:pt x="89" y="260"/>
                      </a:lnTo>
                      <a:lnTo>
                        <a:pt x="86" y="262"/>
                      </a:lnTo>
                      <a:lnTo>
                        <a:pt x="86" y="264"/>
                      </a:lnTo>
                      <a:lnTo>
                        <a:pt x="86" y="267"/>
                      </a:lnTo>
                      <a:lnTo>
                        <a:pt x="86" y="269"/>
                      </a:lnTo>
                      <a:lnTo>
                        <a:pt x="84" y="269"/>
                      </a:lnTo>
                      <a:lnTo>
                        <a:pt x="81" y="267"/>
                      </a:lnTo>
                      <a:lnTo>
                        <a:pt x="81" y="269"/>
                      </a:lnTo>
                      <a:lnTo>
                        <a:pt x="79" y="267"/>
                      </a:lnTo>
                      <a:lnTo>
                        <a:pt x="77" y="267"/>
                      </a:lnTo>
                      <a:lnTo>
                        <a:pt x="74" y="271"/>
                      </a:lnTo>
                      <a:lnTo>
                        <a:pt x="72" y="274"/>
                      </a:lnTo>
                      <a:lnTo>
                        <a:pt x="72" y="276"/>
                      </a:lnTo>
                      <a:lnTo>
                        <a:pt x="72" y="279"/>
                      </a:lnTo>
                      <a:lnTo>
                        <a:pt x="70" y="279"/>
                      </a:lnTo>
                      <a:lnTo>
                        <a:pt x="67" y="281"/>
                      </a:lnTo>
                      <a:lnTo>
                        <a:pt x="65" y="283"/>
                      </a:lnTo>
                      <a:lnTo>
                        <a:pt x="62" y="283"/>
                      </a:lnTo>
                      <a:lnTo>
                        <a:pt x="62" y="281"/>
                      </a:lnTo>
                      <a:lnTo>
                        <a:pt x="62" y="279"/>
                      </a:lnTo>
                      <a:lnTo>
                        <a:pt x="60" y="279"/>
                      </a:lnTo>
                      <a:lnTo>
                        <a:pt x="58" y="281"/>
                      </a:lnTo>
                      <a:lnTo>
                        <a:pt x="58" y="279"/>
                      </a:lnTo>
                      <a:lnTo>
                        <a:pt x="55" y="276"/>
                      </a:lnTo>
                      <a:lnTo>
                        <a:pt x="53" y="279"/>
                      </a:lnTo>
                      <a:lnTo>
                        <a:pt x="53" y="276"/>
                      </a:lnTo>
                      <a:lnTo>
                        <a:pt x="53" y="274"/>
                      </a:lnTo>
                      <a:lnTo>
                        <a:pt x="50" y="267"/>
                      </a:lnTo>
                      <a:lnTo>
                        <a:pt x="50" y="262"/>
                      </a:lnTo>
                      <a:lnTo>
                        <a:pt x="50" y="260"/>
                      </a:lnTo>
                      <a:lnTo>
                        <a:pt x="50" y="255"/>
                      </a:lnTo>
                      <a:lnTo>
                        <a:pt x="48" y="255"/>
                      </a:lnTo>
                      <a:lnTo>
                        <a:pt x="46" y="255"/>
                      </a:lnTo>
                      <a:lnTo>
                        <a:pt x="46" y="252"/>
                      </a:lnTo>
                      <a:lnTo>
                        <a:pt x="46" y="255"/>
                      </a:lnTo>
                      <a:lnTo>
                        <a:pt x="43" y="257"/>
                      </a:lnTo>
                      <a:lnTo>
                        <a:pt x="43" y="260"/>
                      </a:lnTo>
                      <a:lnTo>
                        <a:pt x="43" y="262"/>
                      </a:lnTo>
                      <a:lnTo>
                        <a:pt x="41" y="264"/>
                      </a:lnTo>
                      <a:lnTo>
                        <a:pt x="39" y="267"/>
                      </a:lnTo>
                      <a:lnTo>
                        <a:pt x="36" y="269"/>
                      </a:lnTo>
                      <a:lnTo>
                        <a:pt x="34" y="269"/>
                      </a:lnTo>
                      <a:lnTo>
                        <a:pt x="34" y="271"/>
                      </a:lnTo>
                      <a:lnTo>
                        <a:pt x="31" y="271"/>
                      </a:lnTo>
                      <a:lnTo>
                        <a:pt x="31" y="276"/>
                      </a:lnTo>
                      <a:lnTo>
                        <a:pt x="29" y="279"/>
                      </a:lnTo>
                      <a:lnTo>
                        <a:pt x="22" y="279"/>
                      </a:lnTo>
                      <a:lnTo>
                        <a:pt x="22" y="281"/>
                      </a:lnTo>
                      <a:lnTo>
                        <a:pt x="17" y="281"/>
                      </a:lnTo>
                      <a:lnTo>
                        <a:pt x="15" y="283"/>
                      </a:lnTo>
                      <a:lnTo>
                        <a:pt x="15" y="286"/>
                      </a:lnTo>
                      <a:lnTo>
                        <a:pt x="12" y="288"/>
                      </a:lnTo>
                      <a:lnTo>
                        <a:pt x="10" y="288"/>
                      </a:lnTo>
                      <a:lnTo>
                        <a:pt x="8" y="288"/>
                      </a:lnTo>
                      <a:lnTo>
                        <a:pt x="0" y="286"/>
                      </a:lnTo>
                      <a:lnTo>
                        <a:pt x="0" y="283"/>
                      </a:lnTo>
                      <a:lnTo>
                        <a:pt x="3" y="283"/>
                      </a:lnTo>
                      <a:lnTo>
                        <a:pt x="3" y="281"/>
                      </a:lnTo>
                      <a:lnTo>
                        <a:pt x="3" y="279"/>
                      </a:lnTo>
                      <a:lnTo>
                        <a:pt x="3" y="276"/>
                      </a:lnTo>
                      <a:lnTo>
                        <a:pt x="0" y="271"/>
                      </a:lnTo>
                      <a:lnTo>
                        <a:pt x="5" y="269"/>
                      </a:lnTo>
                      <a:lnTo>
                        <a:pt x="5" y="264"/>
                      </a:lnTo>
                      <a:lnTo>
                        <a:pt x="8" y="264"/>
                      </a:lnTo>
                      <a:lnTo>
                        <a:pt x="8" y="262"/>
                      </a:lnTo>
                      <a:lnTo>
                        <a:pt x="10" y="262"/>
                      </a:lnTo>
                      <a:lnTo>
                        <a:pt x="10" y="260"/>
                      </a:lnTo>
                      <a:lnTo>
                        <a:pt x="10" y="255"/>
                      </a:lnTo>
                      <a:lnTo>
                        <a:pt x="8" y="250"/>
                      </a:lnTo>
                      <a:lnTo>
                        <a:pt x="8" y="248"/>
                      </a:lnTo>
                      <a:lnTo>
                        <a:pt x="8" y="245"/>
                      </a:lnTo>
                      <a:lnTo>
                        <a:pt x="10" y="245"/>
                      </a:lnTo>
                      <a:lnTo>
                        <a:pt x="12" y="245"/>
                      </a:lnTo>
                      <a:lnTo>
                        <a:pt x="12" y="248"/>
                      </a:lnTo>
                      <a:lnTo>
                        <a:pt x="15" y="250"/>
                      </a:lnTo>
                      <a:lnTo>
                        <a:pt x="15" y="252"/>
                      </a:lnTo>
                      <a:lnTo>
                        <a:pt x="17" y="255"/>
                      </a:lnTo>
                      <a:lnTo>
                        <a:pt x="19" y="252"/>
                      </a:lnTo>
                      <a:lnTo>
                        <a:pt x="22" y="252"/>
                      </a:lnTo>
                      <a:lnTo>
                        <a:pt x="27" y="252"/>
                      </a:lnTo>
                      <a:lnTo>
                        <a:pt x="29" y="252"/>
                      </a:lnTo>
                      <a:lnTo>
                        <a:pt x="29" y="248"/>
                      </a:lnTo>
                      <a:lnTo>
                        <a:pt x="27" y="245"/>
                      </a:lnTo>
                      <a:lnTo>
                        <a:pt x="29" y="245"/>
                      </a:lnTo>
                      <a:lnTo>
                        <a:pt x="29" y="243"/>
                      </a:lnTo>
                      <a:lnTo>
                        <a:pt x="31" y="243"/>
                      </a:lnTo>
                      <a:lnTo>
                        <a:pt x="31" y="241"/>
                      </a:lnTo>
                      <a:lnTo>
                        <a:pt x="31" y="233"/>
                      </a:lnTo>
                      <a:lnTo>
                        <a:pt x="31" y="231"/>
                      </a:lnTo>
                      <a:lnTo>
                        <a:pt x="34" y="231"/>
                      </a:lnTo>
                      <a:lnTo>
                        <a:pt x="34" y="229"/>
                      </a:lnTo>
                      <a:lnTo>
                        <a:pt x="36" y="226"/>
                      </a:lnTo>
                      <a:lnTo>
                        <a:pt x="39" y="226"/>
                      </a:lnTo>
                      <a:lnTo>
                        <a:pt x="41" y="226"/>
                      </a:lnTo>
                      <a:lnTo>
                        <a:pt x="46" y="226"/>
                      </a:lnTo>
                      <a:lnTo>
                        <a:pt x="50" y="226"/>
                      </a:lnTo>
                      <a:lnTo>
                        <a:pt x="53" y="224"/>
                      </a:lnTo>
                      <a:lnTo>
                        <a:pt x="58" y="226"/>
                      </a:lnTo>
                      <a:lnTo>
                        <a:pt x="60" y="226"/>
                      </a:lnTo>
                      <a:lnTo>
                        <a:pt x="58" y="224"/>
                      </a:lnTo>
                      <a:lnTo>
                        <a:pt x="58" y="221"/>
                      </a:lnTo>
                      <a:lnTo>
                        <a:pt x="58" y="219"/>
                      </a:lnTo>
                      <a:lnTo>
                        <a:pt x="55" y="219"/>
                      </a:lnTo>
                      <a:lnTo>
                        <a:pt x="55" y="217"/>
                      </a:lnTo>
                      <a:lnTo>
                        <a:pt x="58" y="217"/>
                      </a:lnTo>
                      <a:lnTo>
                        <a:pt x="58" y="214"/>
                      </a:lnTo>
                      <a:lnTo>
                        <a:pt x="60" y="214"/>
                      </a:lnTo>
                      <a:lnTo>
                        <a:pt x="60" y="212"/>
                      </a:lnTo>
                      <a:lnTo>
                        <a:pt x="58" y="212"/>
                      </a:lnTo>
                      <a:lnTo>
                        <a:pt x="58" y="210"/>
                      </a:lnTo>
                      <a:lnTo>
                        <a:pt x="60" y="212"/>
                      </a:lnTo>
                      <a:lnTo>
                        <a:pt x="60" y="210"/>
                      </a:lnTo>
                      <a:lnTo>
                        <a:pt x="60" y="207"/>
                      </a:lnTo>
                      <a:lnTo>
                        <a:pt x="60" y="205"/>
                      </a:lnTo>
                      <a:lnTo>
                        <a:pt x="60" y="198"/>
                      </a:lnTo>
                      <a:lnTo>
                        <a:pt x="58" y="198"/>
                      </a:lnTo>
                      <a:lnTo>
                        <a:pt x="58" y="195"/>
                      </a:lnTo>
                      <a:lnTo>
                        <a:pt x="60" y="193"/>
                      </a:lnTo>
                      <a:lnTo>
                        <a:pt x="60" y="188"/>
                      </a:lnTo>
                      <a:lnTo>
                        <a:pt x="58" y="188"/>
                      </a:lnTo>
                      <a:lnTo>
                        <a:pt x="60" y="186"/>
                      </a:lnTo>
                      <a:lnTo>
                        <a:pt x="60" y="183"/>
                      </a:lnTo>
                      <a:lnTo>
                        <a:pt x="62" y="181"/>
                      </a:lnTo>
                      <a:lnTo>
                        <a:pt x="67" y="179"/>
                      </a:lnTo>
                      <a:lnTo>
                        <a:pt x="70" y="174"/>
                      </a:lnTo>
                      <a:lnTo>
                        <a:pt x="70" y="171"/>
                      </a:lnTo>
                      <a:lnTo>
                        <a:pt x="70" y="169"/>
                      </a:lnTo>
                      <a:lnTo>
                        <a:pt x="70" y="167"/>
                      </a:lnTo>
                      <a:lnTo>
                        <a:pt x="67" y="167"/>
                      </a:lnTo>
                      <a:lnTo>
                        <a:pt x="67" y="162"/>
                      </a:lnTo>
                      <a:lnTo>
                        <a:pt x="67" y="159"/>
                      </a:lnTo>
                      <a:lnTo>
                        <a:pt x="70" y="159"/>
                      </a:lnTo>
                      <a:lnTo>
                        <a:pt x="72" y="159"/>
                      </a:lnTo>
                      <a:lnTo>
                        <a:pt x="72" y="162"/>
                      </a:lnTo>
                      <a:lnTo>
                        <a:pt x="74" y="167"/>
                      </a:lnTo>
                      <a:lnTo>
                        <a:pt x="79" y="169"/>
                      </a:lnTo>
                      <a:lnTo>
                        <a:pt x="84" y="167"/>
                      </a:lnTo>
                      <a:lnTo>
                        <a:pt x="91" y="164"/>
                      </a:lnTo>
                      <a:lnTo>
                        <a:pt x="93" y="164"/>
                      </a:lnTo>
                      <a:lnTo>
                        <a:pt x="98" y="162"/>
                      </a:lnTo>
                      <a:lnTo>
                        <a:pt x="96" y="162"/>
                      </a:lnTo>
                      <a:lnTo>
                        <a:pt x="93" y="159"/>
                      </a:lnTo>
                      <a:lnTo>
                        <a:pt x="96" y="159"/>
                      </a:lnTo>
                      <a:lnTo>
                        <a:pt x="93" y="157"/>
                      </a:lnTo>
                      <a:lnTo>
                        <a:pt x="96" y="157"/>
                      </a:lnTo>
                      <a:lnTo>
                        <a:pt x="96" y="155"/>
                      </a:lnTo>
                      <a:lnTo>
                        <a:pt x="96" y="152"/>
                      </a:lnTo>
                      <a:lnTo>
                        <a:pt x="96" y="150"/>
                      </a:lnTo>
                      <a:lnTo>
                        <a:pt x="93" y="148"/>
                      </a:lnTo>
                      <a:lnTo>
                        <a:pt x="96" y="145"/>
                      </a:lnTo>
                      <a:lnTo>
                        <a:pt x="96" y="143"/>
                      </a:lnTo>
                      <a:lnTo>
                        <a:pt x="98" y="140"/>
                      </a:lnTo>
                      <a:lnTo>
                        <a:pt x="101" y="140"/>
                      </a:lnTo>
                      <a:lnTo>
                        <a:pt x="103" y="136"/>
                      </a:lnTo>
                      <a:lnTo>
                        <a:pt x="103" y="133"/>
                      </a:lnTo>
                      <a:lnTo>
                        <a:pt x="105" y="131"/>
                      </a:lnTo>
                      <a:lnTo>
                        <a:pt x="108" y="126"/>
                      </a:lnTo>
                      <a:lnTo>
                        <a:pt x="112" y="124"/>
                      </a:lnTo>
                      <a:lnTo>
                        <a:pt x="112" y="121"/>
                      </a:lnTo>
                      <a:lnTo>
                        <a:pt x="112" y="119"/>
                      </a:lnTo>
                      <a:lnTo>
                        <a:pt x="117" y="117"/>
                      </a:lnTo>
                      <a:lnTo>
                        <a:pt x="117" y="114"/>
                      </a:lnTo>
                      <a:lnTo>
                        <a:pt x="117" y="112"/>
                      </a:lnTo>
                      <a:lnTo>
                        <a:pt x="120" y="112"/>
                      </a:lnTo>
                      <a:lnTo>
                        <a:pt x="124" y="112"/>
                      </a:lnTo>
                      <a:lnTo>
                        <a:pt x="124" y="114"/>
                      </a:lnTo>
                      <a:lnTo>
                        <a:pt x="127" y="114"/>
                      </a:lnTo>
                      <a:lnTo>
                        <a:pt x="129" y="114"/>
                      </a:lnTo>
                      <a:lnTo>
                        <a:pt x="134" y="112"/>
                      </a:lnTo>
                      <a:lnTo>
                        <a:pt x="136" y="112"/>
                      </a:lnTo>
                      <a:lnTo>
                        <a:pt x="136" y="114"/>
                      </a:lnTo>
                      <a:lnTo>
                        <a:pt x="139" y="114"/>
                      </a:lnTo>
                      <a:lnTo>
                        <a:pt x="139" y="112"/>
                      </a:lnTo>
                      <a:lnTo>
                        <a:pt x="139" y="109"/>
                      </a:lnTo>
                      <a:lnTo>
                        <a:pt x="141" y="107"/>
                      </a:lnTo>
                      <a:lnTo>
                        <a:pt x="143" y="105"/>
                      </a:lnTo>
                      <a:lnTo>
                        <a:pt x="143" y="102"/>
                      </a:lnTo>
                      <a:lnTo>
                        <a:pt x="143" y="98"/>
                      </a:lnTo>
                      <a:lnTo>
                        <a:pt x="143" y="95"/>
                      </a:lnTo>
                      <a:lnTo>
                        <a:pt x="148" y="90"/>
                      </a:lnTo>
                      <a:lnTo>
                        <a:pt x="148" y="88"/>
                      </a:lnTo>
                      <a:lnTo>
                        <a:pt x="148" y="86"/>
                      </a:lnTo>
                      <a:lnTo>
                        <a:pt x="148" y="83"/>
                      </a:lnTo>
                      <a:lnTo>
                        <a:pt x="146" y="81"/>
                      </a:lnTo>
                      <a:lnTo>
                        <a:pt x="148" y="76"/>
                      </a:lnTo>
                      <a:lnTo>
                        <a:pt x="151" y="74"/>
                      </a:lnTo>
                      <a:lnTo>
                        <a:pt x="151" y="71"/>
                      </a:lnTo>
                      <a:lnTo>
                        <a:pt x="153" y="69"/>
                      </a:lnTo>
                      <a:lnTo>
                        <a:pt x="155" y="67"/>
                      </a:lnTo>
                      <a:lnTo>
                        <a:pt x="155" y="64"/>
                      </a:lnTo>
                      <a:lnTo>
                        <a:pt x="158" y="62"/>
                      </a:lnTo>
                      <a:lnTo>
                        <a:pt x="160" y="59"/>
                      </a:lnTo>
                      <a:lnTo>
                        <a:pt x="163" y="57"/>
                      </a:lnTo>
                      <a:lnTo>
                        <a:pt x="165" y="57"/>
                      </a:lnTo>
                      <a:lnTo>
                        <a:pt x="167" y="55"/>
                      </a:lnTo>
                      <a:lnTo>
                        <a:pt x="170" y="55"/>
                      </a:lnTo>
                      <a:lnTo>
                        <a:pt x="172" y="55"/>
                      </a:lnTo>
                      <a:lnTo>
                        <a:pt x="174" y="55"/>
                      </a:lnTo>
                      <a:lnTo>
                        <a:pt x="177" y="55"/>
                      </a:lnTo>
                      <a:lnTo>
                        <a:pt x="179" y="52"/>
                      </a:lnTo>
                      <a:lnTo>
                        <a:pt x="186" y="50"/>
                      </a:lnTo>
                      <a:lnTo>
                        <a:pt x="189" y="45"/>
                      </a:lnTo>
                      <a:lnTo>
                        <a:pt x="189" y="43"/>
                      </a:lnTo>
                      <a:lnTo>
                        <a:pt x="191" y="40"/>
                      </a:lnTo>
                      <a:lnTo>
                        <a:pt x="194" y="40"/>
                      </a:lnTo>
                      <a:lnTo>
                        <a:pt x="196" y="36"/>
                      </a:lnTo>
                      <a:lnTo>
                        <a:pt x="196" y="33"/>
                      </a:lnTo>
                      <a:lnTo>
                        <a:pt x="198" y="31"/>
                      </a:lnTo>
                      <a:lnTo>
                        <a:pt x="201" y="28"/>
                      </a:lnTo>
                      <a:lnTo>
                        <a:pt x="201" y="26"/>
                      </a:lnTo>
                      <a:lnTo>
                        <a:pt x="205" y="24"/>
                      </a:lnTo>
                      <a:lnTo>
                        <a:pt x="208" y="24"/>
                      </a:lnTo>
                      <a:lnTo>
                        <a:pt x="210" y="24"/>
                      </a:lnTo>
                      <a:lnTo>
                        <a:pt x="210" y="21"/>
                      </a:lnTo>
                      <a:lnTo>
                        <a:pt x="215" y="16"/>
                      </a:lnTo>
                      <a:lnTo>
                        <a:pt x="217" y="14"/>
                      </a:lnTo>
                      <a:lnTo>
                        <a:pt x="220" y="12"/>
                      </a:lnTo>
                      <a:lnTo>
                        <a:pt x="220" y="9"/>
                      </a:lnTo>
                      <a:lnTo>
                        <a:pt x="225" y="7"/>
                      </a:lnTo>
                      <a:lnTo>
                        <a:pt x="225" y="5"/>
                      </a:lnTo>
                      <a:lnTo>
                        <a:pt x="227" y="2"/>
                      </a:lnTo>
                      <a:lnTo>
                        <a:pt x="229" y="2"/>
                      </a:lnTo>
                      <a:lnTo>
                        <a:pt x="232" y="2"/>
                      </a:lnTo>
                      <a:lnTo>
                        <a:pt x="234" y="2"/>
                      </a:lnTo>
                      <a:lnTo>
                        <a:pt x="236" y="0"/>
                      </a:lnTo>
                      <a:lnTo>
                        <a:pt x="241" y="0"/>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36" name="Freeform 44"/>
                <xdr:cNvSpPr>
                  <a:spLocks/>
                </xdr:cNvSpPr>
              </xdr:nvSpPr>
              <xdr:spPr bwMode="auto">
                <a:xfrm>
                  <a:off x="3494407" y="14429833"/>
                  <a:ext cx="828151" cy="901134"/>
                </a:xfrm>
                <a:custGeom>
                  <a:avLst/>
                  <a:gdLst>
                    <a:gd name="T0" fmla="*/ 2174 w 673"/>
                    <a:gd name="T1" fmla="*/ 709 h 770"/>
                    <a:gd name="T2" fmla="*/ 2257 w 673"/>
                    <a:gd name="T3" fmla="*/ 831 h 770"/>
                    <a:gd name="T4" fmla="*/ 2392 w 673"/>
                    <a:gd name="T5" fmla="*/ 862 h 770"/>
                    <a:gd name="T6" fmla="*/ 2363 w 673"/>
                    <a:gd name="T7" fmla="*/ 1028 h 770"/>
                    <a:gd name="T8" fmla="*/ 2566 w 673"/>
                    <a:gd name="T9" fmla="*/ 1219 h 770"/>
                    <a:gd name="T10" fmla="*/ 2710 w 673"/>
                    <a:gd name="T11" fmla="*/ 1275 h 770"/>
                    <a:gd name="T12" fmla="*/ 2878 w 673"/>
                    <a:gd name="T13" fmla="*/ 1264 h 770"/>
                    <a:gd name="T14" fmla="*/ 2890 w 673"/>
                    <a:gd name="T15" fmla="*/ 1492 h 770"/>
                    <a:gd name="T16" fmla="*/ 2706 w 673"/>
                    <a:gd name="T17" fmla="*/ 1539 h 770"/>
                    <a:gd name="T18" fmla="*/ 2642 w 673"/>
                    <a:gd name="T19" fmla="*/ 1647 h 770"/>
                    <a:gd name="T20" fmla="*/ 2710 w 673"/>
                    <a:gd name="T21" fmla="*/ 1780 h 770"/>
                    <a:gd name="T22" fmla="*/ 2576 w 673"/>
                    <a:gd name="T23" fmla="*/ 1933 h 770"/>
                    <a:gd name="T24" fmla="*/ 2392 w 673"/>
                    <a:gd name="T25" fmla="*/ 2018 h 770"/>
                    <a:gd name="T26" fmla="*/ 2331 w 673"/>
                    <a:gd name="T27" fmla="*/ 2068 h 770"/>
                    <a:gd name="T28" fmla="*/ 2235 w 673"/>
                    <a:gd name="T29" fmla="*/ 2131 h 770"/>
                    <a:gd name="T30" fmla="*/ 2123 w 673"/>
                    <a:gd name="T31" fmla="*/ 2198 h 770"/>
                    <a:gd name="T32" fmla="*/ 2033 w 673"/>
                    <a:gd name="T33" fmla="*/ 2281 h 770"/>
                    <a:gd name="T34" fmla="*/ 1958 w 673"/>
                    <a:gd name="T35" fmla="*/ 2396 h 770"/>
                    <a:gd name="T36" fmla="*/ 1987 w 673"/>
                    <a:gd name="T37" fmla="*/ 2549 h 770"/>
                    <a:gd name="T38" fmla="*/ 1865 w 673"/>
                    <a:gd name="T39" fmla="*/ 2645 h 770"/>
                    <a:gd name="T40" fmla="*/ 1804 w 673"/>
                    <a:gd name="T41" fmla="*/ 2638 h 770"/>
                    <a:gd name="T42" fmla="*/ 1751 w 673"/>
                    <a:gd name="T43" fmla="*/ 2593 h 770"/>
                    <a:gd name="T44" fmla="*/ 1616 w 673"/>
                    <a:gd name="T45" fmla="*/ 2638 h 770"/>
                    <a:gd name="T46" fmla="*/ 1556 w 673"/>
                    <a:gd name="T47" fmla="*/ 2768 h 770"/>
                    <a:gd name="T48" fmla="*/ 1393 w 673"/>
                    <a:gd name="T49" fmla="*/ 2807 h 770"/>
                    <a:gd name="T50" fmla="*/ 1237 w 673"/>
                    <a:gd name="T51" fmla="*/ 2829 h 770"/>
                    <a:gd name="T52" fmla="*/ 1075 w 673"/>
                    <a:gd name="T53" fmla="*/ 2725 h 770"/>
                    <a:gd name="T54" fmla="*/ 948 w 673"/>
                    <a:gd name="T55" fmla="*/ 2751 h 770"/>
                    <a:gd name="T56" fmla="*/ 826 w 673"/>
                    <a:gd name="T57" fmla="*/ 2671 h 770"/>
                    <a:gd name="T58" fmla="*/ 691 w 673"/>
                    <a:gd name="T59" fmla="*/ 2651 h 770"/>
                    <a:gd name="T60" fmla="*/ 578 w 673"/>
                    <a:gd name="T61" fmla="*/ 2549 h 770"/>
                    <a:gd name="T62" fmla="*/ 405 w 673"/>
                    <a:gd name="T63" fmla="*/ 2554 h 770"/>
                    <a:gd name="T64" fmla="*/ 269 w 673"/>
                    <a:gd name="T65" fmla="*/ 2396 h 770"/>
                    <a:gd name="T66" fmla="*/ 166 w 673"/>
                    <a:gd name="T67" fmla="*/ 2266 h 770"/>
                    <a:gd name="T68" fmla="*/ 157 w 673"/>
                    <a:gd name="T69" fmla="*/ 2198 h 770"/>
                    <a:gd name="T70" fmla="*/ 223 w 673"/>
                    <a:gd name="T71" fmla="*/ 2062 h 770"/>
                    <a:gd name="T72" fmla="*/ 269 w 673"/>
                    <a:gd name="T73" fmla="*/ 1920 h 770"/>
                    <a:gd name="T74" fmla="*/ 424 w 673"/>
                    <a:gd name="T75" fmla="*/ 1813 h 770"/>
                    <a:gd name="T76" fmla="*/ 544 w 673"/>
                    <a:gd name="T77" fmla="*/ 1627 h 770"/>
                    <a:gd name="T78" fmla="*/ 408 w 673"/>
                    <a:gd name="T79" fmla="*/ 1522 h 770"/>
                    <a:gd name="T80" fmla="*/ 299 w 673"/>
                    <a:gd name="T81" fmla="*/ 1415 h 770"/>
                    <a:gd name="T82" fmla="*/ 223 w 673"/>
                    <a:gd name="T83" fmla="*/ 1230 h 770"/>
                    <a:gd name="T84" fmla="*/ 186 w 673"/>
                    <a:gd name="T85" fmla="*/ 1090 h 770"/>
                    <a:gd name="T86" fmla="*/ 60 w 673"/>
                    <a:gd name="T87" fmla="*/ 975 h 770"/>
                    <a:gd name="T88" fmla="*/ 75 w 673"/>
                    <a:gd name="T89" fmla="*/ 876 h 770"/>
                    <a:gd name="T90" fmla="*/ 405 w 673"/>
                    <a:gd name="T91" fmla="*/ 906 h 770"/>
                    <a:gd name="T92" fmla="*/ 565 w 673"/>
                    <a:gd name="T93" fmla="*/ 795 h 770"/>
                    <a:gd name="T94" fmla="*/ 647 w 673"/>
                    <a:gd name="T95" fmla="*/ 673 h 770"/>
                    <a:gd name="T96" fmla="*/ 701 w 673"/>
                    <a:gd name="T97" fmla="*/ 530 h 770"/>
                    <a:gd name="T98" fmla="*/ 641 w 673"/>
                    <a:gd name="T99" fmla="*/ 401 h 770"/>
                    <a:gd name="T100" fmla="*/ 559 w 673"/>
                    <a:gd name="T101" fmla="*/ 363 h 770"/>
                    <a:gd name="T102" fmla="*/ 625 w 673"/>
                    <a:gd name="T103" fmla="*/ 246 h 770"/>
                    <a:gd name="T104" fmla="*/ 805 w 673"/>
                    <a:gd name="T105" fmla="*/ 259 h 770"/>
                    <a:gd name="T106" fmla="*/ 969 w 673"/>
                    <a:gd name="T107" fmla="*/ 243 h 770"/>
                    <a:gd name="T108" fmla="*/ 1154 w 673"/>
                    <a:gd name="T109" fmla="*/ 118 h 770"/>
                    <a:gd name="T110" fmla="*/ 1333 w 673"/>
                    <a:gd name="T111" fmla="*/ 30 h 770"/>
                    <a:gd name="T112" fmla="*/ 1473 w 673"/>
                    <a:gd name="T113" fmla="*/ 81 h 770"/>
                    <a:gd name="T114" fmla="*/ 1505 w 673"/>
                    <a:gd name="T115" fmla="*/ 151 h 770"/>
                    <a:gd name="T116" fmla="*/ 1669 w 673"/>
                    <a:gd name="T117" fmla="*/ 243 h 770"/>
                    <a:gd name="T118" fmla="*/ 1786 w 673"/>
                    <a:gd name="T119" fmla="*/ 169 h 770"/>
                    <a:gd name="T120" fmla="*/ 1939 w 673"/>
                    <a:gd name="T121" fmla="*/ 285 h 770"/>
                    <a:gd name="T122" fmla="*/ 2144 w 673"/>
                    <a:gd name="T123" fmla="*/ 315 h 770"/>
                    <a:gd name="T124" fmla="*/ 2218 w 673"/>
                    <a:gd name="T125" fmla="*/ 401 h 770"/>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60000 65536"/>
                    <a:gd name="T187" fmla="*/ 0 60000 65536"/>
                    <a:gd name="T188" fmla="*/ 0 60000 65536"/>
                  </a:gdLst>
                  <a:ahLst/>
                  <a:cxnLst>
                    <a:cxn ang="T126">
                      <a:pos x="T0" y="T1"/>
                    </a:cxn>
                    <a:cxn ang="T127">
                      <a:pos x="T2" y="T3"/>
                    </a:cxn>
                    <a:cxn ang="T128">
                      <a:pos x="T4" y="T5"/>
                    </a:cxn>
                    <a:cxn ang="T129">
                      <a:pos x="T6" y="T7"/>
                    </a:cxn>
                    <a:cxn ang="T130">
                      <a:pos x="T8" y="T9"/>
                    </a:cxn>
                    <a:cxn ang="T131">
                      <a:pos x="T10" y="T11"/>
                    </a:cxn>
                    <a:cxn ang="T132">
                      <a:pos x="T12" y="T13"/>
                    </a:cxn>
                    <a:cxn ang="T133">
                      <a:pos x="T14" y="T15"/>
                    </a:cxn>
                    <a:cxn ang="T134">
                      <a:pos x="T16" y="T17"/>
                    </a:cxn>
                    <a:cxn ang="T135">
                      <a:pos x="T18" y="T19"/>
                    </a:cxn>
                    <a:cxn ang="T136">
                      <a:pos x="T20" y="T21"/>
                    </a:cxn>
                    <a:cxn ang="T137">
                      <a:pos x="T22" y="T23"/>
                    </a:cxn>
                    <a:cxn ang="T138">
                      <a:pos x="T24" y="T25"/>
                    </a:cxn>
                    <a:cxn ang="T139">
                      <a:pos x="T26" y="T27"/>
                    </a:cxn>
                    <a:cxn ang="T140">
                      <a:pos x="T28" y="T29"/>
                    </a:cxn>
                    <a:cxn ang="T141">
                      <a:pos x="T30" y="T31"/>
                    </a:cxn>
                    <a:cxn ang="T142">
                      <a:pos x="T32" y="T33"/>
                    </a:cxn>
                    <a:cxn ang="T143">
                      <a:pos x="T34" y="T35"/>
                    </a:cxn>
                    <a:cxn ang="T144">
                      <a:pos x="T36" y="T37"/>
                    </a:cxn>
                    <a:cxn ang="T145">
                      <a:pos x="T38" y="T39"/>
                    </a:cxn>
                    <a:cxn ang="T146">
                      <a:pos x="T40" y="T41"/>
                    </a:cxn>
                    <a:cxn ang="T147">
                      <a:pos x="T42" y="T43"/>
                    </a:cxn>
                    <a:cxn ang="T148">
                      <a:pos x="T44" y="T45"/>
                    </a:cxn>
                    <a:cxn ang="T149">
                      <a:pos x="T46" y="T47"/>
                    </a:cxn>
                    <a:cxn ang="T150">
                      <a:pos x="T48" y="T49"/>
                    </a:cxn>
                    <a:cxn ang="T151">
                      <a:pos x="T50" y="T51"/>
                    </a:cxn>
                    <a:cxn ang="T152">
                      <a:pos x="T52" y="T53"/>
                    </a:cxn>
                    <a:cxn ang="T153">
                      <a:pos x="T54" y="T55"/>
                    </a:cxn>
                    <a:cxn ang="T154">
                      <a:pos x="T56" y="T57"/>
                    </a:cxn>
                    <a:cxn ang="T155">
                      <a:pos x="T58" y="T59"/>
                    </a:cxn>
                    <a:cxn ang="T156">
                      <a:pos x="T60" y="T61"/>
                    </a:cxn>
                    <a:cxn ang="T157">
                      <a:pos x="T62" y="T63"/>
                    </a:cxn>
                    <a:cxn ang="T158">
                      <a:pos x="T64" y="T65"/>
                    </a:cxn>
                    <a:cxn ang="T159">
                      <a:pos x="T66" y="T67"/>
                    </a:cxn>
                    <a:cxn ang="T160">
                      <a:pos x="T68" y="T69"/>
                    </a:cxn>
                    <a:cxn ang="T161">
                      <a:pos x="T70" y="T71"/>
                    </a:cxn>
                    <a:cxn ang="T162">
                      <a:pos x="T72" y="T73"/>
                    </a:cxn>
                    <a:cxn ang="T163">
                      <a:pos x="T74" y="T75"/>
                    </a:cxn>
                    <a:cxn ang="T164">
                      <a:pos x="T76" y="T77"/>
                    </a:cxn>
                    <a:cxn ang="T165">
                      <a:pos x="T78" y="T79"/>
                    </a:cxn>
                    <a:cxn ang="T166">
                      <a:pos x="T80" y="T81"/>
                    </a:cxn>
                    <a:cxn ang="T167">
                      <a:pos x="T82" y="T83"/>
                    </a:cxn>
                    <a:cxn ang="T168">
                      <a:pos x="T84" y="T85"/>
                    </a:cxn>
                    <a:cxn ang="T169">
                      <a:pos x="T86" y="T87"/>
                    </a:cxn>
                    <a:cxn ang="T170">
                      <a:pos x="T88" y="T89"/>
                    </a:cxn>
                    <a:cxn ang="T171">
                      <a:pos x="T90" y="T91"/>
                    </a:cxn>
                    <a:cxn ang="T172">
                      <a:pos x="T92" y="T93"/>
                    </a:cxn>
                    <a:cxn ang="T173">
                      <a:pos x="T94" y="T95"/>
                    </a:cxn>
                    <a:cxn ang="T174">
                      <a:pos x="T96" y="T97"/>
                    </a:cxn>
                    <a:cxn ang="T175">
                      <a:pos x="T98" y="T99"/>
                    </a:cxn>
                    <a:cxn ang="T176">
                      <a:pos x="T100" y="T101"/>
                    </a:cxn>
                    <a:cxn ang="T177">
                      <a:pos x="T102" y="T103"/>
                    </a:cxn>
                    <a:cxn ang="T178">
                      <a:pos x="T104" y="T105"/>
                    </a:cxn>
                    <a:cxn ang="T179">
                      <a:pos x="T106" y="T107"/>
                    </a:cxn>
                    <a:cxn ang="T180">
                      <a:pos x="T108" y="T109"/>
                    </a:cxn>
                    <a:cxn ang="T181">
                      <a:pos x="T110" y="T111"/>
                    </a:cxn>
                    <a:cxn ang="T182">
                      <a:pos x="T112" y="T113"/>
                    </a:cxn>
                    <a:cxn ang="T183">
                      <a:pos x="T114" y="T115"/>
                    </a:cxn>
                    <a:cxn ang="T184">
                      <a:pos x="T116" y="T117"/>
                    </a:cxn>
                    <a:cxn ang="T185">
                      <a:pos x="T118" y="T119"/>
                    </a:cxn>
                    <a:cxn ang="T186">
                      <a:pos x="T120" y="T121"/>
                    </a:cxn>
                    <a:cxn ang="T187">
                      <a:pos x="T122" y="T123"/>
                    </a:cxn>
                    <a:cxn ang="T188">
                      <a:pos x="T124" y="T125"/>
                    </a:cxn>
                  </a:cxnLst>
                  <a:rect l="0" t="0" r="r" b="b"/>
                  <a:pathLst>
                    <a:path w="673" h="770">
                      <a:moveTo>
                        <a:pt x="520" y="120"/>
                      </a:moveTo>
                      <a:lnTo>
                        <a:pt x="517" y="120"/>
                      </a:lnTo>
                      <a:lnTo>
                        <a:pt x="515" y="122"/>
                      </a:lnTo>
                      <a:lnTo>
                        <a:pt x="513" y="122"/>
                      </a:lnTo>
                      <a:lnTo>
                        <a:pt x="510" y="124"/>
                      </a:lnTo>
                      <a:lnTo>
                        <a:pt x="510" y="127"/>
                      </a:lnTo>
                      <a:lnTo>
                        <a:pt x="510" y="129"/>
                      </a:lnTo>
                      <a:lnTo>
                        <a:pt x="510" y="136"/>
                      </a:lnTo>
                      <a:lnTo>
                        <a:pt x="513" y="146"/>
                      </a:lnTo>
                      <a:lnTo>
                        <a:pt x="513" y="151"/>
                      </a:lnTo>
                      <a:lnTo>
                        <a:pt x="510" y="158"/>
                      </a:lnTo>
                      <a:lnTo>
                        <a:pt x="510" y="160"/>
                      </a:lnTo>
                      <a:lnTo>
                        <a:pt x="508" y="163"/>
                      </a:lnTo>
                      <a:lnTo>
                        <a:pt x="508" y="172"/>
                      </a:lnTo>
                      <a:lnTo>
                        <a:pt x="503" y="179"/>
                      </a:lnTo>
                      <a:lnTo>
                        <a:pt x="501" y="189"/>
                      </a:lnTo>
                      <a:lnTo>
                        <a:pt x="501" y="191"/>
                      </a:lnTo>
                      <a:lnTo>
                        <a:pt x="503" y="191"/>
                      </a:lnTo>
                      <a:lnTo>
                        <a:pt x="508" y="189"/>
                      </a:lnTo>
                      <a:lnTo>
                        <a:pt x="520" y="186"/>
                      </a:lnTo>
                      <a:lnTo>
                        <a:pt x="522" y="189"/>
                      </a:lnTo>
                      <a:lnTo>
                        <a:pt x="522" y="191"/>
                      </a:lnTo>
                      <a:lnTo>
                        <a:pt x="527" y="194"/>
                      </a:lnTo>
                      <a:lnTo>
                        <a:pt x="527" y="196"/>
                      </a:lnTo>
                      <a:lnTo>
                        <a:pt x="529" y="196"/>
                      </a:lnTo>
                      <a:lnTo>
                        <a:pt x="529" y="198"/>
                      </a:lnTo>
                      <a:lnTo>
                        <a:pt x="527" y="201"/>
                      </a:lnTo>
                      <a:lnTo>
                        <a:pt x="525" y="203"/>
                      </a:lnTo>
                      <a:lnTo>
                        <a:pt x="522" y="203"/>
                      </a:lnTo>
                      <a:lnTo>
                        <a:pt x="522" y="205"/>
                      </a:lnTo>
                      <a:lnTo>
                        <a:pt x="522" y="208"/>
                      </a:lnTo>
                      <a:lnTo>
                        <a:pt x="522" y="213"/>
                      </a:lnTo>
                      <a:lnTo>
                        <a:pt x="522" y="217"/>
                      </a:lnTo>
                      <a:lnTo>
                        <a:pt x="522" y="220"/>
                      </a:lnTo>
                      <a:lnTo>
                        <a:pt x="520" y="224"/>
                      </a:lnTo>
                      <a:lnTo>
                        <a:pt x="522" y="224"/>
                      </a:lnTo>
                      <a:lnTo>
                        <a:pt x="522" y="227"/>
                      </a:lnTo>
                      <a:lnTo>
                        <a:pt x="525" y="227"/>
                      </a:lnTo>
                      <a:lnTo>
                        <a:pt x="529" y="229"/>
                      </a:lnTo>
                      <a:lnTo>
                        <a:pt x="532" y="229"/>
                      </a:lnTo>
                      <a:lnTo>
                        <a:pt x="534" y="229"/>
                      </a:lnTo>
                      <a:lnTo>
                        <a:pt x="537" y="227"/>
                      </a:lnTo>
                      <a:lnTo>
                        <a:pt x="537" y="224"/>
                      </a:lnTo>
                      <a:lnTo>
                        <a:pt x="541" y="224"/>
                      </a:lnTo>
                      <a:lnTo>
                        <a:pt x="544" y="220"/>
                      </a:lnTo>
                      <a:lnTo>
                        <a:pt x="546" y="217"/>
                      </a:lnTo>
                      <a:lnTo>
                        <a:pt x="556" y="217"/>
                      </a:lnTo>
                      <a:lnTo>
                        <a:pt x="556" y="220"/>
                      </a:lnTo>
                      <a:lnTo>
                        <a:pt x="556" y="222"/>
                      </a:lnTo>
                      <a:lnTo>
                        <a:pt x="558" y="224"/>
                      </a:lnTo>
                      <a:lnTo>
                        <a:pt x="558" y="229"/>
                      </a:lnTo>
                      <a:lnTo>
                        <a:pt x="556" y="229"/>
                      </a:lnTo>
                      <a:lnTo>
                        <a:pt x="553" y="229"/>
                      </a:lnTo>
                      <a:lnTo>
                        <a:pt x="553" y="232"/>
                      </a:lnTo>
                      <a:lnTo>
                        <a:pt x="556" y="232"/>
                      </a:lnTo>
                      <a:lnTo>
                        <a:pt x="556" y="234"/>
                      </a:lnTo>
                      <a:lnTo>
                        <a:pt x="558" y="234"/>
                      </a:lnTo>
                      <a:lnTo>
                        <a:pt x="560" y="239"/>
                      </a:lnTo>
                      <a:lnTo>
                        <a:pt x="563" y="241"/>
                      </a:lnTo>
                      <a:lnTo>
                        <a:pt x="560" y="244"/>
                      </a:lnTo>
                      <a:lnTo>
                        <a:pt x="558" y="246"/>
                      </a:lnTo>
                      <a:lnTo>
                        <a:pt x="558" y="253"/>
                      </a:lnTo>
                      <a:lnTo>
                        <a:pt x="558" y="255"/>
                      </a:lnTo>
                      <a:lnTo>
                        <a:pt x="558" y="258"/>
                      </a:lnTo>
                      <a:lnTo>
                        <a:pt x="556" y="260"/>
                      </a:lnTo>
                      <a:lnTo>
                        <a:pt x="556" y="263"/>
                      </a:lnTo>
                      <a:lnTo>
                        <a:pt x="553" y="265"/>
                      </a:lnTo>
                      <a:lnTo>
                        <a:pt x="551" y="267"/>
                      </a:lnTo>
                      <a:lnTo>
                        <a:pt x="551" y="270"/>
                      </a:lnTo>
                      <a:lnTo>
                        <a:pt x="551" y="272"/>
                      </a:lnTo>
                      <a:lnTo>
                        <a:pt x="548" y="275"/>
                      </a:lnTo>
                      <a:lnTo>
                        <a:pt x="546" y="277"/>
                      </a:lnTo>
                      <a:lnTo>
                        <a:pt x="544" y="277"/>
                      </a:lnTo>
                      <a:lnTo>
                        <a:pt x="551" y="284"/>
                      </a:lnTo>
                      <a:lnTo>
                        <a:pt x="556" y="289"/>
                      </a:lnTo>
                      <a:lnTo>
                        <a:pt x="558" y="289"/>
                      </a:lnTo>
                      <a:lnTo>
                        <a:pt x="558" y="291"/>
                      </a:lnTo>
                      <a:lnTo>
                        <a:pt x="558" y="294"/>
                      </a:lnTo>
                      <a:lnTo>
                        <a:pt x="560" y="296"/>
                      </a:lnTo>
                      <a:lnTo>
                        <a:pt x="565" y="301"/>
                      </a:lnTo>
                      <a:lnTo>
                        <a:pt x="568" y="303"/>
                      </a:lnTo>
                      <a:lnTo>
                        <a:pt x="572" y="310"/>
                      </a:lnTo>
                      <a:lnTo>
                        <a:pt x="575" y="310"/>
                      </a:lnTo>
                      <a:lnTo>
                        <a:pt x="577" y="310"/>
                      </a:lnTo>
                      <a:lnTo>
                        <a:pt x="580" y="310"/>
                      </a:lnTo>
                      <a:lnTo>
                        <a:pt x="582" y="315"/>
                      </a:lnTo>
                      <a:lnTo>
                        <a:pt x="587" y="322"/>
                      </a:lnTo>
                      <a:lnTo>
                        <a:pt x="591" y="327"/>
                      </a:lnTo>
                      <a:lnTo>
                        <a:pt x="591" y="329"/>
                      </a:lnTo>
                      <a:lnTo>
                        <a:pt x="594" y="329"/>
                      </a:lnTo>
                      <a:lnTo>
                        <a:pt x="596" y="332"/>
                      </a:lnTo>
                      <a:lnTo>
                        <a:pt x="599" y="334"/>
                      </a:lnTo>
                      <a:lnTo>
                        <a:pt x="601" y="337"/>
                      </a:lnTo>
                      <a:lnTo>
                        <a:pt x="603" y="339"/>
                      </a:lnTo>
                      <a:lnTo>
                        <a:pt x="606" y="339"/>
                      </a:lnTo>
                      <a:lnTo>
                        <a:pt x="608" y="339"/>
                      </a:lnTo>
                      <a:lnTo>
                        <a:pt x="608" y="341"/>
                      </a:lnTo>
                      <a:lnTo>
                        <a:pt x="611" y="341"/>
                      </a:lnTo>
                      <a:lnTo>
                        <a:pt x="613" y="344"/>
                      </a:lnTo>
                      <a:lnTo>
                        <a:pt x="615" y="344"/>
                      </a:lnTo>
                      <a:lnTo>
                        <a:pt x="615" y="346"/>
                      </a:lnTo>
                      <a:lnTo>
                        <a:pt x="618" y="346"/>
                      </a:lnTo>
                      <a:lnTo>
                        <a:pt x="620" y="346"/>
                      </a:lnTo>
                      <a:lnTo>
                        <a:pt x="622" y="348"/>
                      </a:lnTo>
                      <a:lnTo>
                        <a:pt x="622" y="346"/>
                      </a:lnTo>
                      <a:lnTo>
                        <a:pt x="625" y="346"/>
                      </a:lnTo>
                      <a:lnTo>
                        <a:pt x="625" y="344"/>
                      </a:lnTo>
                      <a:lnTo>
                        <a:pt x="627" y="344"/>
                      </a:lnTo>
                      <a:lnTo>
                        <a:pt x="632" y="341"/>
                      </a:lnTo>
                      <a:lnTo>
                        <a:pt x="637" y="339"/>
                      </a:lnTo>
                      <a:lnTo>
                        <a:pt x="639" y="339"/>
                      </a:lnTo>
                      <a:lnTo>
                        <a:pt x="642" y="339"/>
                      </a:lnTo>
                      <a:lnTo>
                        <a:pt x="644" y="339"/>
                      </a:lnTo>
                      <a:lnTo>
                        <a:pt x="646" y="337"/>
                      </a:lnTo>
                      <a:lnTo>
                        <a:pt x="649" y="334"/>
                      </a:lnTo>
                      <a:lnTo>
                        <a:pt x="653" y="332"/>
                      </a:lnTo>
                      <a:lnTo>
                        <a:pt x="658" y="329"/>
                      </a:lnTo>
                      <a:lnTo>
                        <a:pt x="665" y="325"/>
                      </a:lnTo>
                      <a:lnTo>
                        <a:pt x="665" y="327"/>
                      </a:lnTo>
                      <a:lnTo>
                        <a:pt x="668" y="327"/>
                      </a:lnTo>
                      <a:lnTo>
                        <a:pt x="668" y="329"/>
                      </a:lnTo>
                      <a:lnTo>
                        <a:pt x="668" y="332"/>
                      </a:lnTo>
                      <a:lnTo>
                        <a:pt x="670" y="332"/>
                      </a:lnTo>
                      <a:lnTo>
                        <a:pt x="668" y="334"/>
                      </a:lnTo>
                      <a:lnTo>
                        <a:pt x="665" y="339"/>
                      </a:lnTo>
                      <a:lnTo>
                        <a:pt x="665" y="341"/>
                      </a:lnTo>
                      <a:lnTo>
                        <a:pt x="665" y="344"/>
                      </a:lnTo>
                      <a:lnTo>
                        <a:pt x="663" y="344"/>
                      </a:lnTo>
                      <a:lnTo>
                        <a:pt x="663" y="346"/>
                      </a:lnTo>
                      <a:lnTo>
                        <a:pt x="661" y="348"/>
                      </a:lnTo>
                      <a:lnTo>
                        <a:pt x="661" y="356"/>
                      </a:lnTo>
                      <a:lnTo>
                        <a:pt x="661" y="360"/>
                      </a:lnTo>
                      <a:lnTo>
                        <a:pt x="658" y="360"/>
                      </a:lnTo>
                      <a:lnTo>
                        <a:pt x="653" y="360"/>
                      </a:lnTo>
                      <a:lnTo>
                        <a:pt x="646" y="363"/>
                      </a:lnTo>
                      <a:lnTo>
                        <a:pt x="649" y="365"/>
                      </a:lnTo>
                      <a:lnTo>
                        <a:pt x="653" y="382"/>
                      </a:lnTo>
                      <a:lnTo>
                        <a:pt x="658" y="387"/>
                      </a:lnTo>
                      <a:lnTo>
                        <a:pt x="658" y="391"/>
                      </a:lnTo>
                      <a:lnTo>
                        <a:pt x="661" y="396"/>
                      </a:lnTo>
                      <a:lnTo>
                        <a:pt x="665" y="398"/>
                      </a:lnTo>
                      <a:lnTo>
                        <a:pt x="665" y="401"/>
                      </a:lnTo>
                      <a:lnTo>
                        <a:pt x="668" y="401"/>
                      </a:lnTo>
                      <a:lnTo>
                        <a:pt x="668" y="403"/>
                      </a:lnTo>
                      <a:lnTo>
                        <a:pt x="670" y="403"/>
                      </a:lnTo>
                      <a:lnTo>
                        <a:pt x="670" y="406"/>
                      </a:lnTo>
                      <a:lnTo>
                        <a:pt x="673" y="408"/>
                      </a:lnTo>
                      <a:lnTo>
                        <a:pt x="673" y="410"/>
                      </a:lnTo>
                      <a:lnTo>
                        <a:pt x="670" y="410"/>
                      </a:lnTo>
                      <a:lnTo>
                        <a:pt x="668" y="408"/>
                      </a:lnTo>
                      <a:lnTo>
                        <a:pt x="658" y="403"/>
                      </a:lnTo>
                      <a:lnTo>
                        <a:pt x="651" y="401"/>
                      </a:lnTo>
                      <a:lnTo>
                        <a:pt x="644" y="403"/>
                      </a:lnTo>
                      <a:lnTo>
                        <a:pt x="634" y="398"/>
                      </a:lnTo>
                      <a:lnTo>
                        <a:pt x="637" y="398"/>
                      </a:lnTo>
                      <a:lnTo>
                        <a:pt x="634" y="401"/>
                      </a:lnTo>
                      <a:lnTo>
                        <a:pt x="632" y="403"/>
                      </a:lnTo>
                      <a:lnTo>
                        <a:pt x="630" y="406"/>
                      </a:lnTo>
                      <a:lnTo>
                        <a:pt x="630" y="410"/>
                      </a:lnTo>
                      <a:lnTo>
                        <a:pt x="627" y="410"/>
                      </a:lnTo>
                      <a:lnTo>
                        <a:pt x="625" y="413"/>
                      </a:lnTo>
                      <a:lnTo>
                        <a:pt x="625" y="415"/>
                      </a:lnTo>
                      <a:lnTo>
                        <a:pt x="625" y="418"/>
                      </a:lnTo>
                      <a:lnTo>
                        <a:pt x="625" y="420"/>
                      </a:lnTo>
                      <a:lnTo>
                        <a:pt x="625" y="422"/>
                      </a:lnTo>
                      <a:lnTo>
                        <a:pt x="620" y="425"/>
                      </a:lnTo>
                      <a:lnTo>
                        <a:pt x="620" y="429"/>
                      </a:lnTo>
                      <a:lnTo>
                        <a:pt x="622" y="437"/>
                      </a:lnTo>
                      <a:lnTo>
                        <a:pt x="630" y="437"/>
                      </a:lnTo>
                      <a:lnTo>
                        <a:pt x="632" y="439"/>
                      </a:lnTo>
                      <a:lnTo>
                        <a:pt x="630" y="444"/>
                      </a:lnTo>
                      <a:lnTo>
                        <a:pt x="630" y="446"/>
                      </a:lnTo>
                      <a:lnTo>
                        <a:pt x="627" y="446"/>
                      </a:lnTo>
                      <a:lnTo>
                        <a:pt x="627" y="444"/>
                      </a:lnTo>
                      <a:lnTo>
                        <a:pt x="625" y="446"/>
                      </a:lnTo>
                      <a:lnTo>
                        <a:pt x="622" y="449"/>
                      </a:lnTo>
                      <a:lnTo>
                        <a:pt x="620" y="449"/>
                      </a:lnTo>
                      <a:lnTo>
                        <a:pt x="618" y="449"/>
                      </a:lnTo>
                      <a:lnTo>
                        <a:pt x="613" y="446"/>
                      </a:lnTo>
                      <a:lnTo>
                        <a:pt x="611" y="444"/>
                      </a:lnTo>
                      <a:lnTo>
                        <a:pt x="606" y="441"/>
                      </a:lnTo>
                      <a:lnTo>
                        <a:pt x="601" y="441"/>
                      </a:lnTo>
                      <a:lnTo>
                        <a:pt x="599" y="441"/>
                      </a:lnTo>
                      <a:lnTo>
                        <a:pt x="601" y="449"/>
                      </a:lnTo>
                      <a:lnTo>
                        <a:pt x="603" y="456"/>
                      </a:lnTo>
                      <a:lnTo>
                        <a:pt x="603" y="460"/>
                      </a:lnTo>
                      <a:lnTo>
                        <a:pt x="603" y="463"/>
                      </a:lnTo>
                      <a:lnTo>
                        <a:pt x="606" y="465"/>
                      </a:lnTo>
                      <a:lnTo>
                        <a:pt x="608" y="472"/>
                      </a:lnTo>
                      <a:lnTo>
                        <a:pt x="611" y="470"/>
                      </a:lnTo>
                      <a:lnTo>
                        <a:pt x="615" y="470"/>
                      </a:lnTo>
                      <a:lnTo>
                        <a:pt x="615" y="472"/>
                      </a:lnTo>
                      <a:lnTo>
                        <a:pt x="618" y="475"/>
                      </a:lnTo>
                      <a:lnTo>
                        <a:pt x="625" y="475"/>
                      </a:lnTo>
                      <a:lnTo>
                        <a:pt x="625" y="477"/>
                      </a:lnTo>
                      <a:lnTo>
                        <a:pt x="627" y="477"/>
                      </a:lnTo>
                      <a:lnTo>
                        <a:pt x="630" y="477"/>
                      </a:lnTo>
                      <a:lnTo>
                        <a:pt x="627" y="480"/>
                      </a:lnTo>
                      <a:lnTo>
                        <a:pt x="627" y="482"/>
                      </a:lnTo>
                      <a:lnTo>
                        <a:pt x="625" y="489"/>
                      </a:lnTo>
                      <a:lnTo>
                        <a:pt x="625" y="494"/>
                      </a:lnTo>
                      <a:lnTo>
                        <a:pt x="620" y="494"/>
                      </a:lnTo>
                      <a:lnTo>
                        <a:pt x="618" y="494"/>
                      </a:lnTo>
                      <a:lnTo>
                        <a:pt x="618" y="491"/>
                      </a:lnTo>
                      <a:lnTo>
                        <a:pt x="615" y="494"/>
                      </a:lnTo>
                      <a:lnTo>
                        <a:pt x="613" y="491"/>
                      </a:lnTo>
                      <a:lnTo>
                        <a:pt x="608" y="491"/>
                      </a:lnTo>
                      <a:lnTo>
                        <a:pt x="608" y="494"/>
                      </a:lnTo>
                      <a:lnTo>
                        <a:pt x="606" y="496"/>
                      </a:lnTo>
                      <a:lnTo>
                        <a:pt x="603" y="499"/>
                      </a:lnTo>
                      <a:lnTo>
                        <a:pt x="601" y="503"/>
                      </a:lnTo>
                      <a:lnTo>
                        <a:pt x="599" y="510"/>
                      </a:lnTo>
                      <a:lnTo>
                        <a:pt x="599" y="515"/>
                      </a:lnTo>
                      <a:lnTo>
                        <a:pt x="599" y="518"/>
                      </a:lnTo>
                      <a:lnTo>
                        <a:pt x="596" y="520"/>
                      </a:lnTo>
                      <a:lnTo>
                        <a:pt x="596" y="522"/>
                      </a:lnTo>
                      <a:lnTo>
                        <a:pt x="596" y="525"/>
                      </a:lnTo>
                      <a:lnTo>
                        <a:pt x="594" y="530"/>
                      </a:lnTo>
                      <a:lnTo>
                        <a:pt x="591" y="532"/>
                      </a:lnTo>
                      <a:lnTo>
                        <a:pt x="589" y="537"/>
                      </a:lnTo>
                      <a:lnTo>
                        <a:pt x="587" y="539"/>
                      </a:lnTo>
                      <a:lnTo>
                        <a:pt x="584" y="539"/>
                      </a:lnTo>
                      <a:lnTo>
                        <a:pt x="584" y="537"/>
                      </a:lnTo>
                      <a:lnTo>
                        <a:pt x="580" y="539"/>
                      </a:lnTo>
                      <a:lnTo>
                        <a:pt x="577" y="539"/>
                      </a:lnTo>
                      <a:lnTo>
                        <a:pt x="575" y="539"/>
                      </a:lnTo>
                      <a:lnTo>
                        <a:pt x="572" y="541"/>
                      </a:lnTo>
                      <a:lnTo>
                        <a:pt x="572" y="544"/>
                      </a:lnTo>
                      <a:lnTo>
                        <a:pt x="568" y="544"/>
                      </a:lnTo>
                      <a:lnTo>
                        <a:pt x="565" y="546"/>
                      </a:lnTo>
                      <a:lnTo>
                        <a:pt x="563" y="546"/>
                      </a:lnTo>
                      <a:lnTo>
                        <a:pt x="560" y="544"/>
                      </a:lnTo>
                      <a:lnTo>
                        <a:pt x="558" y="544"/>
                      </a:lnTo>
                      <a:lnTo>
                        <a:pt x="553" y="544"/>
                      </a:lnTo>
                      <a:lnTo>
                        <a:pt x="551" y="541"/>
                      </a:lnTo>
                      <a:lnTo>
                        <a:pt x="551" y="544"/>
                      </a:lnTo>
                      <a:lnTo>
                        <a:pt x="548" y="544"/>
                      </a:lnTo>
                      <a:lnTo>
                        <a:pt x="546" y="544"/>
                      </a:lnTo>
                      <a:lnTo>
                        <a:pt x="546" y="541"/>
                      </a:lnTo>
                      <a:lnTo>
                        <a:pt x="544" y="541"/>
                      </a:lnTo>
                      <a:lnTo>
                        <a:pt x="544" y="544"/>
                      </a:lnTo>
                      <a:lnTo>
                        <a:pt x="544" y="546"/>
                      </a:lnTo>
                      <a:lnTo>
                        <a:pt x="546" y="546"/>
                      </a:lnTo>
                      <a:lnTo>
                        <a:pt x="546" y="551"/>
                      </a:lnTo>
                      <a:lnTo>
                        <a:pt x="548" y="553"/>
                      </a:lnTo>
                      <a:lnTo>
                        <a:pt x="544" y="553"/>
                      </a:lnTo>
                      <a:lnTo>
                        <a:pt x="544" y="556"/>
                      </a:lnTo>
                      <a:lnTo>
                        <a:pt x="544" y="558"/>
                      </a:lnTo>
                      <a:lnTo>
                        <a:pt x="544" y="561"/>
                      </a:lnTo>
                      <a:lnTo>
                        <a:pt x="541" y="561"/>
                      </a:lnTo>
                      <a:lnTo>
                        <a:pt x="541" y="558"/>
                      </a:lnTo>
                      <a:lnTo>
                        <a:pt x="539" y="558"/>
                      </a:lnTo>
                      <a:lnTo>
                        <a:pt x="541" y="561"/>
                      </a:lnTo>
                      <a:lnTo>
                        <a:pt x="539" y="561"/>
                      </a:lnTo>
                      <a:lnTo>
                        <a:pt x="539" y="558"/>
                      </a:lnTo>
                      <a:lnTo>
                        <a:pt x="537" y="556"/>
                      </a:lnTo>
                      <a:lnTo>
                        <a:pt x="537" y="561"/>
                      </a:lnTo>
                      <a:lnTo>
                        <a:pt x="537" y="563"/>
                      </a:lnTo>
                      <a:lnTo>
                        <a:pt x="534" y="561"/>
                      </a:lnTo>
                      <a:lnTo>
                        <a:pt x="534" y="563"/>
                      </a:lnTo>
                      <a:lnTo>
                        <a:pt x="532" y="563"/>
                      </a:lnTo>
                      <a:lnTo>
                        <a:pt x="532" y="565"/>
                      </a:lnTo>
                      <a:lnTo>
                        <a:pt x="529" y="565"/>
                      </a:lnTo>
                      <a:lnTo>
                        <a:pt x="529" y="568"/>
                      </a:lnTo>
                      <a:lnTo>
                        <a:pt x="527" y="568"/>
                      </a:lnTo>
                      <a:lnTo>
                        <a:pt x="527" y="570"/>
                      </a:lnTo>
                      <a:lnTo>
                        <a:pt x="522" y="570"/>
                      </a:lnTo>
                      <a:lnTo>
                        <a:pt x="522" y="572"/>
                      </a:lnTo>
                      <a:lnTo>
                        <a:pt x="520" y="572"/>
                      </a:lnTo>
                      <a:lnTo>
                        <a:pt x="517" y="575"/>
                      </a:lnTo>
                      <a:lnTo>
                        <a:pt x="515" y="577"/>
                      </a:lnTo>
                      <a:lnTo>
                        <a:pt x="513" y="580"/>
                      </a:lnTo>
                      <a:lnTo>
                        <a:pt x="515" y="582"/>
                      </a:lnTo>
                      <a:lnTo>
                        <a:pt x="513" y="584"/>
                      </a:lnTo>
                      <a:lnTo>
                        <a:pt x="510" y="582"/>
                      </a:lnTo>
                      <a:lnTo>
                        <a:pt x="508" y="582"/>
                      </a:lnTo>
                      <a:lnTo>
                        <a:pt x="503" y="582"/>
                      </a:lnTo>
                      <a:lnTo>
                        <a:pt x="501" y="582"/>
                      </a:lnTo>
                      <a:lnTo>
                        <a:pt x="498" y="582"/>
                      </a:lnTo>
                      <a:lnTo>
                        <a:pt x="498" y="587"/>
                      </a:lnTo>
                      <a:lnTo>
                        <a:pt x="494" y="587"/>
                      </a:lnTo>
                      <a:lnTo>
                        <a:pt x="496" y="589"/>
                      </a:lnTo>
                      <a:lnTo>
                        <a:pt x="494" y="589"/>
                      </a:lnTo>
                      <a:lnTo>
                        <a:pt x="494" y="592"/>
                      </a:lnTo>
                      <a:lnTo>
                        <a:pt x="496" y="594"/>
                      </a:lnTo>
                      <a:lnTo>
                        <a:pt x="494" y="594"/>
                      </a:lnTo>
                      <a:lnTo>
                        <a:pt x="494" y="592"/>
                      </a:lnTo>
                      <a:lnTo>
                        <a:pt x="491" y="592"/>
                      </a:lnTo>
                      <a:lnTo>
                        <a:pt x="489" y="594"/>
                      </a:lnTo>
                      <a:lnTo>
                        <a:pt x="491" y="596"/>
                      </a:lnTo>
                      <a:lnTo>
                        <a:pt x="486" y="596"/>
                      </a:lnTo>
                      <a:lnTo>
                        <a:pt x="489" y="599"/>
                      </a:lnTo>
                      <a:lnTo>
                        <a:pt x="489" y="601"/>
                      </a:lnTo>
                      <a:lnTo>
                        <a:pt x="486" y="601"/>
                      </a:lnTo>
                      <a:lnTo>
                        <a:pt x="486" y="603"/>
                      </a:lnTo>
                      <a:lnTo>
                        <a:pt x="484" y="601"/>
                      </a:lnTo>
                      <a:lnTo>
                        <a:pt x="484" y="603"/>
                      </a:lnTo>
                      <a:lnTo>
                        <a:pt x="479" y="603"/>
                      </a:lnTo>
                      <a:lnTo>
                        <a:pt x="479" y="606"/>
                      </a:lnTo>
                      <a:lnTo>
                        <a:pt x="477" y="606"/>
                      </a:lnTo>
                      <a:lnTo>
                        <a:pt x="477" y="608"/>
                      </a:lnTo>
                      <a:lnTo>
                        <a:pt x="475" y="611"/>
                      </a:lnTo>
                      <a:lnTo>
                        <a:pt x="472" y="611"/>
                      </a:lnTo>
                      <a:lnTo>
                        <a:pt x="472" y="613"/>
                      </a:lnTo>
                      <a:lnTo>
                        <a:pt x="472" y="618"/>
                      </a:lnTo>
                      <a:lnTo>
                        <a:pt x="470" y="615"/>
                      </a:lnTo>
                      <a:lnTo>
                        <a:pt x="467" y="618"/>
                      </a:lnTo>
                      <a:lnTo>
                        <a:pt x="465" y="618"/>
                      </a:lnTo>
                      <a:lnTo>
                        <a:pt x="463" y="618"/>
                      </a:lnTo>
                      <a:lnTo>
                        <a:pt x="460" y="620"/>
                      </a:lnTo>
                      <a:lnTo>
                        <a:pt x="458" y="620"/>
                      </a:lnTo>
                      <a:lnTo>
                        <a:pt x="455" y="620"/>
                      </a:lnTo>
                      <a:lnTo>
                        <a:pt x="455" y="623"/>
                      </a:lnTo>
                      <a:lnTo>
                        <a:pt x="453" y="625"/>
                      </a:lnTo>
                      <a:lnTo>
                        <a:pt x="451" y="625"/>
                      </a:lnTo>
                      <a:lnTo>
                        <a:pt x="451" y="627"/>
                      </a:lnTo>
                      <a:lnTo>
                        <a:pt x="451" y="630"/>
                      </a:lnTo>
                      <a:lnTo>
                        <a:pt x="446" y="634"/>
                      </a:lnTo>
                      <a:lnTo>
                        <a:pt x="446" y="639"/>
                      </a:lnTo>
                      <a:lnTo>
                        <a:pt x="448" y="642"/>
                      </a:lnTo>
                      <a:lnTo>
                        <a:pt x="451" y="642"/>
                      </a:lnTo>
                      <a:lnTo>
                        <a:pt x="451" y="644"/>
                      </a:lnTo>
                      <a:lnTo>
                        <a:pt x="451" y="646"/>
                      </a:lnTo>
                      <a:lnTo>
                        <a:pt x="453" y="646"/>
                      </a:lnTo>
                      <a:lnTo>
                        <a:pt x="451" y="646"/>
                      </a:lnTo>
                      <a:lnTo>
                        <a:pt x="451" y="649"/>
                      </a:lnTo>
                      <a:lnTo>
                        <a:pt x="451" y="651"/>
                      </a:lnTo>
                      <a:lnTo>
                        <a:pt x="448" y="653"/>
                      </a:lnTo>
                      <a:lnTo>
                        <a:pt x="448" y="656"/>
                      </a:lnTo>
                      <a:lnTo>
                        <a:pt x="451" y="658"/>
                      </a:lnTo>
                      <a:lnTo>
                        <a:pt x="453" y="661"/>
                      </a:lnTo>
                      <a:lnTo>
                        <a:pt x="453" y="663"/>
                      </a:lnTo>
                      <a:lnTo>
                        <a:pt x="453" y="665"/>
                      </a:lnTo>
                      <a:lnTo>
                        <a:pt x="455" y="668"/>
                      </a:lnTo>
                      <a:lnTo>
                        <a:pt x="455" y="670"/>
                      </a:lnTo>
                      <a:lnTo>
                        <a:pt x="455" y="673"/>
                      </a:lnTo>
                      <a:lnTo>
                        <a:pt x="458" y="673"/>
                      </a:lnTo>
                      <a:lnTo>
                        <a:pt x="458" y="675"/>
                      </a:lnTo>
                      <a:lnTo>
                        <a:pt x="460" y="677"/>
                      </a:lnTo>
                      <a:lnTo>
                        <a:pt x="458" y="680"/>
                      </a:lnTo>
                      <a:lnTo>
                        <a:pt x="460" y="682"/>
                      </a:lnTo>
                      <a:lnTo>
                        <a:pt x="460" y="687"/>
                      </a:lnTo>
                      <a:lnTo>
                        <a:pt x="460" y="689"/>
                      </a:lnTo>
                      <a:lnTo>
                        <a:pt x="460" y="692"/>
                      </a:lnTo>
                      <a:lnTo>
                        <a:pt x="460" y="694"/>
                      </a:lnTo>
                      <a:lnTo>
                        <a:pt x="458" y="694"/>
                      </a:lnTo>
                      <a:lnTo>
                        <a:pt x="458" y="696"/>
                      </a:lnTo>
                      <a:lnTo>
                        <a:pt x="455" y="696"/>
                      </a:lnTo>
                      <a:lnTo>
                        <a:pt x="455" y="699"/>
                      </a:lnTo>
                      <a:lnTo>
                        <a:pt x="455" y="701"/>
                      </a:lnTo>
                      <a:lnTo>
                        <a:pt x="455" y="704"/>
                      </a:lnTo>
                      <a:lnTo>
                        <a:pt x="455" y="706"/>
                      </a:lnTo>
                      <a:lnTo>
                        <a:pt x="455" y="708"/>
                      </a:lnTo>
                      <a:lnTo>
                        <a:pt x="453" y="708"/>
                      </a:lnTo>
                      <a:lnTo>
                        <a:pt x="451" y="711"/>
                      </a:lnTo>
                      <a:lnTo>
                        <a:pt x="448" y="711"/>
                      </a:lnTo>
                      <a:lnTo>
                        <a:pt x="446" y="711"/>
                      </a:lnTo>
                      <a:lnTo>
                        <a:pt x="444" y="713"/>
                      </a:lnTo>
                      <a:lnTo>
                        <a:pt x="444" y="715"/>
                      </a:lnTo>
                      <a:lnTo>
                        <a:pt x="432" y="713"/>
                      </a:lnTo>
                      <a:lnTo>
                        <a:pt x="429" y="718"/>
                      </a:lnTo>
                      <a:lnTo>
                        <a:pt x="424" y="723"/>
                      </a:lnTo>
                      <a:lnTo>
                        <a:pt x="424" y="725"/>
                      </a:lnTo>
                      <a:lnTo>
                        <a:pt x="417" y="730"/>
                      </a:lnTo>
                      <a:lnTo>
                        <a:pt x="415" y="730"/>
                      </a:lnTo>
                      <a:lnTo>
                        <a:pt x="413" y="730"/>
                      </a:lnTo>
                      <a:lnTo>
                        <a:pt x="408" y="727"/>
                      </a:lnTo>
                      <a:lnTo>
                        <a:pt x="408" y="730"/>
                      </a:lnTo>
                      <a:lnTo>
                        <a:pt x="408" y="720"/>
                      </a:lnTo>
                      <a:lnTo>
                        <a:pt x="408" y="718"/>
                      </a:lnTo>
                      <a:lnTo>
                        <a:pt x="408" y="715"/>
                      </a:lnTo>
                      <a:lnTo>
                        <a:pt x="408" y="713"/>
                      </a:lnTo>
                      <a:lnTo>
                        <a:pt x="410" y="713"/>
                      </a:lnTo>
                      <a:lnTo>
                        <a:pt x="413" y="713"/>
                      </a:lnTo>
                      <a:lnTo>
                        <a:pt x="413" y="715"/>
                      </a:lnTo>
                      <a:lnTo>
                        <a:pt x="415" y="713"/>
                      </a:lnTo>
                      <a:lnTo>
                        <a:pt x="415" y="711"/>
                      </a:lnTo>
                      <a:lnTo>
                        <a:pt x="417" y="711"/>
                      </a:lnTo>
                      <a:lnTo>
                        <a:pt x="415" y="706"/>
                      </a:lnTo>
                      <a:lnTo>
                        <a:pt x="415" y="704"/>
                      </a:lnTo>
                      <a:lnTo>
                        <a:pt x="417" y="704"/>
                      </a:lnTo>
                      <a:lnTo>
                        <a:pt x="420" y="704"/>
                      </a:lnTo>
                      <a:lnTo>
                        <a:pt x="420" y="706"/>
                      </a:lnTo>
                      <a:lnTo>
                        <a:pt x="422" y="708"/>
                      </a:lnTo>
                      <a:lnTo>
                        <a:pt x="422" y="706"/>
                      </a:lnTo>
                      <a:lnTo>
                        <a:pt x="420" y="704"/>
                      </a:lnTo>
                      <a:lnTo>
                        <a:pt x="420" y="701"/>
                      </a:lnTo>
                      <a:lnTo>
                        <a:pt x="417" y="701"/>
                      </a:lnTo>
                      <a:lnTo>
                        <a:pt x="420" y="699"/>
                      </a:lnTo>
                      <a:lnTo>
                        <a:pt x="417" y="699"/>
                      </a:lnTo>
                      <a:lnTo>
                        <a:pt x="415" y="699"/>
                      </a:lnTo>
                      <a:lnTo>
                        <a:pt x="413" y="696"/>
                      </a:lnTo>
                      <a:lnTo>
                        <a:pt x="410" y="696"/>
                      </a:lnTo>
                      <a:lnTo>
                        <a:pt x="408" y="696"/>
                      </a:lnTo>
                      <a:lnTo>
                        <a:pt x="405" y="696"/>
                      </a:lnTo>
                      <a:lnTo>
                        <a:pt x="405" y="699"/>
                      </a:lnTo>
                      <a:lnTo>
                        <a:pt x="403" y="699"/>
                      </a:lnTo>
                      <a:lnTo>
                        <a:pt x="403" y="701"/>
                      </a:lnTo>
                      <a:lnTo>
                        <a:pt x="403" y="699"/>
                      </a:lnTo>
                      <a:lnTo>
                        <a:pt x="401" y="699"/>
                      </a:lnTo>
                      <a:lnTo>
                        <a:pt x="398" y="699"/>
                      </a:lnTo>
                      <a:lnTo>
                        <a:pt x="396" y="701"/>
                      </a:lnTo>
                      <a:lnTo>
                        <a:pt x="393" y="701"/>
                      </a:lnTo>
                      <a:lnTo>
                        <a:pt x="391" y="701"/>
                      </a:lnTo>
                      <a:lnTo>
                        <a:pt x="389" y="701"/>
                      </a:lnTo>
                      <a:lnTo>
                        <a:pt x="386" y="704"/>
                      </a:lnTo>
                      <a:lnTo>
                        <a:pt x="389" y="704"/>
                      </a:lnTo>
                      <a:lnTo>
                        <a:pt x="384" y="701"/>
                      </a:lnTo>
                      <a:lnTo>
                        <a:pt x="382" y="704"/>
                      </a:lnTo>
                      <a:lnTo>
                        <a:pt x="379" y="704"/>
                      </a:lnTo>
                      <a:lnTo>
                        <a:pt x="379" y="706"/>
                      </a:lnTo>
                      <a:lnTo>
                        <a:pt x="374" y="706"/>
                      </a:lnTo>
                      <a:lnTo>
                        <a:pt x="374" y="708"/>
                      </a:lnTo>
                      <a:lnTo>
                        <a:pt x="374" y="711"/>
                      </a:lnTo>
                      <a:lnTo>
                        <a:pt x="374" y="713"/>
                      </a:lnTo>
                      <a:lnTo>
                        <a:pt x="370" y="715"/>
                      </a:lnTo>
                      <a:lnTo>
                        <a:pt x="367" y="715"/>
                      </a:lnTo>
                      <a:lnTo>
                        <a:pt x="365" y="718"/>
                      </a:lnTo>
                      <a:lnTo>
                        <a:pt x="362" y="723"/>
                      </a:lnTo>
                      <a:lnTo>
                        <a:pt x="362" y="725"/>
                      </a:lnTo>
                      <a:lnTo>
                        <a:pt x="362" y="727"/>
                      </a:lnTo>
                      <a:lnTo>
                        <a:pt x="365" y="730"/>
                      </a:lnTo>
                      <a:lnTo>
                        <a:pt x="367" y="732"/>
                      </a:lnTo>
                      <a:lnTo>
                        <a:pt x="367" y="735"/>
                      </a:lnTo>
                      <a:lnTo>
                        <a:pt x="365" y="735"/>
                      </a:lnTo>
                      <a:lnTo>
                        <a:pt x="365" y="737"/>
                      </a:lnTo>
                      <a:lnTo>
                        <a:pt x="365" y="739"/>
                      </a:lnTo>
                      <a:lnTo>
                        <a:pt x="362" y="739"/>
                      </a:lnTo>
                      <a:lnTo>
                        <a:pt x="360" y="739"/>
                      </a:lnTo>
                      <a:lnTo>
                        <a:pt x="360" y="742"/>
                      </a:lnTo>
                      <a:lnTo>
                        <a:pt x="360" y="744"/>
                      </a:lnTo>
                      <a:lnTo>
                        <a:pt x="360" y="746"/>
                      </a:lnTo>
                      <a:lnTo>
                        <a:pt x="358" y="749"/>
                      </a:lnTo>
                      <a:lnTo>
                        <a:pt x="358" y="751"/>
                      </a:lnTo>
                      <a:lnTo>
                        <a:pt x="355" y="756"/>
                      </a:lnTo>
                      <a:lnTo>
                        <a:pt x="355" y="754"/>
                      </a:lnTo>
                      <a:lnTo>
                        <a:pt x="353" y="754"/>
                      </a:lnTo>
                      <a:lnTo>
                        <a:pt x="351" y="754"/>
                      </a:lnTo>
                      <a:lnTo>
                        <a:pt x="348" y="754"/>
                      </a:lnTo>
                      <a:lnTo>
                        <a:pt x="346" y="754"/>
                      </a:lnTo>
                      <a:lnTo>
                        <a:pt x="343" y="756"/>
                      </a:lnTo>
                      <a:lnTo>
                        <a:pt x="341" y="756"/>
                      </a:lnTo>
                      <a:lnTo>
                        <a:pt x="339" y="756"/>
                      </a:lnTo>
                      <a:lnTo>
                        <a:pt x="336" y="754"/>
                      </a:lnTo>
                      <a:lnTo>
                        <a:pt x="334" y="754"/>
                      </a:lnTo>
                      <a:lnTo>
                        <a:pt x="331" y="754"/>
                      </a:lnTo>
                      <a:lnTo>
                        <a:pt x="331" y="756"/>
                      </a:lnTo>
                      <a:lnTo>
                        <a:pt x="329" y="756"/>
                      </a:lnTo>
                      <a:lnTo>
                        <a:pt x="324" y="756"/>
                      </a:lnTo>
                      <a:lnTo>
                        <a:pt x="322" y="756"/>
                      </a:lnTo>
                      <a:lnTo>
                        <a:pt x="322" y="758"/>
                      </a:lnTo>
                      <a:lnTo>
                        <a:pt x="320" y="758"/>
                      </a:lnTo>
                      <a:lnTo>
                        <a:pt x="317" y="758"/>
                      </a:lnTo>
                      <a:lnTo>
                        <a:pt x="312" y="761"/>
                      </a:lnTo>
                      <a:lnTo>
                        <a:pt x="310" y="761"/>
                      </a:lnTo>
                      <a:lnTo>
                        <a:pt x="310" y="763"/>
                      </a:lnTo>
                      <a:lnTo>
                        <a:pt x="308" y="763"/>
                      </a:lnTo>
                      <a:lnTo>
                        <a:pt x="308" y="766"/>
                      </a:lnTo>
                      <a:lnTo>
                        <a:pt x="303" y="766"/>
                      </a:lnTo>
                      <a:lnTo>
                        <a:pt x="300" y="768"/>
                      </a:lnTo>
                      <a:lnTo>
                        <a:pt x="300" y="770"/>
                      </a:lnTo>
                      <a:lnTo>
                        <a:pt x="300" y="768"/>
                      </a:lnTo>
                      <a:lnTo>
                        <a:pt x="296" y="768"/>
                      </a:lnTo>
                      <a:lnTo>
                        <a:pt x="298" y="766"/>
                      </a:lnTo>
                      <a:lnTo>
                        <a:pt x="296" y="763"/>
                      </a:lnTo>
                      <a:lnTo>
                        <a:pt x="293" y="763"/>
                      </a:lnTo>
                      <a:lnTo>
                        <a:pt x="289" y="763"/>
                      </a:lnTo>
                      <a:lnTo>
                        <a:pt x="286" y="763"/>
                      </a:lnTo>
                      <a:lnTo>
                        <a:pt x="286" y="761"/>
                      </a:lnTo>
                      <a:lnTo>
                        <a:pt x="284" y="761"/>
                      </a:lnTo>
                      <a:lnTo>
                        <a:pt x="281" y="761"/>
                      </a:lnTo>
                      <a:lnTo>
                        <a:pt x="281" y="758"/>
                      </a:lnTo>
                      <a:lnTo>
                        <a:pt x="277" y="758"/>
                      </a:lnTo>
                      <a:lnTo>
                        <a:pt x="274" y="758"/>
                      </a:lnTo>
                      <a:lnTo>
                        <a:pt x="272" y="756"/>
                      </a:lnTo>
                      <a:lnTo>
                        <a:pt x="269" y="756"/>
                      </a:lnTo>
                      <a:lnTo>
                        <a:pt x="267" y="754"/>
                      </a:lnTo>
                      <a:lnTo>
                        <a:pt x="265" y="751"/>
                      </a:lnTo>
                      <a:lnTo>
                        <a:pt x="262" y="751"/>
                      </a:lnTo>
                      <a:lnTo>
                        <a:pt x="260" y="749"/>
                      </a:lnTo>
                      <a:lnTo>
                        <a:pt x="258" y="744"/>
                      </a:lnTo>
                      <a:lnTo>
                        <a:pt x="258" y="739"/>
                      </a:lnTo>
                      <a:lnTo>
                        <a:pt x="258" y="737"/>
                      </a:lnTo>
                      <a:lnTo>
                        <a:pt x="258" y="735"/>
                      </a:lnTo>
                      <a:lnTo>
                        <a:pt x="253" y="735"/>
                      </a:lnTo>
                      <a:lnTo>
                        <a:pt x="248" y="735"/>
                      </a:lnTo>
                      <a:lnTo>
                        <a:pt x="246" y="732"/>
                      </a:lnTo>
                      <a:lnTo>
                        <a:pt x="241" y="732"/>
                      </a:lnTo>
                      <a:lnTo>
                        <a:pt x="238" y="732"/>
                      </a:lnTo>
                      <a:lnTo>
                        <a:pt x="236" y="732"/>
                      </a:lnTo>
                      <a:lnTo>
                        <a:pt x="238" y="735"/>
                      </a:lnTo>
                      <a:lnTo>
                        <a:pt x="238" y="737"/>
                      </a:lnTo>
                      <a:lnTo>
                        <a:pt x="236" y="737"/>
                      </a:lnTo>
                      <a:lnTo>
                        <a:pt x="234" y="739"/>
                      </a:lnTo>
                      <a:lnTo>
                        <a:pt x="231" y="739"/>
                      </a:lnTo>
                      <a:lnTo>
                        <a:pt x="231" y="742"/>
                      </a:lnTo>
                      <a:lnTo>
                        <a:pt x="231" y="744"/>
                      </a:lnTo>
                      <a:lnTo>
                        <a:pt x="234" y="744"/>
                      </a:lnTo>
                      <a:lnTo>
                        <a:pt x="234" y="746"/>
                      </a:lnTo>
                      <a:lnTo>
                        <a:pt x="231" y="746"/>
                      </a:lnTo>
                      <a:lnTo>
                        <a:pt x="229" y="746"/>
                      </a:lnTo>
                      <a:lnTo>
                        <a:pt x="227" y="746"/>
                      </a:lnTo>
                      <a:lnTo>
                        <a:pt x="227" y="744"/>
                      </a:lnTo>
                      <a:lnTo>
                        <a:pt x="219" y="742"/>
                      </a:lnTo>
                      <a:lnTo>
                        <a:pt x="215" y="739"/>
                      </a:lnTo>
                      <a:lnTo>
                        <a:pt x="212" y="739"/>
                      </a:lnTo>
                      <a:lnTo>
                        <a:pt x="210" y="739"/>
                      </a:lnTo>
                      <a:lnTo>
                        <a:pt x="207" y="742"/>
                      </a:lnTo>
                      <a:lnTo>
                        <a:pt x="205" y="742"/>
                      </a:lnTo>
                      <a:lnTo>
                        <a:pt x="205" y="739"/>
                      </a:lnTo>
                      <a:lnTo>
                        <a:pt x="205" y="737"/>
                      </a:lnTo>
                      <a:lnTo>
                        <a:pt x="205" y="735"/>
                      </a:lnTo>
                      <a:lnTo>
                        <a:pt x="205" y="732"/>
                      </a:lnTo>
                      <a:lnTo>
                        <a:pt x="203" y="727"/>
                      </a:lnTo>
                      <a:lnTo>
                        <a:pt x="203" y="725"/>
                      </a:lnTo>
                      <a:lnTo>
                        <a:pt x="200" y="725"/>
                      </a:lnTo>
                      <a:lnTo>
                        <a:pt x="200" y="723"/>
                      </a:lnTo>
                      <a:lnTo>
                        <a:pt x="198" y="723"/>
                      </a:lnTo>
                      <a:lnTo>
                        <a:pt x="196" y="718"/>
                      </a:lnTo>
                      <a:lnTo>
                        <a:pt x="193" y="718"/>
                      </a:lnTo>
                      <a:lnTo>
                        <a:pt x="191" y="718"/>
                      </a:lnTo>
                      <a:lnTo>
                        <a:pt x="191" y="720"/>
                      </a:lnTo>
                      <a:lnTo>
                        <a:pt x="191" y="718"/>
                      </a:lnTo>
                      <a:lnTo>
                        <a:pt x="188" y="718"/>
                      </a:lnTo>
                      <a:lnTo>
                        <a:pt x="188" y="720"/>
                      </a:lnTo>
                      <a:lnTo>
                        <a:pt x="186" y="720"/>
                      </a:lnTo>
                      <a:lnTo>
                        <a:pt x="184" y="718"/>
                      </a:lnTo>
                      <a:lnTo>
                        <a:pt x="181" y="718"/>
                      </a:lnTo>
                      <a:lnTo>
                        <a:pt x="179" y="718"/>
                      </a:lnTo>
                      <a:lnTo>
                        <a:pt x="176" y="718"/>
                      </a:lnTo>
                      <a:lnTo>
                        <a:pt x="174" y="718"/>
                      </a:lnTo>
                      <a:lnTo>
                        <a:pt x="174" y="715"/>
                      </a:lnTo>
                      <a:lnTo>
                        <a:pt x="172" y="718"/>
                      </a:lnTo>
                      <a:lnTo>
                        <a:pt x="169" y="718"/>
                      </a:lnTo>
                      <a:lnTo>
                        <a:pt x="169" y="720"/>
                      </a:lnTo>
                      <a:lnTo>
                        <a:pt x="167" y="718"/>
                      </a:lnTo>
                      <a:lnTo>
                        <a:pt x="165" y="718"/>
                      </a:lnTo>
                      <a:lnTo>
                        <a:pt x="162" y="718"/>
                      </a:lnTo>
                      <a:lnTo>
                        <a:pt x="162" y="715"/>
                      </a:lnTo>
                      <a:lnTo>
                        <a:pt x="160" y="715"/>
                      </a:lnTo>
                      <a:lnTo>
                        <a:pt x="162" y="713"/>
                      </a:lnTo>
                      <a:lnTo>
                        <a:pt x="160" y="713"/>
                      </a:lnTo>
                      <a:lnTo>
                        <a:pt x="157" y="713"/>
                      </a:lnTo>
                      <a:lnTo>
                        <a:pt x="155" y="713"/>
                      </a:lnTo>
                      <a:lnTo>
                        <a:pt x="155" y="711"/>
                      </a:lnTo>
                      <a:lnTo>
                        <a:pt x="153" y="713"/>
                      </a:lnTo>
                      <a:lnTo>
                        <a:pt x="150" y="711"/>
                      </a:lnTo>
                      <a:lnTo>
                        <a:pt x="153" y="706"/>
                      </a:lnTo>
                      <a:lnTo>
                        <a:pt x="155" y="704"/>
                      </a:lnTo>
                      <a:lnTo>
                        <a:pt x="155" y="699"/>
                      </a:lnTo>
                      <a:lnTo>
                        <a:pt x="157" y="696"/>
                      </a:lnTo>
                      <a:lnTo>
                        <a:pt x="157" y="694"/>
                      </a:lnTo>
                      <a:lnTo>
                        <a:pt x="155" y="692"/>
                      </a:lnTo>
                      <a:lnTo>
                        <a:pt x="150" y="694"/>
                      </a:lnTo>
                      <a:lnTo>
                        <a:pt x="143" y="692"/>
                      </a:lnTo>
                      <a:lnTo>
                        <a:pt x="141" y="692"/>
                      </a:lnTo>
                      <a:lnTo>
                        <a:pt x="136" y="687"/>
                      </a:lnTo>
                      <a:lnTo>
                        <a:pt x="134" y="687"/>
                      </a:lnTo>
                      <a:lnTo>
                        <a:pt x="134" y="684"/>
                      </a:lnTo>
                      <a:lnTo>
                        <a:pt x="131" y="684"/>
                      </a:lnTo>
                      <a:lnTo>
                        <a:pt x="129" y="684"/>
                      </a:lnTo>
                      <a:lnTo>
                        <a:pt x="126" y="684"/>
                      </a:lnTo>
                      <a:lnTo>
                        <a:pt x="126" y="682"/>
                      </a:lnTo>
                      <a:lnTo>
                        <a:pt x="124" y="682"/>
                      </a:lnTo>
                      <a:lnTo>
                        <a:pt x="122" y="682"/>
                      </a:lnTo>
                      <a:lnTo>
                        <a:pt x="124" y="677"/>
                      </a:lnTo>
                      <a:lnTo>
                        <a:pt x="119" y="680"/>
                      </a:lnTo>
                      <a:lnTo>
                        <a:pt x="114" y="682"/>
                      </a:lnTo>
                      <a:lnTo>
                        <a:pt x="112" y="680"/>
                      </a:lnTo>
                      <a:lnTo>
                        <a:pt x="110" y="682"/>
                      </a:lnTo>
                      <a:lnTo>
                        <a:pt x="105" y="682"/>
                      </a:lnTo>
                      <a:lnTo>
                        <a:pt x="105" y="684"/>
                      </a:lnTo>
                      <a:lnTo>
                        <a:pt x="100" y="689"/>
                      </a:lnTo>
                      <a:lnTo>
                        <a:pt x="98" y="687"/>
                      </a:lnTo>
                      <a:lnTo>
                        <a:pt x="95" y="689"/>
                      </a:lnTo>
                      <a:lnTo>
                        <a:pt x="93" y="689"/>
                      </a:lnTo>
                      <a:lnTo>
                        <a:pt x="93" y="687"/>
                      </a:lnTo>
                      <a:lnTo>
                        <a:pt x="91" y="687"/>
                      </a:lnTo>
                      <a:lnTo>
                        <a:pt x="91" y="689"/>
                      </a:lnTo>
                      <a:lnTo>
                        <a:pt x="88" y="692"/>
                      </a:lnTo>
                      <a:lnTo>
                        <a:pt x="86" y="689"/>
                      </a:lnTo>
                      <a:lnTo>
                        <a:pt x="83" y="689"/>
                      </a:lnTo>
                      <a:lnTo>
                        <a:pt x="83" y="687"/>
                      </a:lnTo>
                      <a:lnTo>
                        <a:pt x="81" y="680"/>
                      </a:lnTo>
                      <a:lnTo>
                        <a:pt x="76" y="673"/>
                      </a:lnTo>
                      <a:lnTo>
                        <a:pt x="74" y="663"/>
                      </a:lnTo>
                      <a:lnTo>
                        <a:pt x="74" y="661"/>
                      </a:lnTo>
                      <a:lnTo>
                        <a:pt x="72" y="661"/>
                      </a:lnTo>
                      <a:lnTo>
                        <a:pt x="74" y="658"/>
                      </a:lnTo>
                      <a:lnTo>
                        <a:pt x="72" y="658"/>
                      </a:lnTo>
                      <a:lnTo>
                        <a:pt x="69" y="658"/>
                      </a:lnTo>
                      <a:lnTo>
                        <a:pt x="69" y="656"/>
                      </a:lnTo>
                      <a:lnTo>
                        <a:pt x="67" y="653"/>
                      </a:lnTo>
                      <a:lnTo>
                        <a:pt x="62" y="646"/>
                      </a:lnTo>
                      <a:lnTo>
                        <a:pt x="62" y="644"/>
                      </a:lnTo>
                      <a:lnTo>
                        <a:pt x="62" y="642"/>
                      </a:lnTo>
                      <a:lnTo>
                        <a:pt x="60" y="642"/>
                      </a:lnTo>
                      <a:lnTo>
                        <a:pt x="57" y="639"/>
                      </a:lnTo>
                      <a:lnTo>
                        <a:pt x="55" y="634"/>
                      </a:lnTo>
                      <a:lnTo>
                        <a:pt x="50" y="630"/>
                      </a:lnTo>
                      <a:lnTo>
                        <a:pt x="48" y="627"/>
                      </a:lnTo>
                      <a:lnTo>
                        <a:pt x="45" y="625"/>
                      </a:lnTo>
                      <a:lnTo>
                        <a:pt x="45" y="623"/>
                      </a:lnTo>
                      <a:lnTo>
                        <a:pt x="45" y="620"/>
                      </a:lnTo>
                      <a:lnTo>
                        <a:pt x="43" y="620"/>
                      </a:lnTo>
                      <a:lnTo>
                        <a:pt x="43" y="618"/>
                      </a:lnTo>
                      <a:lnTo>
                        <a:pt x="43" y="615"/>
                      </a:lnTo>
                      <a:lnTo>
                        <a:pt x="43" y="613"/>
                      </a:lnTo>
                      <a:lnTo>
                        <a:pt x="41" y="613"/>
                      </a:lnTo>
                      <a:lnTo>
                        <a:pt x="41" y="611"/>
                      </a:lnTo>
                      <a:lnTo>
                        <a:pt x="41" y="613"/>
                      </a:lnTo>
                      <a:lnTo>
                        <a:pt x="38" y="611"/>
                      </a:lnTo>
                      <a:lnTo>
                        <a:pt x="36" y="611"/>
                      </a:lnTo>
                      <a:lnTo>
                        <a:pt x="36" y="608"/>
                      </a:lnTo>
                      <a:lnTo>
                        <a:pt x="33" y="608"/>
                      </a:lnTo>
                      <a:lnTo>
                        <a:pt x="31" y="611"/>
                      </a:lnTo>
                      <a:lnTo>
                        <a:pt x="31" y="608"/>
                      </a:lnTo>
                      <a:lnTo>
                        <a:pt x="33" y="606"/>
                      </a:lnTo>
                      <a:lnTo>
                        <a:pt x="36" y="606"/>
                      </a:lnTo>
                      <a:lnTo>
                        <a:pt x="36" y="603"/>
                      </a:lnTo>
                      <a:lnTo>
                        <a:pt x="36" y="601"/>
                      </a:lnTo>
                      <a:lnTo>
                        <a:pt x="38" y="601"/>
                      </a:lnTo>
                      <a:lnTo>
                        <a:pt x="41" y="599"/>
                      </a:lnTo>
                      <a:lnTo>
                        <a:pt x="41" y="596"/>
                      </a:lnTo>
                      <a:lnTo>
                        <a:pt x="38" y="596"/>
                      </a:lnTo>
                      <a:lnTo>
                        <a:pt x="38" y="599"/>
                      </a:lnTo>
                      <a:lnTo>
                        <a:pt x="36" y="596"/>
                      </a:lnTo>
                      <a:lnTo>
                        <a:pt x="33" y="596"/>
                      </a:lnTo>
                      <a:lnTo>
                        <a:pt x="36" y="594"/>
                      </a:lnTo>
                      <a:lnTo>
                        <a:pt x="36" y="592"/>
                      </a:lnTo>
                      <a:lnTo>
                        <a:pt x="38" y="589"/>
                      </a:lnTo>
                      <a:lnTo>
                        <a:pt x="38" y="587"/>
                      </a:lnTo>
                      <a:lnTo>
                        <a:pt x="36" y="587"/>
                      </a:lnTo>
                      <a:lnTo>
                        <a:pt x="38" y="584"/>
                      </a:lnTo>
                      <a:lnTo>
                        <a:pt x="41" y="582"/>
                      </a:lnTo>
                      <a:lnTo>
                        <a:pt x="41" y="580"/>
                      </a:lnTo>
                      <a:lnTo>
                        <a:pt x="41" y="577"/>
                      </a:lnTo>
                      <a:lnTo>
                        <a:pt x="41" y="575"/>
                      </a:lnTo>
                      <a:lnTo>
                        <a:pt x="41" y="572"/>
                      </a:lnTo>
                      <a:lnTo>
                        <a:pt x="41" y="575"/>
                      </a:lnTo>
                      <a:lnTo>
                        <a:pt x="43" y="575"/>
                      </a:lnTo>
                      <a:lnTo>
                        <a:pt x="45" y="570"/>
                      </a:lnTo>
                      <a:lnTo>
                        <a:pt x="45" y="568"/>
                      </a:lnTo>
                      <a:lnTo>
                        <a:pt x="48" y="568"/>
                      </a:lnTo>
                      <a:lnTo>
                        <a:pt x="48" y="565"/>
                      </a:lnTo>
                      <a:lnTo>
                        <a:pt x="50" y="563"/>
                      </a:lnTo>
                      <a:lnTo>
                        <a:pt x="50" y="561"/>
                      </a:lnTo>
                      <a:lnTo>
                        <a:pt x="52" y="556"/>
                      </a:lnTo>
                      <a:lnTo>
                        <a:pt x="55" y="553"/>
                      </a:lnTo>
                      <a:lnTo>
                        <a:pt x="50" y="551"/>
                      </a:lnTo>
                      <a:lnTo>
                        <a:pt x="48" y="549"/>
                      </a:lnTo>
                      <a:lnTo>
                        <a:pt x="50" y="546"/>
                      </a:lnTo>
                      <a:lnTo>
                        <a:pt x="50" y="539"/>
                      </a:lnTo>
                      <a:lnTo>
                        <a:pt x="50" y="537"/>
                      </a:lnTo>
                      <a:lnTo>
                        <a:pt x="50" y="534"/>
                      </a:lnTo>
                      <a:lnTo>
                        <a:pt x="50" y="530"/>
                      </a:lnTo>
                      <a:lnTo>
                        <a:pt x="52" y="530"/>
                      </a:lnTo>
                      <a:lnTo>
                        <a:pt x="55" y="527"/>
                      </a:lnTo>
                      <a:lnTo>
                        <a:pt x="55" y="525"/>
                      </a:lnTo>
                      <a:lnTo>
                        <a:pt x="52" y="527"/>
                      </a:lnTo>
                      <a:lnTo>
                        <a:pt x="52" y="525"/>
                      </a:lnTo>
                      <a:lnTo>
                        <a:pt x="55" y="522"/>
                      </a:lnTo>
                      <a:lnTo>
                        <a:pt x="57" y="520"/>
                      </a:lnTo>
                      <a:lnTo>
                        <a:pt x="60" y="520"/>
                      </a:lnTo>
                      <a:lnTo>
                        <a:pt x="62" y="520"/>
                      </a:lnTo>
                      <a:lnTo>
                        <a:pt x="62" y="518"/>
                      </a:lnTo>
                      <a:lnTo>
                        <a:pt x="64" y="518"/>
                      </a:lnTo>
                      <a:lnTo>
                        <a:pt x="67" y="515"/>
                      </a:lnTo>
                      <a:lnTo>
                        <a:pt x="69" y="513"/>
                      </a:lnTo>
                      <a:lnTo>
                        <a:pt x="69" y="510"/>
                      </a:lnTo>
                      <a:lnTo>
                        <a:pt x="72" y="510"/>
                      </a:lnTo>
                      <a:lnTo>
                        <a:pt x="69" y="510"/>
                      </a:lnTo>
                      <a:lnTo>
                        <a:pt x="72" y="510"/>
                      </a:lnTo>
                      <a:lnTo>
                        <a:pt x="72" y="508"/>
                      </a:lnTo>
                      <a:lnTo>
                        <a:pt x="76" y="508"/>
                      </a:lnTo>
                      <a:lnTo>
                        <a:pt x="79" y="506"/>
                      </a:lnTo>
                      <a:lnTo>
                        <a:pt x="79" y="503"/>
                      </a:lnTo>
                      <a:lnTo>
                        <a:pt x="79" y="501"/>
                      </a:lnTo>
                      <a:lnTo>
                        <a:pt x="86" y="496"/>
                      </a:lnTo>
                      <a:lnTo>
                        <a:pt x="91" y="496"/>
                      </a:lnTo>
                      <a:lnTo>
                        <a:pt x="93" y="496"/>
                      </a:lnTo>
                      <a:lnTo>
                        <a:pt x="95" y="496"/>
                      </a:lnTo>
                      <a:lnTo>
                        <a:pt x="95" y="491"/>
                      </a:lnTo>
                      <a:lnTo>
                        <a:pt x="98" y="489"/>
                      </a:lnTo>
                      <a:lnTo>
                        <a:pt x="100" y="487"/>
                      </a:lnTo>
                      <a:lnTo>
                        <a:pt x="103" y="484"/>
                      </a:lnTo>
                      <a:lnTo>
                        <a:pt x="105" y="484"/>
                      </a:lnTo>
                      <a:lnTo>
                        <a:pt x="107" y="482"/>
                      </a:lnTo>
                      <a:lnTo>
                        <a:pt x="110" y="480"/>
                      </a:lnTo>
                      <a:lnTo>
                        <a:pt x="107" y="477"/>
                      </a:lnTo>
                      <a:lnTo>
                        <a:pt x="107" y="475"/>
                      </a:lnTo>
                      <a:lnTo>
                        <a:pt x="107" y="472"/>
                      </a:lnTo>
                      <a:lnTo>
                        <a:pt x="105" y="472"/>
                      </a:lnTo>
                      <a:lnTo>
                        <a:pt x="105" y="470"/>
                      </a:lnTo>
                      <a:lnTo>
                        <a:pt x="107" y="468"/>
                      </a:lnTo>
                      <a:lnTo>
                        <a:pt x="110" y="468"/>
                      </a:lnTo>
                      <a:lnTo>
                        <a:pt x="112" y="465"/>
                      </a:lnTo>
                      <a:lnTo>
                        <a:pt x="112" y="460"/>
                      </a:lnTo>
                      <a:lnTo>
                        <a:pt x="114" y="456"/>
                      </a:lnTo>
                      <a:lnTo>
                        <a:pt x="117" y="453"/>
                      </a:lnTo>
                      <a:lnTo>
                        <a:pt x="122" y="449"/>
                      </a:lnTo>
                      <a:lnTo>
                        <a:pt x="126" y="439"/>
                      </a:lnTo>
                      <a:lnTo>
                        <a:pt x="129" y="437"/>
                      </a:lnTo>
                      <a:lnTo>
                        <a:pt x="129" y="434"/>
                      </a:lnTo>
                      <a:lnTo>
                        <a:pt x="126" y="432"/>
                      </a:lnTo>
                      <a:lnTo>
                        <a:pt x="126" y="429"/>
                      </a:lnTo>
                      <a:lnTo>
                        <a:pt x="129" y="427"/>
                      </a:lnTo>
                      <a:lnTo>
                        <a:pt x="129" y="425"/>
                      </a:lnTo>
                      <a:lnTo>
                        <a:pt x="126" y="425"/>
                      </a:lnTo>
                      <a:lnTo>
                        <a:pt x="126" y="420"/>
                      </a:lnTo>
                      <a:lnTo>
                        <a:pt x="124" y="415"/>
                      </a:lnTo>
                      <a:lnTo>
                        <a:pt x="119" y="413"/>
                      </a:lnTo>
                      <a:lnTo>
                        <a:pt x="119" y="410"/>
                      </a:lnTo>
                      <a:lnTo>
                        <a:pt x="112" y="406"/>
                      </a:lnTo>
                      <a:lnTo>
                        <a:pt x="107" y="406"/>
                      </a:lnTo>
                      <a:lnTo>
                        <a:pt x="105" y="408"/>
                      </a:lnTo>
                      <a:lnTo>
                        <a:pt x="103" y="408"/>
                      </a:lnTo>
                      <a:lnTo>
                        <a:pt x="100" y="408"/>
                      </a:lnTo>
                      <a:lnTo>
                        <a:pt x="98" y="410"/>
                      </a:lnTo>
                      <a:lnTo>
                        <a:pt x="95" y="410"/>
                      </a:lnTo>
                      <a:lnTo>
                        <a:pt x="86" y="408"/>
                      </a:lnTo>
                      <a:lnTo>
                        <a:pt x="86" y="406"/>
                      </a:lnTo>
                      <a:lnTo>
                        <a:pt x="83" y="403"/>
                      </a:lnTo>
                      <a:lnTo>
                        <a:pt x="86" y="403"/>
                      </a:lnTo>
                      <a:lnTo>
                        <a:pt x="86" y="398"/>
                      </a:lnTo>
                      <a:lnTo>
                        <a:pt x="88" y="398"/>
                      </a:lnTo>
                      <a:lnTo>
                        <a:pt x="88" y="396"/>
                      </a:lnTo>
                      <a:lnTo>
                        <a:pt x="88" y="391"/>
                      </a:lnTo>
                      <a:lnTo>
                        <a:pt x="88" y="389"/>
                      </a:lnTo>
                      <a:lnTo>
                        <a:pt x="86" y="389"/>
                      </a:lnTo>
                      <a:lnTo>
                        <a:pt x="83" y="389"/>
                      </a:lnTo>
                      <a:lnTo>
                        <a:pt x="81" y="387"/>
                      </a:lnTo>
                      <a:lnTo>
                        <a:pt x="79" y="387"/>
                      </a:lnTo>
                      <a:lnTo>
                        <a:pt x="76" y="384"/>
                      </a:lnTo>
                      <a:lnTo>
                        <a:pt x="74" y="384"/>
                      </a:lnTo>
                      <a:lnTo>
                        <a:pt x="72" y="384"/>
                      </a:lnTo>
                      <a:lnTo>
                        <a:pt x="72" y="382"/>
                      </a:lnTo>
                      <a:lnTo>
                        <a:pt x="69" y="382"/>
                      </a:lnTo>
                      <a:lnTo>
                        <a:pt x="67" y="379"/>
                      </a:lnTo>
                      <a:lnTo>
                        <a:pt x="64" y="377"/>
                      </a:lnTo>
                      <a:lnTo>
                        <a:pt x="64" y="375"/>
                      </a:lnTo>
                      <a:lnTo>
                        <a:pt x="64" y="372"/>
                      </a:lnTo>
                      <a:lnTo>
                        <a:pt x="64" y="370"/>
                      </a:lnTo>
                      <a:lnTo>
                        <a:pt x="64" y="367"/>
                      </a:lnTo>
                      <a:lnTo>
                        <a:pt x="62" y="363"/>
                      </a:lnTo>
                      <a:lnTo>
                        <a:pt x="67" y="356"/>
                      </a:lnTo>
                      <a:lnTo>
                        <a:pt x="62" y="353"/>
                      </a:lnTo>
                      <a:lnTo>
                        <a:pt x="60" y="348"/>
                      </a:lnTo>
                      <a:lnTo>
                        <a:pt x="60" y="346"/>
                      </a:lnTo>
                      <a:lnTo>
                        <a:pt x="57" y="346"/>
                      </a:lnTo>
                      <a:lnTo>
                        <a:pt x="55" y="344"/>
                      </a:lnTo>
                      <a:lnTo>
                        <a:pt x="55" y="341"/>
                      </a:lnTo>
                      <a:lnTo>
                        <a:pt x="55" y="339"/>
                      </a:lnTo>
                      <a:lnTo>
                        <a:pt x="52" y="339"/>
                      </a:lnTo>
                      <a:lnTo>
                        <a:pt x="50" y="337"/>
                      </a:lnTo>
                      <a:lnTo>
                        <a:pt x="52" y="332"/>
                      </a:lnTo>
                      <a:lnTo>
                        <a:pt x="50" y="332"/>
                      </a:lnTo>
                      <a:lnTo>
                        <a:pt x="50" y="327"/>
                      </a:lnTo>
                      <a:lnTo>
                        <a:pt x="48" y="325"/>
                      </a:lnTo>
                      <a:lnTo>
                        <a:pt x="48" y="322"/>
                      </a:lnTo>
                      <a:lnTo>
                        <a:pt x="50" y="320"/>
                      </a:lnTo>
                      <a:lnTo>
                        <a:pt x="50" y="317"/>
                      </a:lnTo>
                      <a:lnTo>
                        <a:pt x="52" y="315"/>
                      </a:lnTo>
                      <a:lnTo>
                        <a:pt x="52" y="313"/>
                      </a:lnTo>
                      <a:lnTo>
                        <a:pt x="52" y="310"/>
                      </a:lnTo>
                      <a:lnTo>
                        <a:pt x="52" y="308"/>
                      </a:lnTo>
                      <a:lnTo>
                        <a:pt x="52" y="303"/>
                      </a:lnTo>
                      <a:lnTo>
                        <a:pt x="55" y="301"/>
                      </a:lnTo>
                      <a:lnTo>
                        <a:pt x="52" y="298"/>
                      </a:lnTo>
                      <a:lnTo>
                        <a:pt x="50" y="298"/>
                      </a:lnTo>
                      <a:lnTo>
                        <a:pt x="50" y="296"/>
                      </a:lnTo>
                      <a:lnTo>
                        <a:pt x="48" y="296"/>
                      </a:lnTo>
                      <a:lnTo>
                        <a:pt x="45" y="294"/>
                      </a:lnTo>
                      <a:lnTo>
                        <a:pt x="43" y="294"/>
                      </a:lnTo>
                      <a:lnTo>
                        <a:pt x="43" y="291"/>
                      </a:lnTo>
                      <a:lnTo>
                        <a:pt x="41" y="294"/>
                      </a:lnTo>
                      <a:lnTo>
                        <a:pt x="41" y="291"/>
                      </a:lnTo>
                      <a:lnTo>
                        <a:pt x="36" y="289"/>
                      </a:lnTo>
                      <a:lnTo>
                        <a:pt x="33" y="289"/>
                      </a:lnTo>
                      <a:lnTo>
                        <a:pt x="33" y="286"/>
                      </a:lnTo>
                      <a:lnTo>
                        <a:pt x="33" y="282"/>
                      </a:lnTo>
                      <a:lnTo>
                        <a:pt x="33" y="279"/>
                      </a:lnTo>
                      <a:lnTo>
                        <a:pt x="31" y="277"/>
                      </a:lnTo>
                      <a:lnTo>
                        <a:pt x="29" y="277"/>
                      </a:lnTo>
                      <a:lnTo>
                        <a:pt x="26" y="277"/>
                      </a:lnTo>
                      <a:lnTo>
                        <a:pt x="21" y="272"/>
                      </a:lnTo>
                      <a:lnTo>
                        <a:pt x="21" y="270"/>
                      </a:lnTo>
                      <a:lnTo>
                        <a:pt x="19" y="267"/>
                      </a:lnTo>
                      <a:lnTo>
                        <a:pt x="19" y="265"/>
                      </a:lnTo>
                      <a:lnTo>
                        <a:pt x="17" y="265"/>
                      </a:lnTo>
                      <a:lnTo>
                        <a:pt x="17" y="263"/>
                      </a:lnTo>
                      <a:lnTo>
                        <a:pt x="14" y="263"/>
                      </a:lnTo>
                      <a:lnTo>
                        <a:pt x="12" y="260"/>
                      </a:lnTo>
                      <a:lnTo>
                        <a:pt x="10" y="260"/>
                      </a:lnTo>
                      <a:lnTo>
                        <a:pt x="10" y="255"/>
                      </a:lnTo>
                      <a:lnTo>
                        <a:pt x="7" y="253"/>
                      </a:lnTo>
                      <a:lnTo>
                        <a:pt x="7" y="251"/>
                      </a:lnTo>
                      <a:lnTo>
                        <a:pt x="5" y="248"/>
                      </a:lnTo>
                      <a:lnTo>
                        <a:pt x="5" y="246"/>
                      </a:lnTo>
                      <a:lnTo>
                        <a:pt x="5" y="244"/>
                      </a:lnTo>
                      <a:lnTo>
                        <a:pt x="5" y="241"/>
                      </a:lnTo>
                      <a:lnTo>
                        <a:pt x="5" y="239"/>
                      </a:lnTo>
                      <a:lnTo>
                        <a:pt x="2" y="239"/>
                      </a:lnTo>
                      <a:lnTo>
                        <a:pt x="2" y="236"/>
                      </a:lnTo>
                      <a:lnTo>
                        <a:pt x="0" y="236"/>
                      </a:lnTo>
                      <a:lnTo>
                        <a:pt x="2" y="236"/>
                      </a:lnTo>
                      <a:lnTo>
                        <a:pt x="2" y="234"/>
                      </a:lnTo>
                      <a:lnTo>
                        <a:pt x="5" y="236"/>
                      </a:lnTo>
                      <a:lnTo>
                        <a:pt x="14" y="236"/>
                      </a:lnTo>
                      <a:lnTo>
                        <a:pt x="17" y="236"/>
                      </a:lnTo>
                      <a:lnTo>
                        <a:pt x="19" y="236"/>
                      </a:lnTo>
                      <a:lnTo>
                        <a:pt x="26" y="239"/>
                      </a:lnTo>
                      <a:lnTo>
                        <a:pt x="29" y="241"/>
                      </a:lnTo>
                      <a:lnTo>
                        <a:pt x="33" y="244"/>
                      </a:lnTo>
                      <a:lnTo>
                        <a:pt x="36" y="241"/>
                      </a:lnTo>
                      <a:lnTo>
                        <a:pt x="38" y="241"/>
                      </a:lnTo>
                      <a:lnTo>
                        <a:pt x="48" y="246"/>
                      </a:lnTo>
                      <a:lnTo>
                        <a:pt x="50" y="246"/>
                      </a:lnTo>
                      <a:lnTo>
                        <a:pt x="52" y="244"/>
                      </a:lnTo>
                      <a:lnTo>
                        <a:pt x="60" y="241"/>
                      </a:lnTo>
                      <a:lnTo>
                        <a:pt x="60" y="239"/>
                      </a:lnTo>
                      <a:lnTo>
                        <a:pt x="69" y="239"/>
                      </a:lnTo>
                      <a:lnTo>
                        <a:pt x="72" y="239"/>
                      </a:lnTo>
                      <a:lnTo>
                        <a:pt x="76" y="241"/>
                      </a:lnTo>
                      <a:lnTo>
                        <a:pt x="79" y="241"/>
                      </a:lnTo>
                      <a:lnTo>
                        <a:pt x="83" y="241"/>
                      </a:lnTo>
                      <a:lnTo>
                        <a:pt x="88" y="244"/>
                      </a:lnTo>
                      <a:lnTo>
                        <a:pt x="93" y="244"/>
                      </a:lnTo>
                      <a:lnTo>
                        <a:pt x="98" y="241"/>
                      </a:lnTo>
                      <a:lnTo>
                        <a:pt x="103" y="241"/>
                      </a:lnTo>
                      <a:lnTo>
                        <a:pt x="105" y="241"/>
                      </a:lnTo>
                      <a:lnTo>
                        <a:pt x="110" y="244"/>
                      </a:lnTo>
                      <a:lnTo>
                        <a:pt x="112" y="244"/>
                      </a:lnTo>
                      <a:lnTo>
                        <a:pt x="114" y="244"/>
                      </a:lnTo>
                      <a:lnTo>
                        <a:pt x="119" y="241"/>
                      </a:lnTo>
                      <a:lnTo>
                        <a:pt x="124" y="239"/>
                      </a:lnTo>
                      <a:lnTo>
                        <a:pt x="126" y="236"/>
                      </a:lnTo>
                      <a:lnTo>
                        <a:pt x="126" y="234"/>
                      </a:lnTo>
                      <a:lnTo>
                        <a:pt x="126" y="232"/>
                      </a:lnTo>
                      <a:lnTo>
                        <a:pt x="126" y="227"/>
                      </a:lnTo>
                      <a:lnTo>
                        <a:pt x="131" y="224"/>
                      </a:lnTo>
                      <a:lnTo>
                        <a:pt x="131" y="222"/>
                      </a:lnTo>
                      <a:lnTo>
                        <a:pt x="129" y="222"/>
                      </a:lnTo>
                      <a:lnTo>
                        <a:pt x="129" y="220"/>
                      </a:lnTo>
                      <a:lnTo>
                        <a:pt x="131" y="217"/>
                      </a:lnTo>
                      <a:lnTo>
                        <a:pt x="131" y="215"/>
                      </a:lnTo>
                      <a:lnTo>
                        <a:pt x="131" y="213"/>
                      </a:lnTo>
                      <a:lnTo>
                        <a:pt x="134" y="210"/>
                      </a:lnTo>
                      <a:lnTo>
                        <a:pt x="134" y="208"/>
                      </a:lnTo>
                      <a:lnTo>
                        <a:pt x="134" y="203"/>
                      </a:lnTo>
                      <a:lnTo>
                        <a:pt x="131" y="203"/>
                      </a:lnTo>
                      <a:lnTo>
                        <a:pt x="131" y="198"/>
                      </a:lnTo>
                      <a:lnTo>
                        <a:pt x="134" y="198"/>
                      </a:lnTo>
                      <a:lnTo>
                        <a:pt x="134" y="196"/>
                      </a:lnTo>
                      <a:lnTo>
                        <a:pt x="136" y="194"/>
                      </a:lnTo>
                      <a:lnTo>
                        <a:pt x="138" y="194"/>
                      </a:lnTo>
                      <a:lnTo>
                        <a:pt x="141" y="194"/>
                      </a:lnTo>
                      <a:lnTo>
                        <a:pt x="143" y="191"/>
                      </a:lnTo>
                      <a:lnTo>
                        <a:pt x="145" y="191"/>
                      </a:lnTo>
                      <a:lnTo>
                        <a:pt x="145" y="189"/>
                      </a:lnTo>
                      <a:lnTo>
                        <a:pt x="145" y="186"/>
                      </a:lnTo>
                      <a:lnTo>
                        <a:pt x="148" y="184"/>
                      </a:lnTo>
                      <a:lnTo>
                        <a:pt x="150" y="184"/>
                      </a:lnTo>
                      <a:lnTo>
                        <a:pt x="150" y="182"/>
                      </a:lnTo>
                      <a:lnTo>
                        <a:pt x="153" y="182"/>
                      </a:lnTo>
                      <a:lnTo>
                        <a:pt x="153" y="177"/>
                      </a:lnTo>
                      <a:lnTo>
                        <a:pt x="153" y="174"/>
                      </a:lnTo>
                      <a:lnTo>
                        <a:pt x="153" y="172"/>
                      </a:lnTo>
                      <a:lnTo>
                        <a:pt x="153" y="170"/>
                      </a:lnTo>
                      <a:lnTo>
                        <a:pt x="155" y="170"/>
                      </a:lnTo>
                      <a:lnTo>
                        <a:pt x="153" y="167"/>
                      </a:lnTo>
                      <a:lnTo>
                        <a:pt x="153" y="165"/>
                      </a:lnTo>
                      <a:lnTo>
                        <a:pt x="155" y="163"/>
                      </a:lnTo>
                      <a:lnTo>
                        <a:pt x="155" y="160"/>
                      </a:lnTo>
                      <a:lnTo>
                        <a:pt x="157" y="160"/>
                      </a:lnTo>
                      <a:lnTo>
                        <a:pt x="157" y="155"/>
                      </a:lnTo>
                      <a:lnTo>
                        <a:pt x="157" y="153"/>
                      </a:lnTo>
                      <a:lnTo>
                        <a:pt x="160" y="151"/>
                      </a:lnTo>
                      <a:lnTo>
                        <a:pt x="157" y="148"/>
                      </a:lnTo>
                      <a:lnTo>
                        <a:pt x="160" y="146"/>
                      </a:lnTo>
                      <a:lnTo>
                        <a:pt x="160" y="143"/>
                      </a:lnTo>
                      <a:lnTo>
                        <a:pt x="162" y="143"/>
                      </a:lnTo>
                      <a:lnTo>
                        <a:pt x="160" y="139"/>
                      </a:lnTo>
                      <a:lnTo>
                        <a:pt x="162" y="139"/>
                      </a:lnTo>
                      <a:lnTo>
                        <a:pt x="160" y="136"/>
                      </a:lnTo>
                      <a:lnTo>
                        <a:pt x="162" y="134"/>
                      </a:lnTo>
                      <a:lnTo>
                        <a:pt x="160" y="132"/>
                      </a:lnTo>
                      <a:lnTo>
                        <a:pt x="160" y="129"/>
                      </a:lnTo>
                      <a:lnTo>
                        <a:pt x="157" y="127"/>
                      </a:lnTo>
                      <a:lnTo>
                        <a:pt x="155" y="127"/>
                      </a:lnTo>
                      <a:lnTo>
                        <a:pt x="157" y="122"/>
                      </a:lnTo>
                      <a:lnTo>
                        <a:pt x="155" y="122"/>
                      </a:lnTo>
                      <a:lnTo>
                        <a:pt x="153" y="122"/>
                      </a:lnTo>
                      <a:lnTo>
                        <a:pt x="150" y="122"/>
                      </a:lnTo>
                      <a:lnTo>
                        <a:pt x="150" y="117"/>
                      </a:lnTo>
                      <a:lnTo>
                        <a:pt x="150" y="115"/>
                      </a:lnTo>
                      <a:lnTo>
                        <a:pt x="148" y="112"/>
                      </a:lnTo>
                      <a:lnTo>
                        <a:pt x="148" y="110"/>
                      </a:lnTo>
                      <a:lnTo>
                        <a:pt x="145" y="110"/>
                      </a:lnTo>
                      <a:lnTo>
                        <a:pt x="148" y="108"/>
                      </a:lnTo>
                      <a:lnTo>
                        <a:pt x="145" y="108"/>
                      </a:lnTo>
                      <a:lnTo>
                        <a:pt x="143" y="105"/>
                      </a:lnTo>
                      <a:lnTo>
                        <a:pt x="143" y="108"/>
                      </a:lnTo>
                      <a:lnTo>
                        <a:pt x="141" y="108"/>
                      </a:lnTo>
                      <a:lnTo>
                        <a:pt x="141" y="105"/>
                      </a:lnTo>
                      <a:lnTo>
                        <a:pt x="138" y="105"/>
                      </a:lnTo>
                      <a:lnTo>
                        <a:pt x="136" y="105"/>
                      </a:lnTo>
                      <a:lnTo>
                        <a:pt x="136" y="108"/>
                      </a:lnTo>
                      <a:lnTo>
                        <a:pt x="134" y="108"/>
                      </a:lnTo>
                      <a:lnTo>
                        <a:pt x="134" y="105"/>
                      </a:lnTo>
                      <a:lnTo>
                        <a:pt x="134" y="103"/>
                      </a:lnTo>
                      <a:lnTo>
                        <a:pt x="131" y="103"/>
                      </a:lnTo>
                      <a:lnTo>
                        <a:pt x="131" y="101"/>
                      </a:lnTo>
                      <a:lnTo>
                        <a:pt x="129" y="101"/>
                      </a:lnTo>
                      <a:lnTo>
                        <a:pt x="131" y="101"/>
                      </a:lnTo>
                      <a:lnTo>
                        <a:pt x="129" y="101"/>
                      </a:lnTo>
                      <a:lnTo>
                        <a:pt x="131" y="98"/>
                      </a:lnTo>
                      <a:lnTo>
                        <a:pt x="129" y="98"/>
                      </a:lnTo>
                      <a:lnTo>
                        <a:pt x="131" y="96"/>
                      </a:lnTo>
                      <a:lnTo>
                        <a:pt x="129" y="93"/>
                      </a:lnTo>
                      <a:lnTo>
                        <a:pt x="131" y="93"/>
                      </a:lnTo>
                      <a:lnTo>
                        <a:pt x="129" y="91"/>
                      </a:lnTo>
                      <a:lnTo>
                        <a:pt x="129" y="89"/>
                      </a:lnTo>
                      <a:lnTo>
                        <a:pt x="129" y="86"/>
                      </a:lnTo>
                      <a:lnTo>
                        <a:pt x="126" y="86"/>
                      </a:lnTo>
                      <a:lnTo>
                        <a:pt x="126" y="84"/>
                      </a:lnTo>
                      <a:lnTo>
                        <a:pt x="129" y="81"/>
                      </a:lnTo>
                      <a:lnTo>
                        <a:pt x="129" y="79"/>
                      </a:lnTo>
                      <a:lnTo>
                        <a:pt x="131" y="74"/>
                      </a:lnTo>
                      <a:lnTo>
                        <a:pt x="131" y="72"/>
                      </a:lnTo>
                      <a:lnTo>
                        <a:pt x="134" y="70"/>
                      </a:lnTo>
                      <a:lnTo>
                        <a:pt x="138" y="70"/>
                      </a:lnTo>
                      <a:lnTo>
                        <a:pt x="141" y="70"/>
                      </a:lnTo>
                      <a:lnTo>
                        <a:pt x="143" y="70"/>
                      </a:lnTo>
                      <a:lnTo>
                        <a:pt x="143" y="67"/>
                      </a:lnTo>
                      <a:lnTo>
                        <a:pt x="145" y="67"/>
                      </a:lnTo>
                      <a:lnTo>
                        <a:pt x="145" y="65"/>
                      </a:lnTo>
                      <a:lnTo>
                        <a:pt x="153" y="65"/>
                      </a:lnTo>
                      <a:lnTo>
                        <a:pt x="155" y="65"/>
                      </a:lnTo>
                      <a:lnTo>
                        <a:pt x="160" y="65"/>
                      </a:lnTo>
                      <a:lnTo>
                        <a:pt x="162" y="65"/>
                      </a:lnTo>
                      <a:lnTo>
                        <a:pt x="165" y="62"/>
                      </a:lnTo>
                      <a:lnTo>
                        <a:pt x="167" y="60"/>
                      </a:lnTo>
                      <a:lnTo>
                        <a:pt x="169" y="65"/>
                      </a:lnTo>
                      <a:lnTo>
                        <a:pt x="172" y="65"/>
                      </a:lnTo>
                      <a:lnTo>
                        <a:pt x="172" y="67"/>
                      </a:lnTo>
                      <a:lnTo>
                        <a:pt x="174" y="67"/>
                      </a:lnTo>
                      <a:lnTo>
                        <a:pt x="176" y="67"/>
                      </a:lnTo>
                      <a:lnTo>
                        <a:pt x="176" y="70"/>
                      </a:lnTo>
                      <a:lnTo>
                        <a:pt x="179" y="70"/>
                      </a:lnTo>
                      <a:lnTo>
                        <a:pt x="181" y="70"/>
                      </a:lnTo>
                      <a:lnTo>
                        <a:pt x="181" y="67"/>
                      </a:lnTo>
                      <a:lnTo>
                        <a:pt x="186" y="67"/>
                      </a:lnTo>
                      <a:lnTo>
                        <a:pt x="186" y="70"/>
                      </a:lnTo>
                      <a:lnTo>
                        <a:pt x="191" y="72"/>
                      </a:lnTo>
                      <a:lnTo>
                        <a:pt x="191" y="70"/>
                      </a:lnTo>
                      <a:lnTo>
                        <a:pt x="193" y="67"/>
                      </a:lnTo>
                      <a:lnTo>
                        <a:pt x="196" y="65"/>
                      </a:lnTo>
                      <a:lnTo>
                        <a:pt x="198" y="65"/>
                      </a:lnTo>
                      <a:lnTo>
                        <a:pt x="200" y="62"/>
                      </a:lnTo>
                      <a:lnTo>
                        <a:pt x="203" y="62"/>
                      </a:lnTo>
                      <a:lnTo>
                        <a:pt x="203" y="65"/>
                      </a:lnTo>
                      <a:lnTo>
                        <a:pt x="205" y="67"/>
                      </a:lnTo>
                      <a:lnTo>
                        <a:pt x="207" y="72"/>
                      </a:lnTo>
                      <a:lnTo>
                        <a:pt x="207" y="70"/>
                      </a:lnTo>
                      <a:lnTo>
                        <a:pt x="210" y="67"/>
                      </a:lnTo>
                      <a:lnTo>
                        <a:pt x="210" y="65"/>
                      </a:lnTo>
                      <a:lnTo>
                        <a:pt x="212" y="65"/>
                      </a:lnTo>
                      <a:lnTo>
                        <a:pt x="219" y="62"/>
                      </a:lnTo>
                      <a:lnTo>
                        <a:pt x="219" y="65"/>
                      </a:lnTo>
                      <a:lnTo>
                        <a:pt x="222" y="65"/>
                      </a:lnTo>
                      <a:lnTo>
                        <a:pt x="224" y="65"/>
                      </a:lnTo>
                      <a:lnTo>
                        <a:pt x="229" y="62"/>
                      </a:lnTo>
                      <a:lnTo>
                        <a:pt x="231" y="62"/>
                      </a:lnTo>
                      <a:lnTo>
                        <a:pt x="234" y="60"/>
                      </a:lnTo>
                      <a:lnTo>
                        <a:pt x="236" y="60"/>
                      </a:lnTo>
                      <a:lnTo>
                        <a:pt x="238" y="58"/>
                      </a:lnTo>
                      <a:lnTo>
                        <a:pt x="238" y="55"/>
                      </a:lnTo>
                      <a:lnTo>
                        <a:pt x="238" y="53"/>
                      </a:lnTo>
                      <a:lnTo>
                        <a:pt x="236" y="51"/>
                      </a:lnTo>
                      <a:lnTo>
                        <a:pt x="238" y="46"/>
                      </a:lnTo>
                      <a:lnTo>
                        <a:pt x="243" y="41"/>
                      </a:lnTo>
                      <a:lnTo>
                        <a:pt x="253" y="36"/>
                      </a:lnTo>
                      <a:lnTo>
                        <a:pt x="255" y="36"/>
                      </a:lnTo>
                      <a:lnTo>
                        <a:pt x="258" y="34"/>
                      </a:lnTo>
                      <a:lnTo>
                        <a:pt x="260" y="34"/>
                      </a:lnTo>
                      <a:lnTo>
                        <a:pt x="265" y="34"/>
                      </a:lnTo>
                      <a:lnTo>
                        <a:pt x="267" y="34"/>
                      </a:lnTo>
                      <a:lnTo>
                        <a:pt x="265" y="31"/>
                      </a:lnTo>
                      <a:lnTo>
                        <a:pt x="267" y="31"/>
                      </a:lnTo>
                      <a:lnTo>
                        <a:pt x="269" y="29"/>
                      </a:lnTo>
                      <a:lnTo>
                        <a:pt x="272" y="27"/>
                      </a:lnTo>
                      <a:lnTo>
                        <a:pt x="274" y="24"/>
                      </a:lnTo>
                      <a:lnTo>
                        <a:pt x="279" y="27"/>
                      </a:lnTo>
                      <a:lnTo>
                        <a:pt x="281" y="27"/>
                      </a:lnTo>
                      <a:lnTo>
                        <a:pt x="284" y="24"/>
                      </a:lnTo>
                      <a:lnTo>
                        <a:pt x="284" y="22"/>
                      </a:lnTo>
                      <a:lnTo>
                        <a:pt x="286" y="22"/>
                      </a:lnTo>
                      <a:lnTo>
                        <a:pt x="284" y="22"/>
                      </a:lnTo>
                      <a:lnTo>
                        <a:pt x="284" y="20"/>
                      </a:lnTo>
                      <a:lnTo>
                        <a:pt x="289" y="15"/>
                      </a:lnTo>
                      <a:lnTo>
                        <a:pt x="291" y="12"/>
                      </a:lnTo>
                      <a:lnTo>
                        <a:pt x="293" y="12"/>
                      </a:lnTo>
                      <a:lnTo>
                        <a:pt x="300" y="10"/>
                      </a:lnTo>
                      <a:lnTo>
                        <a:pt x="303" y="10"/>
                      </a:lnTo>
                      <a:lnTo>
                        <a:pt x="305" y="10"/>
                      </a:lnTo>
                      <a:lnTo>
                        <a:pt x="305" y="8"/>
                      </a:lnTo>
                      <a:lnTo>
                        <a:pt x="308" y="8"/>
                      </a:lnTo>
                      <a:lnTo>
                        <a:pt x="308" y="5"/>
                      </a:lnTo>
                      <a:lnTo>
                        <a:pt x="310" y="5"/>
                      </a:lnTo>
                      <a:lnTo>
                        <a:pt x="315" y="0"/>
                      </a:lnTo>
                      <a:lnTo>
                        <a:pt x="320" y="3"/>
                      </a:lnTo>
                      <a:lnTo>
                        <a:pt x="322" y="3"/>
                      </a:lnTo>
                      <a:lnTo>
                        <a:pt x="324" y="5"/>
                      </a:lnTo>
                      <a:lnTo>
                        <a:pt x="327" y="8"/>
                      </a:lnTo>
                      <a:lnTo>
                        <a:pt x="329" y="10"/>
                      </a:lnTo>
                      <a:lnTo>
                        <a:pt x="331" y="10"/>
                      </a:lnTo>
                      <a:lnTo>
                        <a:pt x="334" y="12"/>
                      </a:lnTo>
                      <a:lnTo>
                        <a:pt x="331" y="15"/>
                      </a:lnTo>
                      <a:lnTo>
                        <a:pt x="334" y="17"/>
                      </a:lnTo>
                      <a:lnTo>
                        <a:pt x="339" y="17"/>
                      </a:lnTo>
                      <a:lnTo>
                        <a:pt x="341" y="15"/>
                      </a:lnTo>
                      <a:lnTo>
                        <a:pt x="341" y="17"/>
                      </a:lnTo>
                      <a:lnTo>
                        <a:pt x="339" y="20"/>
                      </a:lnTo>
                      <a:lnTo>
                        <a:pt x="339" y="22"/>
                      </a:lnTo>
                      <a:lnTo>
                        <a:pt x="341" y="22"/>
                      </a:lnTo>
                      <a:lnTo>
                        <a:pt x="341" y="24"/>
                      </a:lnTo>
                      <a:lnTo>
                        <a:pt x="343" y="24"/>
                      </a:lnTo>
                      <a:lnTo>
                        <a:pt x="346" y="24"/>
                      </a:lnTo>
                      <a:lnTo>
                        <a:pt x="346" y="27"/>
                      </a:lnTo>
                      <a:lnTo>
                        <a:pt x="348" y="27"/>
                      </a:lnTo>
                      <a:lnTo>
                        <a:pt x="348" y="29"/>
                      </a:lnTo>
                      <a:lnTo>
                        <a:pt x="351" y="27"/>
                      </a:lnTo>
                      <a:lnTo>
                        <a:pt x="351" y="29"/>
                      </a:lnTo>
                      <a:lnTo>
                        <a:pt x="353" y="29"/>
                      </a:lnTo>
                      <a:lnTo>
                        <a:pt x="351" y="29"/>
                      </a:lnTo>
                      <a:lnTo>
                        <a:pt x="351" y="31"/>
                      </a:lnTo>
                      <a:lnTo>
                        <a:pt x="348" y="31"/>
                      </a:lnTo>
                      <a:lnTo>
                        <a:pt x="351" y="31"/>
                      </a:lnTo>
                      <a:lnTo>
                        <a:pt x="351" y="34"/>
                      </a:lnTo>
                      <a:lnTo>
                        <a:pt x="348" y="34"/>
                      </a:lnTo>
                      <a:lnTo>
                        <a:pt x="348" y="36"/>
                      </a:lnTo>
                      <a:lnTo>
                        <a:pt x="348" y="39"/>
                      </a:lnTo>
                      <a:lnTo>
                        <a:pt x="348" y="41"/>
                      </a:lnTo>
                      <a:lnTo>
                        <a:pt x="346" y="41"/>
                      </a:lnTo>
                      <a:lnTo>
                        <a:pt x="343" y="41"/>
                      </a:lnTo>
                      <a:lnTo>
                        <a:pt x="351" y="43"/>
                      </a:lnTo>
                      <a:lnTo>
                        <a:pt x="355" y="46"/>
                      </a:lnTo>
                      <a:lnTo>
                        <a:pt x="358" y="46"/>
                      </a:lnTo>
                      <a:lnTo>
                        <a:pt x="360" y="48"/>
                      </a:lnTo>
                      <a:lnTo>
                        <a:pt x="365" y="48"/>
                      </a:lnTo>
                      <a:lnTo>
                        <a:pt x="362" y="53"/>
                      </a:lnTo>
                      <a:lnTo>
                        <a:pt x="362" y="55"/>
                      </a:lnTo>
                      <a:lnTo>
                        <a:pt x="365" y="55"/>
                      </a:lnTo>
                      <a:lnTo>
                        <a:pt x="365" y="58"/>
                      </a:lnTo>
                      <a:lnTo>
                        <a:pt x="370" y="60"/>
                      </a:lnTo>
                      <a:lnTo>
                        <a:pt x="372" y="60"/>
                      </a:lnTo>
                      <a:lnTo>
                        <a:pt x="372" y="62"/>
                      </a:lnTo>
                      <a:lnTo>
                        <a:pt x="374" y="62"/>
                      </a:lnTo>
                      <a:lnTo>
                        <a:pt x="379" y="65"/>
                      </a:lnTo>
                      <a:lnTo>
                        <a:pt x="382" y="65"/>
                      </a:lnTo>
                      <a:lnTo>
                        <a:pt x="386" y="65"/>
                      </a:lnTo>
                      <a:lnTo>
                        <a:pt x="386" y="67"/>
                      </a:lnTo>
                      <a:lnTo>
                        <a:pt x="386" y="65"/>
                      </a:lnTo>
                      <a:lnTo>
                        <a:pt x="389" y="62"/>
                      </a:lnTo>
                      <a:lnTo>
                        <a:pt x="391" y="58"/>
                      </a:lnTo>
                      <a:lnTo>
                        <a:pt x="391" y="55"/>
                      </a:lnTo>
                      <a:lnTo>
                        <a:pt x="393" y="53"/>
                      </a:lnTo>
                      <a:lnTo>
                        <a:pt x="396" y="53"/>
                      </a:lnTo>
                      <a:lnTo>
                        <a:pt x="398" y="51"/>
                      </a:lnTo>
                      <a:lnTo>
                        <a:pt x="401" y="51"/>
                      </a:lnTo>
                      <a:lnTo>
                        <a:pt x="401" y="48"/>
                      </a:lnTo>
                      <a:lnTo>
                        <a:pt x="401" y="51"/>
                      </a:lnTo>
                      <a:lnTo>
                        <a:pt x="401" y="48"/>
                      </a:lnTo>
                      <a:lnTo>
                        <a:pt x="401" y="51"/>
                      </a:lnTo>
                      <a:lnTo>
                        <a:pt x="403" y="53"/>
                      </a:lnTo>
                      <a:lnTo>
                        <a:pt x="408" y="48"/>
                      </a:lnTo>
                      <a:lnTo>
                        <a:pt x="408" y="46"/>
                      </a:lnTo>
                      <a:lnTo>
                        <a:pt x="410" y="46"/>
                      </a:lnTo>
                      <a:lnTo>
                        <a:pt x="413" y="46"/>
                      </a:lnTo>
                      <a:lnTo>
                        <a:pt x="415" y="43"/>
                      </a:lnTo>
                      <a:lnTo>
                        <a:pt x="415" y="46"/>
                      </a:lnTo>
                      <a:lnTo>
                        <a:pt x="417" y="58"/>
                      </a:lnTo>
                      <a:lnTo>
                        <a:pt x="415" y="58"/>
                      </a:lnTo>
                      <a:lnTo>
                        <a:pt x="415" y="60"/>
                      </a:lnTo>
                      <a:lnTo>
                        <a:pt x="413" y="62"/>
                      </a:lnTo>
                      <a:lnTo>
                        <a:pt x="415" y="65"/>
                      </a:lnTo>
                      <a:lnTo>
                        <a:pt x="422" y="67"/>
                      </a:lnTo>
                      <a:lnTo>
                        <a:pt x="427" y="65"/>
                      </a:lnTo>
                      <a:lnTo>
                        <a:pt x="427" y="62"/>
                      </a:lnTo>
                      <a:lnTo>
                        <a:pt x="429" y="65"/>
                      </a:lnTo>
                      <a:lnTo>
                        <a:pt x="432" y="65"/>
                      </a:lnTo>
                      <a:lnTo>
                        <a:pt x="436" y="65"/>
                      </a:lnTo>
                      <a:lnTo>
                        <a:pt x="439" y="65"/>
                      </a:lnTo>
                      <a:lnTo>
                        <a:pt x="441" y="67"/>
                      </a:lnTo>
                      <a:lnTo>
                        <a:pt x="446" y="72"/>
                      </a:lnTo>
                      <a:lnTo>
                        <a:pt x="446" y="74"/>
                      </a:lnTo>
                      <a:lnTo>
                        <a:pt x="448" y="77"/>
                      </a:lnTo>
                      <a:lnTo>
                        <a:pt x="453" y="79"/>
                      </a:lnTo>
                      <a:lnTo>
                        <a:pt x="455" y="81"/>
                      </a:lnTo>
                      <a:lnTo>
                        <a:pt x="455" y="86"/>
                      </a:lnTo>
                      <a:lnTo>
                        <a:pt x="458" y="86"/>
                      </a:lnTo>
                      <a:lnTo>
                        <a:pt x="460" y="89"/>
                      </a:lnTo>
                      <a:lnTo>
                        <a:pt x="465" y="91"/>
                      </a:lnTo>
                      <a:lnTo>
                        <a:pt x="467" y="91"/>
                      </a:lnTo>
                      <a:lnTo>
                        <a:pt x="470" y="93"/>
                      </a:lnTo>
                      <a:lnTo>
                        <a:pt x="472" y="93"/>
                      </a:lnTo>
                      <a:lnTo>
                        <a:pt x="475" y="93"/>
                      </a:lnTo>
                      <a:lnTo>
                        <a:pt x="477" y="93"/>
                      </a:lnTo>
                      <a:lnTo>
                        <a:pt x="479" y="93"/>
                      </a:lnTo>
                      <a:lnTo>
                        <a:pt x="482" y="93"/>
                      </a:lnTo>
                      <a:lnTo>
                        <a:pt x="484" y="91"/>
                      </a:lnTo>
                      <a:lnTo>
                        <a:pt x="489" y="91"/>
                      </a:lnTo>
                      <a:lnTo>
                        <a:pt x="489" y="86"/>
                      </a:lnTo>
                      <a:lnTo>
                        <a:pt x="494" y="86"/>
                      </a:lnTo>
                      <a:lnTo>
                        <a:pt x="496" y="84"/>
                      </a:lnTo>
                      <a:lnTo>
                        <a:pt x="498" y="79"/>
                      </a:lnTo>
                      <a:lnTo>
                        <a:pt x="503" y="77"/>
                      </a:lnTo>
                      <a:lnTo>
                        <a:pt x="506" y="79"/>
                      </a:lnTo>
                      <a:lnTo>
                        <a:pt x="510" y="77"/>
                      </a:lnTo>
                      <a:lnTo>
                        <a:pt x="513" y="77"/>
                      </a:lnTo>
                      <a:lnTo>
                        <a:pt x="515" y="74"/>
                      </a:lnTo>
                      <a:lnTo>
                        <a:pt x="517" y="74"/>
                      </a:lnTo>
                      <a:lnTo>
                        <a:pt x="515" y="84"/>
                      </a:lnTo>
                      <a:lnTo>
                        <a:pt x="515" y="86"/>
                      </a:lnTo>
                      <a:lnTo>
                        <a:pt x="513" y="86"/>
                      </a:lnTo>
                      <a:lnTo>
                        <a:pt x="513" y="89"/>
                      </a:lnTo>
                      <a:lnTo>
                        <a:pt x="513" y="91"/>
                      </a:lnTo>
                      <a:lnTo>
                        <a:pt x="513" y="93"/>
                      </a:lnTo>
                      <a:lnTo>
                        <a:pt x="513" y="96"/>
                      </a:lnTo>
                      <a:lnTo>
                        <a:pt x="513" y="98"/>
                      </a:lnTo>
                      <a:lnTo>
                        <a:pt x="513" y="101"/>
                      </a:lnTo>
                      <a:lnTo>
                        <a:pt x="513" y="105"/>
                      </a:lnTo>
                      <a:lnTo>
                        <a:pt x="513" y="108"/>
                      </a:lnTo>
                      <a:lnTo>
                        <a:pt x="515" y="108"/>
                      </a:lnTo>
                      <a:lnTo>
                        <a:pt x="515" y="110"/>
                      </a:lnTo>
                      <a:lnTo>
                        <a:pt x="517" y="115"/>
                      </a:lnTo>
                      <a:lnTo>
                        <a:pt x="517" y="117"/>
                      </a:lnTo>
                      <a:lnTo>
                        <a:pt x="520" y="117"/>
                      </a:lnTo>
                      <a:lnTo>
                        <a:pt x="520" y="120"/>
                      </a:lnTo>
                      <a:close/>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37" name="Freeform 47"/>
                <xdr:cNvSpPr>
                  <a:spLocks/>
                </xdr:cNvSpPr>
              </xdr:nvSpPr>
              <xdr:spPr bwMode="auto">
                <a:xfrm>
                  <a:off x="3667631" y="13330854"/>
                  <a:ext cx="722101" cy="258651"/>
                </a:xfrm>
                <a:custGeom>
                  <a:avLst/>
                  <a:gdLst>
                    <a:gd name="T0" fmla="*/ 81 w 589"/>
                    <a:gd name="T1" fmla="*/ 190 h 227"/>
                    <a:gd name="T2" fmla="*/ 0 w 589"/>
                    <a:gd name="T3" fmla="*/ 220 h 227"/>
                    <a:gd name="T4" fmla="*/ 64 w 589"/>
                    <a:gd name="T5" fmla="*/ 279 h 227"/>
                    <a:gd name="T6" fmla="*/ 123 w 589"/>
                    <a:gd name="T7" fmla="*/ 376 h 227"/>
                    <a:gd name="T8" fmla="*/ 195 w 589"/>
                    <a:gd name="T9" fmla="*/ 422 h 227"/>
                    <a:gd name="T10" fmla="*/ 233 w 589"/>
                    <a:gd name="T11" fmla="*/ 468 h 227"/>
                    <a:gd name="T12" fmla="*/ 315 w 589"/>
                    <a:gd name="T13" fmla="*/ 446 h 227"/>
                    <a:gd name="T14" fmla="*/ 221 w 589"/>
                    <a:gd name="T15" fmla="*/ 521 h 227"/>
                    <a:gd name="T16" fmla="*/ 173 w 589"/>
                    <a:gd name="T17" fmla="*/ 556 h 227"/>
                    <a:gd name="T18" fmla="*/ 183 w 589"/>
                    <a:gd name="T19" fmla="*/ 611 h 227"/>
                    <a:gd name="T20" fmla="*/ 203 w 589"/>
                    <a:gd name="T21" fmla="*/ 567 h 227"/>
                    <a:gd name="T22" fmla="*/ 315 w 589"/>
                    <a:gd name="T23" fmla="*/ 687 h 227"/>
                    <a:gd name="T24" fmla="*/ 493 w 589"/>
                    <a:gd name="T25" fmla="*/ 687 h 227"/>
                    <a:gd name="T26" fmla="*/ 626 w 589"/>
                    <a:gd name="T27" fmla="*/ 687 h 227"/>
                    <a:gd name="T28" fmla="*/ 674 w 589"/>
                    <a:gd name="T29" fmla="*/ 619 h 227"/>
                    <a:gd name="T30" fmla="*/ 749 w 589"/>
                    <a:gd name="T31" fmla="*/ 567 h 227"/>
                    <a:gd name="T32" fmla="*/ 869 w 589"/>
                    <a:gd name="T33" fmla="*/ 603 h 227"/>
                    <a:gd name="T34" fmla="*/ 946 w 589"/>
                    <a:gd name="T35" fmla="*/ 589 h 227"/>
                    <a:gd name="T36" fmla="*/ 1040 w 589"/>
                    <a:gd name="T37" fmla="*/ 556 h 227"/>
                    <a:gd name="T38" fmla="*/ 1165 w 589"/>
                    <a:gd name="T39" fmla="*/ 629 h 227"/>
                    <a:gd name="T40" fmla="*/ 1273 w 589"/>
                    <a:gd name="T41" fmla="*/ 664 h 227"/>
                    <a:gd name="T42" fmla="*/ 1392 w 589"/>
                    <a:gd name="T43" fmla="*/ 581 h 227"/>
                    <a:gd name="T44" fmla="*/ 1572 w 589"/>
                    <a:gd name="T45" fmla="*/ 589 h 227"/>
                    <a:gd name="T46" fmla="*/ 1703 w 589"/>
                    <a:gd name="T47" fmla="*/ 556 h 227"/>
                    <a:gd name="T48" fmla="*/ 1877 w 589"/>
                    <a:gd name="T49" fmla="*/ 542 h 227"/>
                    <a:gd name="T50" fmla="*/ 1981 w 589"/>
                    <a:gd name="T51" fmla="*/ 474 h 227"/>
                    <a:gd name="T52" fmla="*/ 2082 w 589"/>
                    <a:gd name="T53" fmla="*/ 446 h 227"/>
                    <a:gd name="T54" fmla="*/ 2178 w 589"/>
                    <a:gd name="T55" fmla="*/ 474 h 227"/>
                    <a:gd name="T56" fmla="*/ 2292 w 589"/>
                    <a:gd name="T57" fmla="*/ 446 h 227"/>
                    <a:gd name="T58" fmla="*/ 2350 w 589"/>
                    <a:gd name="T59" fmla="*/ 397 h 227"/>
                    <a:gd name="T60" fmla="*/ 2433 w 589"/>
                    <a:gd name="T61" fmla="*/ 376 h 227"/>
                    <a:gd name="T62" fmla="*/ 2482 w 589"/>
                    <a:gd name="T63" fmla="*/ 338 h 227"/>
                    <a:gd name="T64" fmla="*/ 2490 w 589"/>
                    <a:gd name="T65" fmla="*/ 296 h 227"/>
                    <a:gd name="T66" fmla="*/ 2361 w 589"/>
                    <a:gd name="T67" fmla="*/ 271 h 227"/>
                    <a:gd name="T68" fmla="*/ 2220 w 589"/>
                    <a:gd name="T69" fmla="*/ 235 h 227"/>
                    <a:gd name="T70" fmla="*/ 2167 w 589"/>
                    <a:gd name="T71" fmla="*/ 227 h 227"/>
                    <a:gd name="T72" fmla="*/ 2030 w 589"/>
                    <a:gd name="T73" fmla="*/ 211 h 227"/>
                    <a:gd name="T74" fmla="*/ 1826 w 589"/>
                    <a:gd name="T75" fmla="*/ 182 h 227"/>
                    <a:gd name="T76" fmla="*/ 1715 w 589"/>
                    <a:gd name="T77" fmla="*/ 132 h 227"/>
                    <a:gd name="T78" fmla="*/ 1675 w 589"/>
                    <a:gd name="T79" fmla="*/ 151 h 227"/>
                    <a:gd name="T80" fmla="*/ 1686 w 589"/>
                    <a:gd name="T81" fmla="*/ 134 h 227"/>
                    <a:gd name="T82" fmla="*/ 1572 w 589"/>
                    <a:gd name="T83" fmla="*/ 114 h 227"/>
                    <a:gd name="T84" fmla="*/ 1445 w 589"/>
                    <a:gd name="T85" fmla="*/ 120 h 227"/>
                    <a:gd name="T86" fmla="*/ 1405 w 589"/>
                    <a:gd name="T87" fmla="*/ 99 h 227"/>
                    <a:gd name="T88" fmla="*/ 1356 w 589"/>
                    <a:gd name="T89" fmla="*/ 82 h 227"/>
                    <a:gd name="T90" fmla="*/ 1302 w 589"/>
                    <a:gd name="T91" fmla="*/ 33 h 227"/>
                    <a:gd name="T92" fmla="*/ 1250 w 589"/>
                    <a:gd name="T93" fmla="*/ 0 h 227"/>
                    <a:gd name="T94" fmla="*/ 1180 w 589"/>
                    <a:gd name="T95" fmla="*/ 53 h 227"/>
                    <a:gd name="T96" fmla="*/ 1180 w 589"/>
                    <a:gd name="T97" fmla="*/ 61 h 227"/>
                    <a:gd name="T98" fmla="*/ 1077 w 589"/>
                    <a:gd name="T99" fmla="*/ 70 h 227"/>
                    <a:gd name="T100" fmla="*/ 1040 w 589"/>
                    <a:gd name="T101" fmla="*/ 120 h 227"/>
                    <a:gd name="T102" fmla="*/ 1040 w 589"/>
                    <a:gd name="T103" fmla="*/ 103 h 227"/>
                    <a:gd name="T104" fmla="*/ 963 w 589"/>
                    <a:gd name="T105" fmla="*/ 75 h 227"/>
                    <a:gd name="T106" fmla="*/ 888 w 589"/>
                    <a:gd name="T107" fmla="*/ 53 h 227"/>
                    <a:gd name="T108" fmla="*/ 769 w 589"/>
                    <a:gd name="T109" fmla="*/ 82 h 227"/>
                    <a:gd name="T110" fmla="*/ 637 w 589"/>
                    <a:gd name="T111" fmla="*/ 91 h 227"/>
                    <a:gd name="T112" fmla="*/ 554 w 589"/>
                    <a:gd name="T113" fmla="*/ 70 h 227"/>
                    <a:gd name="T114" fmla="*/ 445 w 589"/>
                    <a:gd name="T115" fmla="*/ 75 h 227"/>
                    <a:gd name="T116" fmla="*/ 376 w 589"/>
                    <a:gd name="T117" fmla="*/ 75 h 227"/>
                    <a:gd name="T118" fmla="*/ 305 w 589"/>
                    <a:gd name="T119" fmla="*/ 61 h 227"/>
                    <a:gd name="T120" fmla="*/ 248 w 589"/>
                    <a:gd name="T121" fmla="*/ 53 h 227"/>
                    <a:gd name="T122" fmla="*/ 160 w 589"/>
                    <a:gd name="T123" fmla="*/ 70 h 227"/>
                    <a:gd name="T124" fmla="*/ 144 w 589"/>
                    <a:gd name="T125" fmla="*/ 114 h 227"/>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60000 65536"/>
                    <a:gd name="T187" fmla="*/ 0 60000 65536"/>
                    <a:gd name="T188" fmla="*/ 0 60000 65536"/>
                  </a:gdLst>
                  <a:ahLst/>
                  <a:cxnLst>
                    <a:cxn ang="T126">
                      <a:pos x="T0" y="T1"/>
                    </a:cxn>
                    <a:cxn ang="T127">
                      <a:pos x="T2" y="T3"/>
                    </a:cxn>
                    <a:cxn ang="T128">
                      <a:pos x="T4" y="T5"/>
                    </a:cxn>
                    <a:cxn ang="T129">
                      <a:pos x="T6" y="T7"/>
                    </a:cxn>
                    <a:cxn ang="T130">
                      <a:pos x="T8" y="T9"/>
                    </a:cxn>
                    <a:cxn ang="T131">
                      <a:pos x="T10" y="T11"/>
                    </a:cxn>
                    <a:cxn ang="T132">
                      <a:pos x="T12" y="T13"/>
                    </a:cxn>
                    <a:cxn ang="T133">
                      <a:pos x="T14" y="T15"/>
                    </a:cxn>
                    <a:cxn ang="T134">
                      <a:pos x="T16" y="T17"/>
                    </a:cxn>
                    <a:cxn ang="T135">
                      <a:pos x="T18" y="T19"/>
                    </a:cxn>
                    <a:cxn ang="T136">
                      <a:pos x="T20" y="T21"/>
                    </a:cxn>
                    <a:cxn ang="T137">
                      <a:pos x="T22" y="T23"/>
                    </a:cxn>
                    <a:cxn ang="T138">
                      <a:pos x="T24" y="T25"/>
                    </a:cxn>
                    <a:cxn ang="T139">
                      <a:pos x="T26" y="T27"/>
                    </a:cxn>
                    <a:cxn ang="T140">
                      <a:pos x="T28" y="T29"/>
                    </a:cxn>
                    <a:cxn ang="T141">
                      <a:pos x="T30" y="T31"/>
                    </a:cxn>
                    <a:cxn ang="T142">
                      <a:pos x="T32" y="T33"/>
                    </a:cxn>
                    <a:cxn ang="T143">
                      <a:pos x="T34" y="T35"/>
                    </a:cxn>
                    <a:cxn ang="T144">
                      <a:pos x="T36" y="T37"/>
                    </a:cxn>
                    <a:cxn ang="T145">
                      <a:pos x="T38" y="T39"/>
                    </a:cxn>
                    <a:cxn ang="T146">
                      <a:pos x="T40" y="T41"/>
                    </a:cxn>
                    <a:cxn ang="T147">
                      <a:pos x="T42" y="T43"/>
                    </a:cxn>
                    <a:cxn ang="T148">
                      <a:pos x="T44" y="T45"/>
                    </a:cxn>
                    <a:cxn ang="T149">
                      <a:pos x="T46" y="T47"/>
                    </a:cxn>
                    <a:cxn ang="T150">
                      <a:pos x="T48" y="T49"/>
                    </a:cxn>
                    <a:cxn ang="T151">
                      <a:pos x="T50" y="T51"/>
                    </a:cxn>
                    <a:cxn ang="T152">
                      <a:pos x="T52" y="T53"/>
                    </a:cxn>
                    <a:cxn ang="T153">
                      <a:pos x="T54" y="T55"/>
                    </a:cxn>
                    <a:cxn ang="T154">
                      <a:pos x="T56" y="T57"/>
                    </a:cxn>
                    <a:cxn ang="T155">
                      <a:pos x="T58" y="T59"/>
                    </a:cxn>
                    <a:cxn ang="T156">
                      <a:pos x="T60" y="T61"/>
                    </a:cxn>
                    <a:cxn ang="T157">
                      <a:pos x="T62" y="T63"/>
                    </a:cxn>
                    <a:cxn ang="T158">
                      <a:pos x="T64" y="T65"/>
                    </a:cxn>
                    <a:cxn ang="T159">
                      <a:pos x="T66" y="T67"/>
                    </a:cxn>
                    <a:cxn ang="T160">
                      <a:pos x="T68" y="T69"/>
                    </a:cxn>
                    <a:cxn ang="T161">
                      <a:pos x="T70" y="T71"/>
                    </a:cxn>
                    <a:cxn ang="T162">
                      <a:pos x="T72" y="T73"/>
                    </a:cxn>
                    <a:cxn ang="T163">
                      <a:pos x="T74" y="T75"/>
                    </a:cxn>
                    <a:cxn ang="T164">
                      <a:pos x="T76" y="T77"/>
                    </a:cxn>
                    <a:cxn ang="T165">
                      <a:pos x="T78" y="T79"/>
                    </a:cxn>
                    <a:cxn ang="T166">
                      <a:pos x="T80" y="T81"/>
                    </a:cxn>
                    <a:cxn ang="T167">
                      <a:pos x="T82" y="T83"/>
                    </a:cxn>
                    <a:cxn ang="T168">
                      <a:pos x="T84" y="T85"/>
                    </a:cxn>
                    <a:cxn ang="T169">
                      <a:pos x="T86" y="T87"/>
                    </a:cxn>
                    <a:cxn ang="T170">
                      <a:pos x="T88" y="T89"/>
                    </a:cxn>
                    <a:cxn ang="T171">
                      <a:pos x="T90" y="T91"/>
                    </a:cxn>
                    <a:cxn ang="T172">
                      <a:pos x="T92" y="T93"/>
                    </a:cxn>
                    <a:cxn ang="T173">
                      <a:pos x="T94" y="T95"/>
                    </a:cxn>
                    <a:cxn ang="T174">
                      <a:pos x="T96" y="T97"/>
                    </a:cxn>
                    <a:cxn ang="T175">
                      <a:pos x="T98" y="T99"/>
                    </a:cxn>
                    <a:cxn ang="T176">
                      <a:pos x="T100" y="T101"/>
                    </a:cxn>
                    <a:cxn ang="T177">
                      <a:pos x="T102" y="T103"/>
                    </a:cxn>
                    <a:cxn ang="T178">
                      <a:pos x="T104" y="T105"/>
                    </a:cxn>
                    <a:cxn ang="T179">
                      <a:pos x="T106" y="T107"/>
                    </a:cxn>
                    <a:cxn ang="T180">
                      <a:pos x="T108" y="T109"/>
                    </a:cxn>
                    <a:cxn ang="T181">
                      <a:pos x="T110" y="T111"/>
                    </a:cxn>
                    <a:cxn ang="T182">
                      <a:pos x="T112" y="T113"/>
                    </a:cxn>
                    <a:cxn ang="T183">
                      <a:pos x="T114" y="T115"/>
                    </a:cxn>
                    <a:cxn ang="T184">
                      <a:pos x="T116" y="T117"/>
                    </a:cxn>
                    <a:cxn ang="T185">
                      <a:pos x="T118" y="T119"/>
                    </a:cxn>
                    <a:cxn ang="T186">
                      <a:pos x="T120" y="T121"/>
                    </a:cxn>
                    <a:cxn ang="T187">
                      <a:pos x="T122" y="T123"/>
                    </a:cxn>
                    <a:cxn ang="T188">
                      <a:pos x="T124" y="T125"/>
                    </a:cxn>
                  </a:cxnLst>
                  <a:rect l="0" t="0" r="r" b="b"/>
                  <a:pathLst>
                    <a:path w="589" h="227">
                      <a:moveTo>
                        <a:pt x="31" y="43"/>
                      </a:moveTo>
                      <a:lnTo>
                        <a:pt x="31" y="45"/>
                      </a:lnTo>
                      <a:lnTo>
                        <a:pt x="29" y="45"/>
                      </a:lnTo>
                      <a:lnTo>
                        <a:pt x="22" y="50"/>
                      </a:lnTo>
                      <a:lnTo>
                        <a:pt x="24" y="53"/>
                      </a:lnTo>
                      <a:lnTo>
                        <a:pt x="19" y="55"/>
                      </a:lnTo>
                      <a:lnTo>
                        <a:pt x="19" y="57"/>
                      </a:lnTo>
                      <a:lnTo>
                        <a:pt x="19" y="60"/>
                      </a:lnTo>
                      <a:lnTo>
                        <a:pt x="12" y="60"/>
                      </a:lnTo>
                      <a:lnTo>
                        <a:pt x="10" y="57"/>
                      </a:lnTo>
                      <a:lnTo>
                        <a:pt x="3" y="57"/>
                      </a:lnTo>
                      <a:lnTo>
                        <a:pt x="5" y="60"/>
                      </a:lnTo>
                      <a:lnTo>
                        <a:pt x="3" y="62"/>
                      </a:lnTo>
                      <a:lnTo>
                        <a:pt x="5" y="64"/>
                      </a:lnTo>
                      <a:lnTo>
                        <a:pt x="3" y="64"/>
                      </a:lnTo>
                      <a:lnTo>
                        <a:pt x="0" y="69"/>
                      </a:lnTo>
                      <a:lnTo>
                        <a:pt x="3" y="69"/>
                      </a:lnTo>
                      <a:lnTo>
                        <a:pt x="3" y="72"/>
                      </a:lnTo>
                      <a:lnTo>
                        <a:pt x="5" y="72"/>
                      </a:lnTo>
                      <a:lnTo>
                        <a:pt x="5" y="74"/>
                      </a:lnTo>
                      <a:lnTo>
                        <a:pt x="10" y="72"/>
                      </a:lnTo>
                      <a:lnTo>
                        <a:pt x="12" y="74"/>
                      </a:lnTo>
                      <a:lnTo>
                        <a:pt x="12" y="88"/>
                      </a:lnTo>
                      <a:lnTo>
                        <a:pt x="15" y="88"/>
                      </a:lnTo>
                      <a:lnTo>
                        <a:pt x="17" y="95"/>
                      </a:lnTo>
                      <a:lnTo>
                        <a:pt x="19" y="98"/>
                      </a:lnTo>
                      <a:lnTo>
                        <a:pt x="22" y="98"/>
                      </a:lnTo>
                      <a:lnTo>
                        <a:pt x="24" y="95"/>
                      </a:lnTo>
                      <a:lnTo>
                        <a:pt x="27" y="95"/>
                      </a:lnTo>
                      <a:lnTo>
                        <a:pt x="24" y="107"/>
                      </a:lnTo>
                      <a:lnTo>
                        <a:pt x="24" y="115"/>
                      </a:lnTo>
                      <a:lnTo>
                        <a:pt x="29" y="119"/>
                      </a:lnTo>
                      <a:lnTo>
                        <a:pt x="31" y="119"/>
                      </a:lnTo>
                      <a:lnTo>
                        <a:pt x="34" y="124"/>
                      </a:lnTo>
                      <a:lnTo>
                        <a:pt x="36" y="122"/>
                      </a:lnTo>
                      <a:lnTo>
                        <a:pt x="38" y="126"/>
                      </a:lnTo>
                      <a:lnTo>
                        <a:pt x="41" y="126"/>
                      </a:lnTo>
                      <a:lnTo>
                        <a:pt x="41" y="129"/>
                      </a:lnTo>
                      <a:lnTo>
                        <a:pt x="46" y="129"/>
                      </a:lnTo>
                      <a:lnTo>
                        <a:pt x="46" y="134"/>
                      </a:lnTo>
                      <a:lnTo>
                        <a:pt x="43" y="138"/>
                      </a:lnTo>
                      <a:lnTo>
                        <a:pt x="43" y="143"/>
                      </a:lnTo>
                      <a:lnTo>
                        <a:pt x="46" y="146"/>
                      </a:lnTo>
                      <a:lnTo>
                        <a:pt x="46" y="148"/>
                      </a:lnTo>
                      <a:lnTo>
                        <a:pt x="50" y="150"/>
                      </a:lnTo>
                      <a:lnTo>
                        <a:pt x="53" y="148"/>
                      </a:lnTo>
                      <a:lnTo>
                        <a:pt x="53" y="146"/>
                      </a:lnTo>
                      <a:lnTo>
                        <a:pt x="55" y="148"/>
                      </a:lnTo>
                      <a:lnTo>
                        <a:pt x="60" y="143"/>
                      </a:lnTo>
                      <a:lnTo>
                        <a:pt x="62" y="143"/>
                      </a:lnTo>
                      <a:lnTo>
                        <a:pt x="62" y="141"/>
                      </a:lnTo>
                      <a:lnTo>
                        <a:pt x="67" y="134"/>
                      </a:lnTo>
                      <a:lnTo>
                        <a:pt x="67" y="136"/>
                      </a:lnTo>
                      <a:lnTo>
                        <a:pt x="69" y="136"/>
                      </a:lnTo>
                      <a:lnTo>
                        <a:pt x="69" y="138"/>
                      </a:lnTo>
                      <a:lnTo>
                        <a:pt x="74" y="141"/>
                      </a:lnTo>
                      <a:lnTo>
                        <a:pt x="74" y="143"/>
                      </a:lnTo>
                      <a:lnTo>
                        <a:pt x="77" y="148"/>
                      </a:lnTo>
                      <a:lnTo>
                        <a:pt x="74" y="153"/>
                      </a:lnTo>
                      <a:lnTo>
                        <a:pt x="69" y="157"/>
                      </a:lnTo>
                      <a:lnTo>
                        <a:pt x="65" y="162"/>
                      </a:lnTo>
                      <a:lnTo>
                        <a:pt x="60" y="162"/>
                      </a:lnTo>
                      <a:lnTo>
                        <a:pt x="55" y="167"/>
                      </a:lnTo>
                      <a:lnTo>
                        <a:pt x="53" y="165"/>
                      </a:lnTo>
                      <a:lnTo>
                        <a:pt x="50" y="165"/>
                      </a:lnTo>
                      <a:lnTo>
                        <a:pt x="48" y="167"/>
                      </a:lnTo>
                      <a:lnTo>
                        <a:pt x="48" y="169"/>
                      </a:lnTo>
                      <a:lnTo>
                        <a:pt x="46" y="169"/>
                      </a:lnTo>
                      <a:lnTo>
                        <a:pt x="43" y="172"/>
                      </a:lnTo>
                      <a:lnTo>
                        <a:pt x="46" y="174"/>
                      </a:lnTo>
                      <a:lnTo>
                        <a:pt x="43" y="179"/>
                      </a:lnTo>
                      <a:lnTo>
                        <a:pt x="41" y="176"/>
                      </a:lnTo>
                      <a:lnTo>
                        <a:pt x="38" y="179"/>
                      </a:lnTo>
                      <a:lnTo>
                        <a:pt x="36" y="181"/>
                      </a:lnTo>
                      <a:lnTo>
                        <a:pt x="36" y="184"/>
                      </a:lnTo>
                      <a:lnTo>
                        <a:pt x="38" y="184"/>
                      </a:lnTo>
                      <a:lnTo>
                        <a:pt x="38" y="188"/>
                      </a:lnTo>
                      <a:lnTo>
                        <a:pt x="41" y="188"/>
                      </a:lnTo>
                      <a:lnTo>
                        <a:pt x="41" y="191"/>
                      </a:lnTo>
                      <a:lnTo>
                        <a:pt x="43" y="193"/>
                      </a:lnTo>
                      <a:lnTo>
                        <a:pt x="43" y="191"/>
                      </a:lnTo>
                      <a:lnTo>
                        <a:pt x="46" y="191"/>
                      </a:lnTo>
                      <a:lnTo>
                        <a:pt x="43" y="188"/>
                      </a:lnTo>
                      <a:lnTo>
                        <a:pt x="46" y="186"/>
                      </a:lnTo>
                      <a:lnTo>
                        <a:pt x="43" y="181"/>
                      </a:lnTo>
                      <a:lnTo>
                        <a:pt x="46" y="181"/>
                      </a:lnTo>
                      <a:lnTo>
                        <a:pt x="46" y="179"/>
                      </a:lnTo>
                      <a:lnTo>
                        <a:pt x="48" y="179"/>
                      </a:lnTo>
                      <a:lnTo>
                        <a:pt x="48" y="186"/>
                      </a:lnTo>
                      <a:lnTo>
                        <a:pt x="55" y="193"/>
                      </a:lnTo>
                      <a:lnTo>
                        <a:pt x="65" y="193"/>
                      </a:lnTo>
                      <a:lnTo>
                        <a:pt x="72" y="203"/>
                      </a:lnTo>
                      <a:lnTo>
                        <a:pt x="72" y="207"/>
                      </a:lnTo>
                      <a:lnTo>
                        <a:pt x="69" y="212"/>
                      </a:lnTo>
                      <a:lnTo>
                        <a:pt x="72" y="215"/>
                      </a:lnTo>
                      <a:lnTo>
                        <a:pt x="74" y="217"/>
                      </a:lnTo>
                      <a:lnTo>
                        <a:pt x="86" y="222"/>
                      </a:lnTo>
                      <a:lnTo>
                        <a:pt x="84" y="227"/>
                      </a:lnTo>
                      <a:lnTo>
                        <a:pt x="89" y="227"/>
                      </a:lnTo>
                      <a:lnTo>
                        <a:pt x="96" y="217"/>
                      </a:lnTo>
                      <a:lnTo>
                        <a:pt x="98" y="217"/>
                      </a:lnTo>
                      <a:lnTo>
                        <a:pt x="103" y="215"/>
                      </a:lnTo>
                      <a:lnTo>
                        <a:pt x="115" y="215"/>
                      </a:lnTo>
                      <a:lnTo>
                        <a:pt x="117" y="217"/>
                      </a:lnTo>
                      <a:lnTo>
                        <a:pt x="120" y="215"/>
                      </a:lnTo>
                      <a:lnTo>
                        <a:pt x="122" y="217"/>
                      </a:lnTo>
                      <a:lnTo>
                        <a:pt x="127" y="217"/>
                      </a:lnTo>
                      <a:lnTo>
                        <a:pt x="134" y="219"/>
                      </a:lnTo>
                      <a:lnTo>
                        <a:pt x="136" y="219"/>
                      </a:lnTo>
                      <a:lnTo>
                        <a:pt x="139" y="217"/>
                      </a:lnTo>
                      <a:lnTo>
                        <a:pt x="143" y="215"/>
                      </a:lnTo>
                      <a:lnTo>
                        <a:pt x="148" y="217"/>
                      </a:lnTo>
                      <a:lnTo>
                        <a:pt x="151" y="215"/>
                      </a:lnTo>
                      <a:lnTo>
                        <a:pt x="160" y="212"/>
                      </a:lnTo>
                      <a:lnTo>
                        <a:pt x="158" y="210"/>
                      </a:lnTo>
                      <a:lnTo>
                        <a:pt x="160" y="205"/>
                      </a:lnTo>
                      <a:lnTo>
                        <a:pt x="153" y="203"/>
                      </a:lnTo>
                      <a:lnTo>
                        <a:pt x="151" y="196"/>
                      </a:lnTo>
                      <a:lnTo>
                        <a:pt x="158" y="200"/>
                      </a:lnTo>
                      <a:lnTo>
                        <a:pt x="160" y="196"/>
                      </a:lnTo>
                      <a:lnTo>
                        <a:pt x="162" y="198"/>
                      </a:lnTo>
                      <a:lnTo>
                        <a:pt x="167" y="196"/>
                      </a:lnTo>
                      <a:lnTo>
                        <a:pt x="167" y="188"/>
                      </a:lnTo>
                      <a:lnTo>
                        <a:pt x="170" y="191"/>
                      </a:lnTo>
                      <a:lnTo>
                        <a:pt x="172" y="186"/>
                      </a:lnTo>
                      <a:lnTo>
                        <a:pt x="170" y="184"/>
                      </a:lnTo>
                      <a:lnTo>
                        <a:pt x="174" y="181"/>
                      </a:lnTo>
                      <a:lnTo>
                        <a:pt x="177" y="179"/>
                      </a:lnTo>
                      <a:lnTo>
                        <a:pt x="179" y="176"/>
                      </a:lnTo>
                      <a:lnTo>
                        <a:pt x="182" y="179"/>
                      </a:lnTo>
                      <a:lnTo>
                        <a:pt x="184" y="181"/>
                      </a:lnTo>
                      <a:lnTo>
                        <a:pt x="186" y="186"/>
                      </a:lnTo>
                      <a:lnTo>
                        <a:pt x="191" y="186"/>
                      </a:lnTo>
                      <a:lnTo>
                        <a:pt x="193" y="186"/>
                      </a:lnTo>
                      <a:lnTo>
                        <a:pt x="198" y="191"/>
                      </a:lnTo>
                      <a:lnTo>
                        <a:pt x="205" y="191"/>
                      </a:lnTo>
                      <a:lnTo>
                        <a:pt x="208" y="193"/>
                      </a:lnTo>
                      <a:lnTo>
                        <a:pt x="210" y="181"/>
                      </a:lnTo>
                      <a:lnTo>
                        <a:pt x="215" y="184"/>
                      </a:lnTo>
                      <a:lnTo>
                        <a:pt x="217" y="181"/>
                      </a:lnTo>
                      <a:lnTo>
                        <a:pt x="220" y="181"/>
                      </a:lnTo>
                      <a:lnTo>
                        <a:pt x="220" y="184"/>
                      </a:lnTo>
                      <a:lnTo>
                        <a:pt x="222" y="186"/>
                      </a:lnTo>
                      <a:lnTo>
                        <a:pt x="224" y="186"/>
                      </a:lnTo>
                      <a:lnTo>
                        <a:pt x="227" y="191"/>
                      </a:lnTo>
                      <a:lnTo>
                        <a:pt x="236" y="188"/>
                      </a:lnTo>
                      <a:lnTo>
                        <a:pt x="239" y="186"/>
                      </a:lnTo>
                      <a:lnTo>
                        <a:pt x="236" y="181"/>
                      </a:lnTo>
                      <a:lnTo>
                        <a:pt x="239" y="176"/>
                      </a:lnTo>
                      <a:lnTo>
                        <a:pt x="241" y="174"/>
                      </a:lnTo>
                      <a:lnTo>
                        <a:pt x="244" y="179"/>
                      </a:lnTo>
                      <a:lnTo>
                        <a:pt x="246" y="176"/>
                      </a:lnTo>
                      <a:lnTo>
                        <a:pt x="253" y="181"/>
                      </a:lnTo>
                      <a:lnTo>
                        <a:pt x="258" y="179"/>
                      </a:lnTo>
                      <a:lnTo>
                        <a:pt x="260" y="179"/>
                      </a:lnTo>
                      <a:lnTo>
                        <a:pt x="263" y="179"/>
                      </a:lnTo>
                      <a:lnTo>
                        <a:pt x="265" y="181"/>
                      </a:lnTo>
                      <a:lnTo>
                        <a:pt x="265" y="186"/>
                      </a:lnTo>
                      <a:lnTo>
                        <a:pt x="267" y="193"/>
                      </a:lnTo>
                      <a:lnTo>
                        <a:pt x="275" y="198"/>
                      </a:lnTo>
                      <a:lnTo>
                        <a:pt x="277" y="200"/>
                      </a:lnTo>
                      <a:lnTo>
                        <a:pt x="282" y="200"/>
                      </a:lnTo>
                      <a:lnTo>
                        <a:pt x="282" y="203"/>
                      </a:lnTo>
                      <a:lnTo>
                        <a:pt x="282" y="205"/>
                      </a:lnTo>
                      <a:lnTo>
                        <a:pt x="286" y="205"/>
                      </a:lnTo>
                      <a:lnTo>
                        <a:pt x="291" y="210"/>
                      </a:lnTo>
                      <a:lnTo>
                        <a:pt x="296" y="207"/>
                      </a:lnTo>
                      <a:lnTo>
                        <a:pt x="301" y="210"/>
                      </a:lnTo>
                      <a:lnTo>
                        <a:pt x="310" y="207"/>
                      </a:lnTo>
                      <a:lnTo>
                        <a:pt x="308" y="205"/>
                      </a:lnTo>
                      <a:lnTo>
                        <a:pt x="313" y="198"/>
                      </a:lnTo>
                      <a:lnTo>
                        <a:pt x="313" y="196"/>
                      </a:lnTo>
                      <a:lnTo>
                        <a:pt x="315" y="193"/>
                      </a:lnTo>
                      <a:lnTo>
                        <a:pt x="317" y="186"/>
                      </a:lnTo>
                      <a:lnTo>
                        <a:pt x="327" y="184"/>
                      </a:lnTo>
                      <a:lnTo>
                        <a:pt x="329" y="184"/>
                      </a:lnTo>
                      <a:lnTo>
                        <a:pt x="339" y="191"/>
                      </a:lnTo>
                      <a:lnTo>
                        <a:pt x="351" y="191"/>
                      </a:lnTo>
                      <a:lnTo>
                        <a:pt x="353" y="193"/>
                      </a:lnTo>
                      <a:lnTo>
                        <a:pt x="360" y="196"/>
                      </a:lnTo>
                      <a:lnTo>
                        <a:pt x="363" y="193"/>
                      </a:lnTo>
                      <a:lnTo>
                        <a:pt x="368" y="193"/>
                      </a:lnTo>
                      <a:lnTo>
                        <a:pt x="370" y="196"/>
                      </a:lnTo>
                      <a:lnTo>
                        <a:pt x="372" y="186"/>
                      </a:lnTo>
                      <a:lnTo>
                        <a:pt x="377" y="186"/>
                      </a:lnTo>
                      <a:lnTo>
                        <a:pt x="379" y="186"/>
                      </a:lnTo>
                      <a:lnTo>
                        <a:pt x="391" y="186"/>
                      </a:lnTo>
                      <a:lnTo>
                        <a:pt x="394" y="176"/>
                      </a:lnTo>
                      <a:lnTo>
                        <a:pt x="399" y="174"/>
                      </a:lnTo>
                      <a:lnTo>
                        <a:pt x="403" y="174"/>
                      </a:lnTo>
                      <a:lnTo>
                        <a:pt x="406" y="174"/>
                      </a:lnTo>
                      <a:lnTo>
                        <a:pt x="403" y="176"/>
                      </a:lnTo>
                      <a:lnTo>
                        <a:pt x="406" y="179"/>
                      </a:lnTo>
                      <a:lnTo>
                        <a:pt x="410" y="176"/>
                      </a:lnTo>
                      <a:lnTo>
                        <a:pt x="418" y="179"/>
                      </a:lnTo>
                      <a:lnTo>
                        <a:pt x="420" y="176"/>
                      </a:lnTo>
                      <a:lnTo>
                        <a:pt x="427" y="176"/>
                      </a:lnTo>
                      <a:lnTo>
                        <a:pt x="430" y="179"/>
                      </a:lnTo>
                      <a:lnTo>
                        <a:pt x="437" y="174"/>
                      </a:lnTo>
                      <a:lnTo>
                        <a:pt x="444" y="172"/>
                      </a:lnTo>
                      <a:lnTo>
                        <a:pt x="446" y="169"/>
                      </a:lnTo>
                      <a:lnTo>
                        <a:pt x="449" y="172"/>
                      </a:lnTo>
                      <a:lnTo>
                        <a:pt x="458" y="174"/>
                      </a:lnTo>
                      <a:lnTo>
                        <a:pt x="461" y="165"/>
                      </a:lnTo>
                      <a:lnTo>
                        <a:pt x="458" y="160"/>
                      </a:lnTo>
                      <a:lnTo>
                        <a:pt x="463" y="155"/>
                      </a:lnTo>
                      <a:lnTo>
                        <a:pt x="463" y="150"/>
                      </a:lnTo>
                      <a:lnTo>
                        <a:pt x="468" y="150"/>
                      </a:lnTo>
                      <a:lnTo>
                        <a:pt x="470" y="150"/>
                      </a:lnTo>
                      <a:lnTo>
                        <a:pt x="475" y="148"/>
                      </a:lnTo>
                      <a:lnTo>
                        <a:pt x="480" y="153"/>
                      </a:lnTo>
                      <a:lnTo>
                        <a:pt x="482" y="148"/>
                      </a:lnTo>
                      <a:lnTo>
                        <a:pt x="484" y="143"/>
                      </a:lnTo>
                      <a:lnTo>
                        <a:pt x="487" y="143"/>
                      </a:lnTo>
                      <a:lnTo>
                        <a:pt x="489" y="141"/>
                      </a:lnTo>
                      <a:lnTo>
                        <a:pt x="492" y="141"/>
                      </a:lnTo>
                      <a:lnTo>
                        <a:pt x="494" y="136"/>
                      </a:lnTo>
                      <a:lnTo>
                        <a:pt x="499" y="136"/>
                      </a:lnTo>
                      <a:lnTo>
                        <a:pt x="501" y="134"/>
                      </a:lnTo>
                      <a:lnTo>
                        <a:pt x="504" y="134"/>
                      </a:lnTo>
                      <a:lnTo>
                        <a:pt x="511" y="138"/>
                      </a:lnTo>
                      <a:lnTo>
                        <a:pt x="511" y="143"/>
                      </a:lnTo>
                      <a:lnTo>
                        <a:pt x="515" y="148"/>
                      </a:lnTo>
                      <a:lnTo>
                        <a:pt x="515" y="150"/>
                      </a:lnTo>
                      <a:lnTo>
                        <a:pt x="520" y="150"/>
                      </a:lnTo>
                      <a:lnTo>
                        <a:pt x="523" y="150"/>
                      </a:lnTo>
                      <a:lnTo>
                        <a:pt x="530" y="148"/>
                      </a:lnTo>
                      <a:lnTo>
                        <a:pt x="535" y="150"/>
                      </a:lnTo>
                      <a:lnTo>
                        <a:pt x="537" y="150"/>
                      </a:lnTo>
                      <a:lnTo>
                        <a:pt x="539" y="148"/>
                      </a:lnTo>
                      <a:lnTo>
                        <a:pt x="539" y="143"/>
                      </a:lnTo>
                      <a:lnTo>
                        <a:pt x="542" y="141"/>
                      </a:lnTo>
                      <a:lnTo>
                        <a:pt x="539" y="138"/>
                      </a:lnTo>
                      <a:lnTo>
                        <a:pt x="542" y="136"/>
                      </a:lnTo>
                      <a:lnTo>
                        <a:pt x="539" y="129"/>
                      </a:lnTo>
                      <a:lnTo>
                        <a:pt x="544" y="126"/>
                      </a:lnTo>
                      <a:lnTo>
                        <a:pt x="546" y="126"/>
                      </a:lnTo>
                      <a:lnTo>
                        <a:pt x="549" y="126"/>
                      </a:lnTo>
                      <a:lnTo>
                        <a:pt x="551" y="126"/>
                      </a:lnTo>
                      <a:lnTo>
                        <a:pt x="556" y="126"/>
                      </a:lnTo>
                      <a:lnTo>
                        <a:pt x="558" y="124"/>
                      </a:lnTo>
                      <a:lnTo>
                        <a:pt x="563" y="126"/>
                      </a:lnTo>
                      <a:lnTo>
                        <a:pt x="561" y="122"/>
                      </a:lnTo>
                      <a:lnTo>
                        <a:pt x="563" y="119"/>
                      </a:lnTo>
                      <a:lnTo>
                        <a:pt x="568" y="117"/>
                      </a:lnTo>
                      <a:lnTo>
                        <a:pt x="568" y="115"/>
                      </a:lnTo>
                      <a:lnTo>
                        <a:pt x="573" y="119"/>
                      </a:lnTo>
                      <a:lnTo>
                        <a:pt x="575" y="119"/>
                      </a:lnTo>
                      <a:lnTo>
                        <a:pt x="580" y="119"/>
                      </a:lnTo>
                      <a:lnTo>
                        <a:pt x="580" y="122"/>
                      </a:lnTo>
                      <a:lnTo>
                        <a:pt x="580" y="124"/>
                      </a:lnTo>
                      <a:lnTo>
                        <a:pt x="580" y="126"/>
                      </a:lnTo>
                      <a:lnTo>
                        <a:pt x="582" y="124"/>
                      </a:lnTo>
                      <a:lnTo>
                        <a:pt x="587" y="122"/>
                      </a:lnTo>
                      <a:lnTo>
                        <a:pt x="587" y="117"/>
                      </a:lnTo>
                      <a:lnTo>
                        <a:pt x="587" y="107"/>
                      </a:lnTo>
                      <a:lnTo>
                        <a:pt x="587" y="105"/>
                      </a:lnTo>
                      <a:lnTo>
                        <a:pt x="582" y="103"/>
                      </a:lnTo>
                      <a:lnTo>
                        <a:pt x="585" y="100"/>
                      </a:lnTo>
                      <a:lnTo>
                        <a:pt x="582" y="100"/>
                      </a:lnTo>
                      <a:lnTo>
                        <a:pt x="585" y="98"/>
                      </a:lnTo>
                      <a:lnTo>
                        <a:pt x="585" y="95"/>
                      </a:lnTo>
                      <a:lnTo>
                        <a:pt x="587" y="95"/>
                      </a:lnTo>
                      <a:lnTo>
                        <a:pt x="589" y="93"/>
                      </a:lnTo>
                      <a:lnTo>
                        <a:pt x="589" y="88"/>
                      </a:lnTo>
                      <a:lnTo>
                        <a:pt x="585" y="86"/>
                      </a:lnTo>
                      <a:lnTo>
                        <a:pt x="575" y="88"/>
                      </a:lnTo>
                      <a:lnTo>
                        <a:pt x="575" y="86"/>
                      </a:lnTo>
                      <a:lnTo>
                        <a:pt x="573" y="86"/>
                      </a:lnTo>
                      <a:lnTo>
                        <a:pt x="566" y="86"/>
                      </a:lnTo>
                      <a:lnTo>
                        <a:pt x="561" y="86"/>
                      </a:lnTo>
                      <a:lnTo>
                        <a:pt x="558" y="86"/>
                      </a:lnTo>
                      <a:lnTo>
                        <a:pt x="551" y="84"/>
                      </a:lnTo>
                      <a:lnTo>
                        <a:pt x="544" y="81"/>
                      </a:lnTo>
                      <a:lnTo>
                        <a:pt x="542" y="79"/>
                      </a:lnTo>
                      <a:lnTo>
                        <a:pt x="537" y="79"/>
                      </a:lnTo>
                      <a:lnTo>
                        <a:pt x="532" y="76"/>
                      </a:lnTo>
                      <a:lnTo>
                        <a:pt x="530" y="76"/>
                      </a:lnTo>
                      <a:lnTo>
                        <a:pt x="525" y="76"/>
                      </a:lnTo>
                      <a:lnTo>
                        <a:pt x="525" y="74"/>
                      </a:lnTo>
                      <a:lnTo>
                        <a:pt x="523" y="74"/>
                      </a:lnTo>
                      <a:lnTo>
                        <a:pt x="523" y="72"/>
                      </a:lnTo>
                      <a:lnTo>
                        <a:pt x="520" y="74"/>
                      </a:lnTo>
                      <a:lnTo>
                        <a:pt x="518" y="72"/>
                      </a:lnTo>
                      <a:lnTo>
                        <a:pt x="518" y="74"/>
                      </a:lnTo>
                      <a:lnTo>
                        <a:pt x="518" y="72"/>
                      </a:lnTo>
                      <a:lnTo>
                        <a:pt x="515" y="72"/>
                      </a:lnTo>
                      <a:lnTo>
                        <a:pt x="513" y="72"/>
                      </a:lnTo>
                      <a:lnTo>
                        <a:pt x="511" y="72"/>
                      </a:lnTo>
                      <a:lnTo>
                        <a:pt x="499" y="67"/>
                      </a:lnTo>
                      <a:lnTo>
                        <a:pt x="499" y="64"/>
                      </a:lnTo>
                      <a:lnTo>
                        <a:pt x="496" y="67"/>
                      </a:lnTo>
                      <a:lnTo>
                        <a:pt x="489" y="64"/>
                      </a:lnTo>
                      <a:lnTo>
                        <a:pt x="487" y="67"/>
                      </a:lnTo>
                      <a:lnTo>
                        <a:pt x="487" y="64"/>
                      </a:lnTo>
                      <a:lnTo>
                        <a:pt x="480" y="67"/>
                      </a:lnTo>
                      <a:lnTo>
                        <a:pt x="473" y="64"/>
                      </a:lnTo>
                      <a:lnTo>
                        <a:pt x="470" y="62"/>
                      </a:lnTo>
                      <a:lnTo>
                        <a:pt x="465" y="64"/>
                      </a:lnTo>
                      <a:lnTo>
                        <a:pt x="465" y="60"/>
                      </a:lnTo>
                      <a:lnTo>
                        <a:pt x="458" y="60"/>
                      </a:lnTo>
                      <a:lnTo>
                        <a:pt x="456" y="57"/>
                      </a:lnTo>
                      <a:lnTo>
                        <a:pt x="434" y="60"/>
                      </a:lnTo>
                      <a:lnTo>
                        <a:pt x="432" y="57"/>
                      </a:lnTo>
                      <a:lnTo>
                        <a:pt x="434" y="57"/>
                      </a:lnTo>
                      <a:lnTo>
                        <a:pt x="427" y="53"/>
                      </a:lnTo>
                      <a:lnTo>
                        <a:pt x="425" y="53"/>
                      </a:lnTo>
                      <a:lnTo>
                        <a:pt x="422" y="50"/>
                      </a:lnTo>
                      <a:lnTo>
                        <a:pt x="425" y="45"/>
                      </a:lnTo>
                      <a:lnTo>
                        <a:pt x="418" y="41"/>
                      </a:lnTo>
                      <a:lnTo>
                        <a:pt x="408" y="43"/>
                      </a:lnTo>
                      <a:lnTo>
                        <a:pt x="406" y="41"/>
                      </a:lnTo>
                      <a:lnTo>
                        <a:pt x="406" y="43"/>
                      </a:lnTo>
                      <a:lnTo>
                        <a:pt x="403" y="41"/>
                      </a:lnTo>
                      <a:lnTo>
                        <a:pt x="401" y="41"/>
                      </a:lnTo>
                      <a:lnTo>
                        <a:pt x="399" y="41"/>
                      </a:lnTo>
                      <a:lnTo>
                        <a:pt x="399" y="43"/>
                      </a:lnTo>
                      <a:lnTo>
                        <a:pt x="399" y="45"/>
                      </a:lnTo>
                      <a:lnTo>
                        <a:pt x="399" y="48"/>
                      </a:lnTo>
                      <a:lnTo>
                        <a:pt x="396" y="48"/>
                      </a:lnTo>
                      <a:lnTo>
                        <a:pt x="391" y="50"/>
                      </a:lnTo>
                      <a:lnTo>
                        <a:pt x="389" y="53"/>
                      </a:lnTo>
                      <a:lnTo>
                        <a:pt x="387" y="55"/>
                      </a:lnTo>
                      <a:lnTo>
                        <a:pt x="389" y="53"/>
                      </a:lnTo>
                      <a:lnTo>
                        <a:pt x="389" y="48"/>
                      </a:lnTo>
                      <a:lnTo>
                        <a:pt x="394" y="45"/>
                      </a:lnTo>
                      <a:lnTo>
                        <a:pt x="394" y="48"/>
                      </a:lnTo>
                      <a:lnTo>
                        <a:pt x="399" y="43"/>
                      </a:lnTo>
                      <a:lnTo>
                        <a:pt x="399" y="38"/>
                      </a:lnTo>
                      <a:lnTo>
                        <a:pt x="394" y="38"/>
                      </a:lnTo>
                      <a:lnTo>
                        <a:pt x="394" y="36"/>
                      </a:lnTo>
                      <a:lnTo>
                        <a:pt x="391" y="36"/>
                      </a:lnTo>
                      <a:lnTo>
                        <a:pt x="387" y="36"/>
                      </a:lnTo>
                      <a:lnTo>
                        <a:pt x="379" y="36"/>
                      </a:lnTo>
                      <a:lnTo>
                        <a:pt x="375" y="38"/>
                      </a:lnTo>
                      <a:lnTo>
                        <a:pt x="372" y="36"/>
                      </a:lnTo>
                      <a:lnTo>
                        <a:pt x="370" y="36"/>
                      </a:lnTo>
                      <a:lnTo>
                        <a:pt x="368" y="36"/>
                      </a:lnTo>
                      <a:lnTo>
                        <a:pt x="363" y="36"/>
                      </a:lnTo>
                      <a:lnTo>
                        <a:pt x="348" y="36"/>
                      </a:lnTo>
                      <a:lnTo>
                        <a:pt x="346" y="33"/>
                      </a:lnTo>
                      <a:lnTo>
                        <a:pt x="344" y="36"/>
                      </a:lnTo>
                      <a:lnTo>
                        <a:pt x="341" y="33"/>
                      </a:lnTo>
                      <a:lnTo>
                        <a:pt x="341" y="38"/>
                      </a:lnTo>
                      <a:lnTo>
                        <a:pt x="339" y="36"/>
                      </a:lnTo>
                      <a:lnTo>
                        <a:pt x="337" y="36"/>
                      </a:lnTo>
                      <a:lnTo>
                        <a:pt x="334" y="36"/>
                      </a:lnTo>
                      <a:lnTo>
                        <a:pt x="329" y="36"/>
                      </a:lnTo>
                      <a:lnTo>
                        <a:pt x="329" y="33"/>
                      </a:lnTo>
                      <a:lnTo>
                        <a:pt x="329" y="31"/>
                      </a:lnTo>
                      <a:lnTo>
                        <a:pt x="329" y="29"/>
                      </a:lnTo>
                      <a:lnTo>
                        <a:pt x="332" y="31"/>
                      </a:lnTo>
                      <a:lnTo>
                        <a:pt x="329" y="29"/>
                      </a:lnTo>
                      <a:lnTo>
                        <a:pt x="332" y="29"/>
                      </a:lnTo>
                      <a:lnTo>
                        <a:pt x="329" y="29"/>
                      </a:lnTo>
                      <a:lnTo>
                        <a:pt x="329" y="26"/>
                      </a:lnTo>
                      <a:lnTo>
                        <a:pt x="327" y="31"/>
                      </a:lnTo>
                      <a:lnTo>
                        <a:pt x="327" y="29"/>
                      </a:lnTo>
                      <a:lnTo>
                        <a:pt x="322" y="26"/>
                      </a:lnTo>
                      <a:lnTo>
                        <a:pt x="320" y="26"/>
                      </a:lnTo>
                      <a:lnTo>
                        <a:pt x="320" y="24"/>
                      </a:lnTo>
                      <a:lnTo>
                        <a:pt x="315" y="24"/>
                      </a:lnTo>
                      <a:lnTo>
                        <a:pt x="315" y="22"/>
                      </a:lnTo>
                      <a:lnTo>
                        <a:pt x="313" y="17"/>
                      </a:lnTo>
                      <a:lnTo>
                        <a:pt x="310" y="14"/>
                      </a:lnTo>
                      <a:lnTo>
                        <a:pt x="313" y="12"/>
                      </a:lnTo>
                      <a:lnTo>
                        <a:pt x="313" y="10"/>
                      </a:lnTo>
                      <a:lnTo>
                        <a:pt x="308" y="10"/>
                      </a:lnTo>
                      <a:lnTo>
                        <a:pt x="310" y="7"/>
                      </a:lnTo>
                      <a:lnTo>
                        <a:pt x="306" y="7"/>
                      </a:lnTo>
                      <a:lnTo>
                        <a:pt x="306" y="10"/>
                      </a:lnTo>
                      <a:lnTo>
                        <a:pt x="306" y="5"/>
                      </a:lnTo>
                      <a:lnTo>
                        <a:pt x="303" y="5"/>
                      </a:lnTo>
                      <a:lnTo>
                        <a:pt x="301" y="7"/>
                      </a:lnTo>
                      <a:lnTo>
                        <a:pt x="298" y="0"/>
                      </a:lnTo>
                      <a:lnTo>
                        <a:pt x="296" y="0"/>
                      </a:lnTo>
                      <a:lnTo>
                        <a:pt x="296" y="7"/>
                      </a:lnTo>
                      <a:lnTo>
                        <a:pt x="294" y="7"/>
                      </a:lnTo>
                      <a:lnTo>
                        <a:pt x="289" y="10"/>
                      </a:lnTo>
                      <a:lnTo>
                        <a:pt x="286" y="10"/>
                      </a:lnTo>
                      <a:lnTo>
                        <a:pt x="284" y="10"/>
                      </a:lnTo>
                      <a:lnTo>
                        <a:pt x="282" y="10"/>
                      </a:lnTo>
                      <a:lnTo>
                        <a:pt x="282" y="14"/>
                      </a:lnTo>
                      <a:lnTo>
                        <a:pt x="279" y="17"/>
                      </a:lnTo>
                      <a:lnTo>
                        <a:pt x="277" y="17"/>
                      </a:lnTo>
                      <a:lnTo>
                        <a:pt x="275" y="19"/>
                      </a:lnTo>
                      <a:lnTo>
                        <a:pt x="282" y="22"/>
                      </a:lnTo>
                      <a:lnTo>
                        <a:pt x="282" y="29"/>
                      </a:lnTo>
                      <a:lnTo>
                        <a:pt x="279" y="22"/>
                      </a:lnTo>
                      <a:lnTo>
                        <a:pt x="279" y="19"/>
                      </a:lnTo>
                      <a:lnTo>
                        <a:pt x="279" y="22"/>
                      </a:lnTo>
                      <a:lnTo>
                        <a:pt x="279" y="19"/>
                      </a:lnTo>
                      <a:lnTo>
                        <a:pt x="277" y="19"/>
                      </a:lnTo>
                      <a:lnTo>
                        <a:pt x="272" y="24"/>
                      </a:lnTo>
                      <a:lnTo>
                        <a:pt x="270" y="22"/>
                      </a:lnTo>
                      <a:lnTo>
                        <a:pt x="267" y="24"/>
                      </a:lnTo>
                      <a:lnTo>
                        <a:pt x="265" y="24"/>
                      </a:lnTo>
                      <a:lnTo>
                        <a:pt x="263" y="24"/>
                      </a:lnTo>
                      <a:lnTo>
                        <a:pt x="260" y="22"/>
                      </a:lnTo>
                      <a:lnTo>
                        <a:pt x="255" y="22"/>
                      </a:lnTo>
                      <a:lnTo>
                        <a:pt x="255" y="24"/>
                      </a:lnTo>
                      <a:lnTo>
                        <a:pt x="248" y="26"/>
                      </a:lnTo>
                      <a:lnTo>
                        <a:pt x="246" y="26"/>
                      </a:lnTo>
                      <a:lnTo>
                        <a:pt x="246" y="33"/>
                      </a:lnTo>
                      <a:lnTo>
                        <a:pt x="248" y="33"/>
                      </a:lnTo>
                      <a:lnTo>
                        <a:pt x="248" y="36"/>
                      </a:lnTo>
                      <a:lnTo>
                        <a:pt x="244" y="36"/>
                      </a:lnTo>
                      <a:lnTo>
                        <a:pt x="246" y="38"/>
                      </a:lnTo>
                      <a:lnTo>
                        <a:pt x="246" y="41"/>
                      </a:lnTo>
                      <a:lnTo>
                        <a:pt x="244" y="45"/>
                      </a:lnTo>
                      <a:lnTo>
                        <a:pt x="246" y="41"/>
                      </a:lnTo>
                      <a:lnTo>
                        <a:pt x="244" y="36"/>
                      </a:lnTo>
                      <a:lnTo>
                        <a:pt x="241" y="36"/>
                      </a:lnTo>
                      <a:lnTo>
                        <a:pt x="246" y="33"/>
                      </a:lnTo>
                      <a:lnTo>
                        <a:pt x="244" y="33"/>
                      </a:lnTo>
                      <a:lnTo>
                        <a:pt x="246" y="33"/>
                      </a:lnTo>
                      <a:lnTo>
                        <a:pt x="244" y="31"/>
                      </a:lnTo>
                      <a:lnTo>
                        <a:pt x="246" y="26"/>
                      </a:lnTo>
                      <a:lnTo>
                        <a:pt x="244" y="29"/>
                      </a:lnTo>
                      <a:lnTo>
                        <a:pt x="241" y="29"/>
                      </a:lnTo>
                      <a:lnTo>
                        <a:pt x="236" y="29"/>
                      </a:lnTo>
                      <a:lnTo>
                        <a:pt x="234" y="29"/>
                      </a:lnTo>
                      <a:lnTo>
                        <a:pt x="234" y="26"/>
                      </a:lnTo>
                      <a:lnTo>
                        <a:pt x="227" y="24"/>
                      </a:lnTo>
                      <a:lnTo>
                        <a:pt x="222" y="26"/>
                      </a:lnTo>
                      <a:lnTo>
                        <a:pt x="222" y="22"/>
                      </a:lnTo>
                      <a:lnTo>
                        <a:pt x="220" y="22"/>
                      </a:lnTo>
                      <a:lnTo>
                        <a:pt x="220" y="24"/>
                      </a:lnTo>
                      <a:lnTo>
                        <a:pt x="217" y="19"/>
                      </a:lnTo>
                      <a:lnTo>
                        <a:pt x="215" y="22"/>
                      </a:lnTo>
                      <a:lnTo>
                        <a:pt x="213" y="19"/>
                      </a:lnTo>
                      <a:lnTo>
                        <a:pt x="210" y="17"/>
                      </a:lnTo>
                      <a:lnTo>
                        <a:pt x="210" y="19"/>
                      </a:lnTo>
                      <a:lnTo>
                        <a:pt x="208" y="22"/>
                      </a:lnTo>
                      <a:lnTo>
                        <a:pt x="198" y="24"/>
                      </a:lnTo>
                      <a:lnTo>
                        <a:pt x="196" y="26"/>
                      </a:lnTo>
                      <a:lnTo>
                        <a:pt x="191" y="26"/>
                      </a:lnTo>
                      <a:lnTo>
                        <a:pt x="186" y="29"/>
                      </a:lnTo>
                      <a:lnTo>
                        <a:pt x="182" y="29"/>
                      </a:lnTo>
                      <a:lnTo>
                        <a:pt x="182" y="26"/>
                      </a:lnTo>
                      <a:lnTo>
                        <a:pt x="177" y="26"/>
                      </a:lnTo>
                      <a:lnTo>
                        <a:pt x="174" y="26"/>
                      </a:lnTo>
                      <a:lnTo>
                        <a:pt x="172" y="26"/>
                      </a:lnTo>
                      <a:lnTo>
                        <a:pt x="170" y="29"/>
                      </a:lnTo>
                      <a:lnTo>
                        <a:pt x="160" y="22"/>
                      </a:lnTo>
                      <a:lnTo>
                        <a:pt x="160" y="29"/>
                      </a:lnTo>
                      <a:lnTo>
                        <a:pt x="153" y="26"/>
                      </a:lnTo>
                      <a:lnTo>
                        <a:pt x="151" y="29"/>
                      </a:lnTo>
                      <a:lnTo>
                        <a:pt x="146" y="26"/>
                      </a:lnTo>
                      <a:lnTo>
                        <a:pt x="146" y="29"/>
                      </a:lnTo>
                      <a:lnTo>
                        <a:pt x="143" y="26"/>
                      </a:lnTo>
                      <a:lnTo>
                        <a:pt x="141" y="26"/>
                      </a:lnTo>
                      <a:lnTo>
                        <a:pt x="139" y="24"/>
                      </a:lnTo>
                      <a:lnTo>
                        <a:pt x="134" y="26"/>
                      </a:lnTo>
                      <a:lnTo>
                        <a:pt x="131" y="24"/>
                      </a:lnTo>
                      <a:lnTo>
                        <a:pt x="131" y="22"/>
                      </a:lnTo>
                      <a:lnTo>
                        <a:pt x="127" y="22"/>
                      </a:lnTo>
                      <a:lnTo>
                        <a:pt x="129" y="22"/>
                      </a:lnTo>
                      <a:lnTo>
                        <a:pt x="127" y="19"/>
                      </a:lnTo>
                      <a:lnTo>
                        <a:pt x="122" y="22"/>
                      </a:lnTo>
                      <a:lnTo>
                        <a:pt x="117" y="22"/>
                      </a:lnTo>
                      <a:lnTo>
                        <a:pt x="112" y="24"/>
                      </a:lnTo>
                      <a:lnTo>
                        <a:pt x="108" y="22"/>
                      </a:lnTo>
                      <a:lnTo>
                        <a:pt x="105" y="24"/>
                      </a:lnTo>
                      <a:lnTo>
                        <a:pt x="103" y="22"/>
                      </a:lnTo>
                      <a:lnTo>
                        <a:pt x="100" y="22"/>
                      </a:lnTo>
                      <a:lnTo>
                        <a:pt x="98" y="22"/>
                      </a:lnTo>
                      <a:lnTo>
                        <a:pt x="96" y="22"/>
                      </a:lnTo>
                      <a:lnTo>
                        <a:pt x="96" y="19"/>
                      </a:lnTo>
                      <a:lnTo>
                        <a:pt x="91" y="22"/>
                      </a:lnTo>
                      <a:lnTo>
                        <a:pt x="91" y="24"/>
                      </a:lnTo>
                      <a:lnTo>
                        <a:pt x="89" y="24"/>
                      </a:lnTo>
                      <a:lnTo>
                        <a:pt x="86" y="22"/>
                      </a:lnTo>
                      <a:lnTo>
                        <a:pt x="86" y="24"/>
                      </a:lnTo>
                      <a:lnTo>
                        <a:pt x="81" y="19"/>
                      </a:lnTo>
                      <a:lnTo>
                        <a:pt x="77" y="22"/>
                      </a:lnTo>
                      <a:lnTo>
                        <a:pt x="77" y="17"/>
                      </a:lnTo>
                      <a:lnTo>
                        <a:pt x="74" y="19"/>
                      </a:lnTo>
                      <a:lnTo>
                        <a:pt x="74" y="17"/>
                      </a:lnTo>
                      <a:lnTo>
                        <a:pt x="72" y="19"/>
                      </a:lnTo>
                      <a:lnTo>
                        <a:pt x="69" y="22"/>
                      </a:lnTo>
                      <a:lnTo>
                        <a:pt x="69" y="19"/>
                      </a:lnTo>
                      <a:lnTo>
                        <a:pt x="67" y="19"/>
                      </a:lnTo>
                      <a:lnTo>
                        <a:pt x="65" y="17"/>
                      </a:lnTo>
                      <a:lnTo>
                        <a:pt x="62" y="19"/>
                      </a:lnTo>
                      <a:lnTo>
                        <a:pt x="62" y="17"/>
                      </a:lnTo>
                      <a:lnTo>
                        <a:pt x="60" y="17"/>
                      </a:lnTo>
                      <a:lnTo>
                        <a:pt x="58" y="17"/>
                      </a:lnTo>
                      <a:lnTo>
                        <a:pt x="55" y="17"/>
                      </a:lnTo>
                      <a:lnTo>
                        <a:pt x="55" y="19"/>
                      </a:lnTo>
                      <a:lnTo>
                        <a:pt x="53" y="17"/>
                      </a:lnTo>
                      <a:lnTo>
                        <a:pt x="53" y="19"/>
                      </a:lnTo>
                      <a:lnTo>
                        <a:pt x="50" y="19"/>
                      </a:lnTo>
                      <a:lnTo>
                        <a:pt x="48" y="22"/>
                      </a:lnTo>
                      <a:lnTo>
                        <a:pt x="43" y="22"/>
                      </a:lnTo>
                      <a:lnTo>
                        <a:pt x="38" y="22"/>
                      </a:lnTo>
                      <a:lnTo>
                        <a:pt x="38" y="19"/>
                      </a:lnTo>
                      <a:lnTo>
                        <a:pt x="38" y="22"/>
                      </a:lnTo>
                      <a:lnTo>
                        <a:pt x="36" y="24"/>
                      </a:lnTo>
                      <a:lnTo>
                        <a:pt x="38" y="29"/>
                      </a:lnTo>
                      <a:lnTo>
                        <a:pt x="41" y="29"/>
                      </a:lnTo>
                      <a:lnTo>
                        <a:pt x="38" y="29"/>
                      </a:lnTo>
                      <a:lnTo>
                        <a:pt x="36" y="29"/>
                      </a:lnTo>
                      <a:lnTo>
                        <a:pt x="34" y="36"/>
                      </a:lnTo>
                      <a:lnTo>
                        <a:pt x="34" y="38"/>
                      </a:lnTo>
                      <a:lnTo>
                        <a:pt x="36" y="38"/>
                      </a:lnTo>
                      <a:lnTo>
                        <a:pt x="34" y="38"/>
                      </a:lnTo>
                      <a:lnTo>
                        <a:pt x="31" y="43"/>
                      </a:lnTo>
                    </a:path>
                  </a:pathLst>
                </a:custGeom>
                <a:solidFill>
                  <a:schemeClr val="accent6"/>
                </a:solidFill>
                <a:ln w="3175">
                  <a:solidFill>
                    <a:schemeClr val="tx1">
                      <a:lumMod val="50000"/>
                      <a:lumOff val="50000"/>
                    </a:schemeClr>
                  </a:solidFill>
                  <a:round/>
                  <a:headEnd/>
                  <a:tailEnd/>
                </a:ln>
              </xdr:spPr>
            </xdr:sp>
            <xdr:sp macro="" textlink="">
              <xdr:nvSpPr>
                <xdr:cNvPr id="38" name="Freeform 48"/>
                <xdr:cNvSpPr>
                  <a:spLocks noEditPoints="1"/>
                </xdr:cNvSpPr>
              </xdr:nvSpPr>
              <xdr:spPr bwMode="auto">
                <a:xfrm>
                  <a:off x="3090487" y="13257978"/>
                  <a:ext cx="690286" cy="705415"/>
                </a:xfrm>
                <a:custGeom>
                  <a:avLst/>
                  <a:gdLst>
                    <a:gd name="T0" fmla="*/ 2179 w 563"/>
                    <a:gd name="T1" fmla="*/ 1234 h 601"/>
                    <a:gd name="T2" fmla="*/ 2089 w 563"/>
                    <a:gd name="T3" fmla="*/ 1419 h 601"/>
                    <a:gd name="T4" fmla="*/ 2302 w 563"/>
                    <a:gd name="T5" fmla="*/ 1509 h 601"/>
                    <a:gd name="T6" fmla="*/ 2371 w 563"/>
                    <a:gd name="T7" fmla="*/ 1722 h 601"/>
                    <a:gd name="T8" fmla="*/ 2114 w 563"/>
                    <a:gd name="T9" fmla="*/ 1957 h 601"/>
                    <a:gd name="T10" fmla="*/ 1936 w 563"/>
                    <a:gd name="T11" fmla="*/ 2060 h 601"/>
                    <a:gd name="T12" fmla="*/ 1697 w 563"/>
                    <a:gd name="T13" fmla="*/ 2222 h 601"/>
                    <a:gd name="T14" fmla="*/ 1464 w 563"/>
                    <a:gd name="T15" fmla="*/ 2145 h 601"/>
                    <a:gd name="T16" fmla="*/ 1129 w 563"/>
                    <a:gd name="T17" fmla="*/ 2207 h 601"/>
                    <a:gd name="T18" fmla="*/ 1072 w 563"/>
                    <a:gd name="T19" fmla="*/ 1980 h 601"/>
                    <a:gd name="T20" fmla="*/ 816 w 563"/>
                    <a:gd name="T21" fmla="*/ 1884 h 601"/>
                    <a:gd name="T22" fmla="*/ 393 w 563"/>
                    <a:gd name="T23" fmla="*/ 2054 h 601"/>
                    <a:gd name="T24" fmla="*/ 305 w 563"/>
                    <a:gd name="T25" fmla="*/ 1884 h 601"/>
                    <a:gd name="T26" fmla="*/ 376 w 563"/>
                    <a:gd name="T27" fmla="*/ 1785 h 601"/>
                    <a:gd name="T28" fmla="*/ 487 w 563"/>
                    <a:gd name="T29" fmla="*/ 1697 h 601"/>
                    <a:gd name="T30" fmla="*/ 566 w 563"/>
                    <a:gd name="T31" fmla="*/ 1588 h 601"/>
                    <a:gd name="T32" fmla="*/ 406 w 563"/>
                    <a:gd name="T33" fmla="*/ 1672 h 601"/>
                    <a:gd name="T34" fmla="*/ 406 w 563"/>
                    <a:gd name="T35" fmla="*/ 1583 h 601"/>
                    <a:gd name="T36" fmla="*/ 487 w 563"/>
                    <a:gd name="T37" fmla="*/ 1500 h 601"/>
                    <a:gd name="T38" fmla="*/ 305 w 563"/>
                    <a:gd name="T39" fmla="*/ 1446 h 601"/>
                    <a:gd name="T40" fmla="*/ 393 w 563"/>
                    <a:gd name="T41" fmla="*/ 1446 h 601"/>
                    <a:gd name="T42" fmla="*/ 423 w 563"/>
                    <a:gd name="T43" fmla="*/ 1330 h 601"/>
                    <a:gd name="T44" fmla="*/ 474 w 563"/>
                    <a:gd name="T45" fmla="*/ 1234 h 601"/>
                    <a:gd name="T46" fmla="*/ 376 w 563"/>
                    <a:gd name="T47" fmla="*/ 1243 h 601"/>
                    <a:gd name="T48" fmla="*/ 183 w 563"/>
                    <a:gd name="T49" fmla="*/ 1305 h 601"/>
                    <a:gd name="T50" fmla="*/ 293 w 563"/>
                    <a:gd name="T51" fmla="*/ 1115 h 601"/>
                    <a:gd name="T52" fmla="*/ 393 w 563"/>
                    <a:gd name="T53" fmla="*/ 1019 h 601"/>
                    <a:gd name="T54" fmla="*/ 248 w 563"/>
                    <a:gd name="T55" fmla="*/ 1047 h 601"/>
                    <a:gd name="T56" fmla="*/ 154 w 563"/>
                    <a:gd name="T57" fmla="*/ 990 h 601"/>
                    <a:gd name="T58" fmla="*/ 64 w 563"/>
                    <a:gd name="T59" fmla="*/ 894 h 601"/>
                    <a:gd name="T60" fmla="*/ 29 w 563"/>
                    <a:gd name="T61" fmla="*/ 794 h 601"/>
                    <a:gd name="T62" fmla="*/ 131 w 563"/>
                    <a:gd name="T63" fmla="*/ 705 h 601"/>
                    <a:gd name="T64" fmla="*/ 113 w 563"/>
                    <a:gd name="T65" fmla="*/ 626 h 601"/>
                    <a:gd name="T66" fmla="*/ 233 w 563"/>
                    <a:gd name="T67" fmla="*/ 613 h 601"/>
                    <a:gd name="T68" fmla="*/ 356 w 563"/>
                    <a:gd name="T69" fmla="*/ 500 h 601"/>
                    <a:gd name="T70" fmla="*/ 510 w 563"/>
                    <a:gd name="T71" fmla="*/ 466 h 601"/>
                    <a:gd name="T72" fmla="*/ 720 w 563"/>
                    <a:gd name="T73" fmla="*/ 490 h 601"/>
                    <a:gd name="T74" fmla="*/ 888 w 563"/>
                    <a:gd name="T75" fmla="*/ 440 h 601"/>
                    <a:gd name="T76" fmla="*/ 940 w 563"/>
                    <a:gd name="T77" fmla="*/ 419 h 601"/>
                    <a:gd name="T78" fmla="*/ 1072 w 563"/>
                    <a:gd name="T79" fmla="*/ 490 h 601"/>
                    <a:gd name="T80" fmla="*/ 1077 w 563"/>
                    <a:gd name="T81" fmla="*/ 383 h 601"/>
                    <a:gd name="T82" fmla="*/ 1090 w 563"/>
                    <a:gd name="T83" fmla="*/ 336 h 601"/>
                    <a:gd name="T84" fmla="*/ 1061 w 563"/>
                    <a:gd name="T85" fmla="*/ 322 h 601"/>
                    <a:gd name="T86" fmla="*/ 963 w 563"/>
                    <a:gd name="T87" fmla="*/ 284 h 601"/>
                    <a:gd name="T88" fmla="*/ 1090 w 563"/>
                    <a:gd name="T89" fmla="*/ 181 h 601"/>
                    <a:gd name="T90" fmla="*/ 1232 w 563"/>
                    <a:gd name="T91" fmla="*/ 150 h 601"/>
                    <a:gd name="T92" fmla="*/ 1375 w 563"/>
                    <a:gd name="T93" fmla="*/ 2 h 601"/>
                    <a:gd name="T94" fmla="*/ 1385 w 563"/>
                    <a:gd name="T95" fmla="*/ 125 h 601"/>
                    <a:gd name="T96" fmla="*/ 1445 w 563"/>
                    <a:gd name="T97" fmla="*/ 77 h 601"/>
                    <a:gd name="T98" fmla="*/ 1567 w 563"/>
                    <a:gd name="T99" fmla="*/ 77 h 601"/>
                    <a:gd name="T100" fmla="*/ 1637 w 563"/>
                    <a:gd name="T101" fmla="*/ 108 h 601"/>
                    <a:gd name="T102" fmla="*/ 1697 w 563"/>
                    <a:gd name="T103" fmla="*/ 71 h 601"/>
                    <a:gd name="T104" fmla="*/ 1899 w 563"/>
                    <a:gd name="T105" fmla="*/ 196 h 601"/>
                    <a:gd name="T106" fmla="*/ 2143 w 563"/>
                    <a:gd name="T107" fmla="*/ 294 h 601"/>
                    <a:gd name="T108" fmla="*/ 2059 w 563"/>
                    <a:gd name="T109" fmla="*/ 427 h 601"/>
                    <a:gd name="T110" fmla="*/ 2119 w 563"/>
                    <a:gd name="T111" fmla="*/ 613 h 601"/>
                    <a:gd name="T112" fmla="*/ 2279 w 563"/>
                    <a:gd name="T113" fmla="*/ 747 h 601"/>
                    <a:gd name="T114" fmla="*/ 2213 w 563"/>
                    <a:gd name="T115" fmla="*/ 865 h 601"/>
                    <a:gd name="T116" fmla="*/ 2254 w 563"/>
                    <a:gd name="T117" fmla="*/ 938 h 601"/>
                    <a:gd name="T118" fmla="*/ 454 w 563"/>
                    <a:gd name="T119" fmla="*/ 1266 h 601"/>
                    <a:gd name="T120" fmla="*/ 376 w 563"/>
                    <a:gd name="T121" fmla="*/ 1355 h 601"/>
                    <a:gd name="T122" fmla="*/ 281 w 563"/>
                    <a:gd name="T123" fmla="*/ 1555 h 601"/>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0" t="0" r="r" b="b"/>
                  <a:pathLst>
                    <a:path w="563" h="601">
                      <a:moveTo>
                        <a:pt x="551" y="274"/>
                      </a:moveTo>
                      <a:lnTo>
                        <a:pt x="544" y="274"/>
                      </a:lnTo>
                      <a:lnTo>
                        <a:pt x="551" y="286"/>
                      </a:lnTo>
                      <a:lnTo>
                        <a:pt x="546" y="286"/>
                      </a:lnTo>
                      <a:lnTo>
                        <a:pt x="546" y="284"/>
                      </a:lnTo>
                      <a:lnTo>
                        <a:pt x="549" y="284"/>
                      </a:lnTo>
                      <a:lnTo>
                        <a:pt x="539" y="286"/>
                      </a:lnTo>
                      <a:lnTo>
                        <a:pt x="544" y="295"/>
                      </a:lnTo>
                      <a:lnTo>
                        <a:pt x="544" y="298"/>
                      </a:lnTo>
                      <a:lnTo>
                        <a:pt x="546" y="300"/>
                      </a:lnTo>
                      <a:lnTo>
                        <a:pt x="539" y="307"/>
                      </a:lnTo>
                      <a:lnTo>
                        <a:pt x="539" y="312"/>
                      </a:lnTo>
                      <a:lnTo>
                        <a:pt x="535" y="315"/>
                      </a:lnTo>
                      <a:lnTo>
                        <a:pt x="532" y="317"/>
                      </a:lnTo>
                      <a:lnTo>
                        <a:pt x="523" y="324"/>
                      </a:lnTo>
                      <a:lnTo>
                        <a:pt x="520" y="324"/>
                      </a:lnTo>
                      <a:lnTo>
                        <a:pt x="518" y="319"/>
                      </a:lnTo>
                      <a:lnTo>
                        <a:pt x="515" y="322"/>
                      </a:lnTo>
                      <a:lnTo>
                        <a:pt x="515" y="324"/>
                      </a:lnTo>
                      <a:lnTo>
                        <a:pt x="515" y="329"/>
                      </a:lnTo>
                      <a:lnTo>
                        <a:pt x="513" y="331"/>
                      </a:lnTo>
                      <a:lnTo>
                        <a:pt x="511" y="329"/>
                      </a:lnTo>
                      <a:lnTo>
                        <a:pt x="506" y="329"/>
                      </a:lnTo>
                      <a:lnTo>
                        <a:pt x="504" y="331"/>
                      </a:lnTo>
                      <a:lnTo>
                        <a:pt x="504" y="334"/>
                      </a:lnTo>
                      <a:lnTo>
                        <a:pt x="501" y="334"/>
                      </a:lnTo>
                      <a:lnTo>
                        <a:pt x="499" y="336"/>
                      </a:lnTo>
                      <a:lnTo>
                        <a:pt x="501" y="343"/>
                      </a:lnTo>
                      <a:lnTo>
                        <a:pt x="504" y="348"/>
                      </a:lnTo>
                      <a:lnTo>
                        <a:pt x="506" y="348"/>
                      </a:lnTo>
                      <a:lnTo>
                        <a:pt x="504" y="350"/>
                      </a:lnTo>
                      <a:lnTo>
                        <a:pt x="506" y="350"/>
                      </a:lnTo>
                      <a:lnTo>
                        <a:pt x="506" y="353"/>
                      </a:lnTo>
                      <a:lnTo>
                        <a:pt x="504" y="353"/>
                      </a:lnTo>
                      <a:lnTo>
                        <a:pt x="496" y="355"/>
                      </a:lnTo>
                      <a:lnTo>
                        <a:pt x="496" y="365"/>
                      </a:lnTo>
                      <a:lnTo>
                        <a:pt x="496" y="367"/>
                      </a:lnTo>
                      <a:lnTo>
                        <a:pt x="499" y="372"/>
                      </a:lnTo>
                      <a:lnTo>
                        <a:pt x="494" y="374"/>
                      </a:lnTo>
                      <a:lnTo>
                        <a:pt x="494" y="379"/>
                      </a:lnTo>
                      <a:lnTo>
                        <a:pt x="492" y="379"/>
                      </a:lnTo>
                      <a:lnTo>
                        <a:pt x="492" y="381"/>
                      </a:lnTo>
                      <a:lnTo>
                        <a:pt x="489" y="384"/>
                      </a:lnTo>
                      <a:lnTo>
                        <a:pt x="492" y="384"/>
                      </a:lnTo>
                      <a:lnTo>
                        <a:pt x="492" y="386"/>
                      </a:lnTo>
                      <a:lnTo>
                        <a:pt x="489" y="393"/>
                      </a:lnTo>
                      <a:lnTo>
                        <a:pt x="494" y="393"/>
                      </a:lnTo>
                      <a:lnTo>
                        <a:pt x="499" y="396"/>
                      </a:lnTo>
                      <a:lnTo>
                        <a:pt x="499" y="398"/>
                      </a:lnTo>
                      <a:lnTo>
                        <a:pt x="506" y="396"/>
                      </a:lnTo>
                      <a:lnTo>
                        <a:pt x="511" y="398"/>
                      </a:lnTo>
                      <a:lnTo>
                        <a:pt x="515" y="391"/>
                      </a:lnTo>
                      <a:lnTo>
                        <a:pt x="520" y="391"/>
                      </a:lnTo>
                      <a:lnTo>
                        <a:pt x="523" y="391"/>
                      </a:lnTo>
                      <a:lnTo>
                        <a:pt x="525" y="396"/>
                      </a:lnTo>
                      <a:lnTo>
                        <a:pt x="532" y="398"/>
                      </a:lnTo>
                      <a:lnTo>
                        <a:pt x="537" y="400"/>
                      </a:lnTo>
                      <a:lnTo>
                        <a:pt x="542" y="400"/>
                      </a:lnTo>
                      <a:lnTo>
                        <a:pt x="544" y="400"/>
                      </a:lnTo>
                      <a:lnTo>
                        <a:pt x="544" y="403"/>
                      </a:lnTo>
                      <a:lnTo>
                        <a:pt x="549" y="407"/>
                      </a:lnTo>
                      <a:lnTo>
                        <a:pt x="546" y="410"/>
                      </a:lnTo>
                      <a:lnTo>
                        <a:pt x="544" y="412"/>
                      </a:lnTo>
                      <a:lnTo>
                        <a:pt x="544" y="419"/>
                      </a:lnTo>
                      <a:lnTo>
                        <a:pt x="546" y="422"/>
                      </a:lnTo>
                      <a:lnTo>
                        <a:pt x="544" y="422"/>
                      </a:lnTo>
                      <a:lnTo>
                        <a:pt x="542" y="424"/>
                      </a:lnTo>
                      <a:lnTo>
                        <a:pt x="542" y="427"/>
                      </a:lnTo>
                      <a:lnTo>
                        <a:pt x="539" y="427"/>
                      </a:lnTo>
                      <a:lnTo>
                        <a:pt x="544" y="434"/>
                      </a:lnTo>
                      <a:lnTo>
                        <a:pt x="549" y="434"/>
                      </a:lnTo>
                      <a:lnTo>
                        <a:pt x="554" y="436"/>
                      </a:lnTo>
                      <a:lnTo>
                        <a:pt x="556" y="438"/>
                      </a:lnTo>
                      <a:lnTo>
                        <a:pt x="558" y="438"/>
                      </a:lnTo>
                      <a:lnTo>
                        <a:pt x="563" y="441"/>
                      </a:lnTo>
                      <a:lnTo>
                        <a:pt x="561" y="450"/>
                      </a:lnTo>
                      <a:lnTo>
                        <a:pt x="563" y="455"/>
                      </a:lnTo>
                      <a:lnTo>
                        <a:pt x="561" y="453"/>
                      </a:lnTo>
                      <a:lnTo>
                        <a:pt x="561" y="458"/>
                      </a:lnTo>
                      <a:lnTo>
                        <a:pt x="561" y="460"/>
                      </a:lnTo>
                      <a:lnTo>
                        <a:pt x="554" y="467"/>
                      </a:lnTo>
                      <a:lnTo>
                        <a:pt x="554" y="472"/>
                      </a:lnTo>
                      <a:lnTo>
                        <a:pt x="549" y="474"/>
                      </a:lnTo>
                      <a:lnTo>
                        <a:pt x="546" y="477"/>
                      </a:lnTo>
                      <a:lnTo>
                        <a:pt x="549" y="484"/>
                      </a:lnTo>
                      <a:lnTo>
                        <a:pt x="546" y="486"/>
                      </a:lnTo>
                      <a:lnTo>
                        <a:pt x="546" y="484"/>
                      </a:lnTo>
                      <a:lnTo>
                        <a:pt x="537" y="479"/>
                      </a:lnTo>
                      <a:lnTo>
                        <a:pt x="530" y="481"/>
                      </a:lnTo>
                      <a:lnTo>
                        <a:pt x="525" y="486"/>
                      </a:lnTo>
                      <a:lnTo>
                        <a:pt x="525" y="489"/>
                      </a:lnTo>
                      <a:lnTo>
                        <a:pt x="523" y="491"/>
                      </a:lnTo>
                      <a:lnTo>
                        <a:pt x="520" y="491"/>
                      </a:lnTo>
                      <a:lnTo>
                        <a:pt x="513" y="496"/>
                      </a:lnTo>
                      <a:lnTo>
                        <a:pt x="513" y="505"/>
                      </a:lnTo>
                      <a:lnTo>
                        <a:pt x="511" y="508"/>
                      </a:lnTo>
                      <a:lnTo>
                        <a:pt x="501" y="510"/>
                      </a:lnTo>
                      <a:lnTo>
                        <a:pt x="501" y="517"/>
                      </a:lnTo>
                      <a:lnTo>
                        <a:pt x="499" y="517"/>
                      </a:lnTo>
                      <a:lnTo>
                        <a:pt x="499" y="522"/>
                      </a:lnTo>
                      <a:lnTo>
                        <a:pt x="494" y="522"/>
                      </a:lnTo>
                      <a:lnTo>
                        <a:pt x="492" y="524"/>
                      </a:lnTo>
                      <a:lnTo>
                        <a:pt x="492" y="529"/>
                      </a:lnTo>
                      <a:lnTo>
                        <a:pt x="496" y="531"/>
                      </a:lnTo>
                      <a:lnTo>
                        <a:pt x="506" y="531"/>
                      </a:lnTo>
                      <a:lnTo>
                        <a:pt x="506" y="536"/>
                      </a:lnTo>
                      <a:lnTo>
                        <a:pt x="508" y="539"/>
                      </a:lnTo>
                      <a:lnTo>
                        <a:pt x="501" y="550"/>
                      </a:lnTo>
                      <a:lnTo>
                        <a:pt x="501" y="555"/>
                      </a:lnTo>
                      <a:lnTo>
                        <a:pt x="496" y="562"/>
                      </a:lnTo>
                      <a:lnTo>
                        <a:pt x="489" y="562"/>
                      </a:lnTo>
                      <a:lnTo>
                        <a:pt x="487" y="560"/>
                      </a:lnTo>
                      <a:lnTo>
                        <a:pt x="487" y="562"/>
                      </a:lnTo>
                      <a:lnTo>
                        <a:pt x="480" y="560"/>
                      </a:lnTo>
                      <a:lnTo>
                        <a:pt x="477" y="555"/>
                      </a:lnTo>
                      <a:lnTo>
                        <a:pt x="470" y="550"/>
                      </a:lnTo>
                      <a:lnTo>
                        <a:pt x="465" y="548"/>
                      </a:lnTo>
                      <a:lnTo>
                        <a:pt x="465" y="550"/>
                      </a:lnTo>
                      <a:lnTo>
                        <a:pt x="463" y="553"/>
                      </a:lnTo>
                      <a:lnTo>
                        <a:pt x="458" y="550"/>
                      </a:lnTo>
                      <a:lnTo>
                        <a:pt x="456" y="553"/>
                      </a:lnTo>
                      <a:lnTo>
                        <a:pt x="456" y="560"/>
                      </a:lnTo>
                      <a:lnTo>
                        <a:pt x="456" y="562"/>
                      </a:lnTo>
                      <a:lnTo>
                        <a:pt x="458" y="570"/>
                      </a:lnTo>
                      <a:lnTo>
                        <a:pt x="456" y="572"/>
                      </a:lnTo>
                      <a:lnTo>
                        <a:pt x="456" y="577"/>
                      </a:lnTo>
                      <a:lnTo>
                        <a:pt x="451" y="581"/>
                      </a:lnTo>
                      <a:lnTo>
                        <a:pt x="449" y="581"/>
                      </a:lnTo>
                      <a:lnTo>
                        <a:pt x="444" y="584"/>
                      </a:lnTo>
                      <a:lnTo>
                        <a:pt x="439" y="584"/>
                      </a:lnTo>
                      <a:lnTo>
                        <a:pt x="425" y="591"/>
                      </a:lnTo>
                      <a:lnTo>
                        <a:pt x="420" y="591"/>
                      </a:lnTo>
                      <a:lnTo>
                        <a:pt x="415" y="591"/>
                      </a:lnTo>
                      <a:lnTo>
                        <a:pt x="413" y="589"/>
                      </a:lnTo>
                      <a:lnTo>
                        <a:pt x="408" y="591"/>
                      </a:lnTo>
                      <a:lnTo>
                        <a:pt x="406" y="596"/>
                      </a:lnTo>
                      <a:lnTo>
                        <a:pt x="399" y="601"/>
                      </a:lnTo>
                      <a:lnTo>
                        <a:pt x="401" y="598"/>
                      </a:lnTo>
                      <a:lnTo>
                        <a:pt x="399" y="596"/>
                      </a:lnTo>
                      <a:lnTo>
                        <a:pt x="401" y="593"/>
                      </a:lnTo>
                      <a:lnTo>
                        <a:pt x="394" y="589"/>
                      </a:lnTo>
                      <a:lnTo>
                        <a:pt x="396" y="586"/>
                      </a:lnTo>
                      <a:lnTo>
                        <a:pt x="394" y="584"/>
                      </a:lnTo>
                      <a:lnTo>
                        <a:pt x="387" y="584"/>
                      </a:lnTo>
                      <a:lnTo>
                        <a:pt x="387" y="581"/>
                      </a:lnTo>
                      <a:lnTo>
                        <a:pt x="380" y="581"/>
                      </a:lnTo>
                      <a:lnTo>
                        <a:pt x="382" y="586"/>
                      </a:lnTo>
                      <a:lnTo>
                        <a:pt x="380" y="589"/>
                      </a:lnTo>
                      <a:lnTo>
                        <a:pt x="365" y="591"/>
                      </a:lnTo>
                      <a:lnTo>
                        <a:pt x="360" y="591"/>
                      </a:lnTo>
                      <a:lnTo>
                        <a:pt x="358" y="591"/>
                      </a:lnTo>
                      <a:lnTo>
                        <a:pt x="358" y="589"/>
                      </a:lnTo>
                      <a:lnTo>
                        <a:pt x="360" y="581"/>
                      </a:lnTo>
                      <a:lnTo>
                        <a:pt x="365" y="579"/>
                      </a:lnTo>
                      <a:lnTo>
                        <a:pt x="365" y="577"/>
                      </a:lnTo>
                      <a:lnTo>
                        <a:pt x="360" y="577"/>
                      </a:lnTo>
                      <a:lnTo>
                        <a:pt x="358" y="574"/>
                      </a:lnTo>
                      <a:lnTo>
                        <a:pt x="356" y="577"/>
                      </a:lnTo>
                      <a:lnTo>
                        <a:pt x="349" y="574"/>
                      </a:lnTo>
                      <a:lnTo>
                        <a:pt x="346" y="572"/>
                      </a:lnTo>
                      <a:lnTo>
                        <a:pt x="344" y="572"/>
                      </a:lnTo>
                      <a:lnTo>
                        <a:pt x="339" y="567"/>
                      </a:lnTo>
                      <a:lnTo>
                        <a:pt x="332" y="570"/>
                      </a:lnTo>
                      <a:lnTo>
                        <a:pt x="325" y="570"/>
                      </a:lnTo>
                      <a:lnTo>
                        <a:pt x="318" y="572"/>
                      </a:lnTo>
                      <a:lnTo>
                        <a:pt x="306" y="572"/>
                      </a:lnTo>
                      <a:lnTo>
                        <a:pt x="306" y="579"/>
                      </a:lnTo>
                      <a:lnTo>
                        <a:pt x="301" y="579"/>
                      </a:lnTo>
                      <a:lnTo>
                        <a:pt x="298" y="581"/>
                      </a:lnTo>
                      <a:lnTo>
                        <a:pt x="296" y="579"/>
                      </a:lnTo>
                      <a:lnTo>
                        <a:pt x="298" y="572"/>
                      </a:lnTo>
                      <a:lnTo>
                        <a:pt x="298" y="562"/>
                      </a:lnTo>
                      <a:lnTo>
                        <a:pt x="296" y="558"/>
                      </a:lnTo>
                      <a:lnTo>
                        <a:pt x="294" y="560"/>
                      </a:lnTo>
                      <a:lnTo>
                        <a:pt x="291" y="565"/>
                      </a:lnTo>
                      <a:lnTo>
                        <a:pt x="289" y="572"/>
                      </a:lnTo>
                      <a:lnTo>
                        <a:pt x="284" y="574"/>
                      </a:lnTo>
                      <a:lnTo>
                        <a:pt x="277" y="574"/>
                      </a:lnTo>
                      <a:lnTo>
                        <a:pt x="275" y="574"/>
                      </a:lnTo>
                      <a:lnTo>
                        <a:pt x="267" y="589"/>
                      </a:lnTo>
                      <a:lnTo>
                        <a:pt x="263" y="586"/>
                      </a:lnTo>
                      <a:lnTo>
                        <a:pt x="255" y="591"/>
                      </a:lnTo>
                      <a:lnTo>
                        <a:pt x="248" y="593"/>
                      </a:lnTo>
                      <a:lnTo>
                        <a:pt x="244" y="591"/>
                      </a:lnTo>
                      <a:lnTo>
                        <a:pt x="241" y="591"/>
                      </a:lnTo>
                      <a:lnTo>
                        <a:pt x="232" y="589"/>
                      </a:lnTo>
                      <a:lnTo>
                        <a:pt x="234" y="577"/>
                      </a:lnTo>
                      <a:lnTo>
                        <a:pt x="234" y="572"/>
                      </a:lnTo>
                      <a:lnTo>
                        <a:pt x="232" y="570"/>
                      </a:lnTo>
                      <a:lnTo>
                        <a:pt x="227" y="572"/>
                      </a:lnTo>
                      <a:lnTo>
                        <a:pt x="227" y="567"/>
                      </a:lnTo>
                      <a:lnTo>
                        <a:pt x="222" y="562"/>
                      </a:lnTo>
                      <a:lnTo>
                        <a:pt x="222" y="558"/>
                      </a:lnTo>
                      <a:lnTo>
                        <a:pt x="227" y="550"/>
                      </a:lnTo>
                      <a:lnTo>
                        <a:pt x="232" y="546"/>
                      </a:lnTo>
                      <a:lnTo>
                        <a:pt x="236" y="539"/>
                      </a:lnTo>
                      <a:lnTo>
                        <a:pt x="241" y="536"/>
                      </a:lnTo>
                      <a:lnTo>
                        <a:pt x="244" y="531"/>
                      </a:lnTo>
                      <a:lnTo>
                        <a:pt x="248" y="534"/>
                      </a:lnTo>
                      <a:lnTo>
                        <a:pt x="253" y="529"/>
                      </a:lnTo>
                      <a:lnTo>
                        <a:pt x="255" y="522"/>
                      </a:lnTo>
                      <a:lnTo>
                        <a:pt x="253" y="512"/>
                      </a:lnTo>
                      <a:lnTo>
                        <a:pt x="248" y="510"/>
                      </a:lnTo>
                      <a:lnTo>
                        <a:pt x="246" y="508"/>
                      </a:lnTo>
                      <a:lnTo>
                        <a:pt x="244" y="510"/>
                      </a:lnTo>
                      <a:lnTo>
                        <a:pt x="241" y="510"/>
                      </a:lnTo>
                      <a:lnTo>
                        <a:pt x="234" y="512"/>
                      </a:lnTo>
                      <a:lnTo>
                        <a:pt x="232" y="493"/>
                      </a:lnTo>
                      <a:lnTo>
                        <a:pt x="234" y="489"/>
                      </a:lnTo>
                      <a:lnTo>
                        <a:pt x="232" y="486"/>
                      </a:lnTo>
                      <a:lnTo>
                        <a:pt x="229" y="491"/>
                      </a:lnTo>
                      <a:lnTo>
                        <a:pt x="224" y="493"/>
                      </a:lnTo>
                      <a:lnTo>
                        <a:pt x="220" y="491"/>
                      </a:lnTo>
                      <a:lnTo>
                        <a:pt x="217" y="491"/>
                      </a:lnTo>
                      <a:lnTo>
                        <a:pt x="217" y="496"/>
                      </a:lnTo>
                      <a:lnTo>
                        <a:pt x="213" y="493"/>
                      </a:lnTo>
                      <a:lnTo>
                        <a:pt x="208" y="500"/>
                      </a:lnTo>
                      <a:lnTo>
                        <a:pt x="203" y="500"/>
                      </a:lnTo>
                      <a:lnTo>
                        <a:pt x="198" y="505"/>
                      </a:lnTo>
                      <a:lnTo>
                        <a:pt x="193" y="503"/>
                      </a:lnTo>
                      <a:lnTo>
                        <a:pt x="189" y="508"/>
                      </a:lnTo>
                      <a:lnTo>
                        <a:pt x="184" y="505"/>
                      </a:lnTo>
                      <a:lnTo>
                        <a:pt x="177" y="508"/>
                      </a:lnTo>
                      <a:lnTo>
                        <a:pt x="174" y="505"/>
                      </a:lnTo>
                      <a:lnTo>
                        <a:pt x="158" y="505"/>
                      </a:lnTo>
                      <a:lnTo>
                        <a:pt x="155" y="505"/>
                      </a:lnTo>
                      <a:lnTo>
                        <a:pt x="158" y="503"/>
                      </a:lnTo>
                      <a:lnTo>
                        <a:pt x="155" y="505"/>
                      </a:lnTo>
                      <a:lnTo>
                        <a:pt x="155" y="508"/>
                      </a:lnTo>
                      <a:lnTo>
                        <a:pt x="151" y="512"/>
                      </a:lnTo>
                      <a:lnTo>
                        <a:pt x="143" y="512"/>
                      </a:lnTo>
                      <a:lnTo>
                        <a:pt x="141" y="510"/>
                      </a:lnTo>
                      <a:lnTo>
                        <a:pt x="131" y="510"/>
                      </a:lnTo>
                      <a:lnTo>
                        <a:pt x="127" y="517"/>
                      </a:lnTo>
                      <a:lnTo>
                        <a:pt x="124" y="524"/>
                      </a:lnTo>
                      <a:lnTo>
                        <a:pt x="120" y="529"/>
                      </a:lnTo>
                      <a:lnTo>
                        <a:pt x="110" y="531"/>
                      </a:lnTo>
                      <a:lnTo>
                        <a:pt x="103" y="536"/>
                      </a:lnTo>
                      <a:lnTo>
                        <a:pt x="103" y="543"/>
                      </a:lnTo>
                      <a:lnTo>
                        <a:pt x="93" y="548"/>
                      </a:lnTo>
                      <a:lnTo>
                        <a:pt x="91" y="548"/>
                      </a:lnTo>
                      <a:lnTo>
                        <a:pt x="81" y="550"/>
                      </a:lnTo>
                      <a:lnTo>
                        <a:pt x="79" y="558"/>
                      </a:lnTo>
                      <a:lnTo>
                        <a:pt x="74" y="562"/>
                      </a:lnTo>
                      <a:lnTo>
                        <a:pt x="72" y="558"/>
                      </a:lnTo>
                      <a:lnTo>
                        <a:pt x="72" y="553"/>
                      </a:lnTo>
                      <a:lnTo>
                        <a:pt x="74" y="553"/>
                      </a:lnTo>
                      <a:lnTo>
                        <a:pt x="72" y="553"/>
                      </a:lnTo>
                      <a:lnTo>
                        <a:pt x="74" y="550"/>
                      </a:lnTo>
                      <a:lnTo>
                        <a:pt x="72" y="548"/>
                      </a:lnTo>
                      <a:lnTo>
                        <a:pt x="72" y="529"/>
                      </a:lnTo>
                      <a:lnTo>
                        <a:pt x="74" y="524"/>
                      </a:lnTo>
                      <a:lnTo>
                        <a:pt x="77" y="522"/>
                      </a:lnTo>
                      <a:lnTo>
                        <a:pt x="74" y="522"/>
                      </a:lnTo>
                      <a:lnTo>
                        <a:pt x="74" y="515"/>
                      </a:lnTo>
                      <a:lnTo>
                        <a:pt x="77" y="510"/>
                      </a:lnTo>
                      <a:lnTo>
                        <a:pt x="74" y="510"/>
                      </a:lnTo>
                      <a:lnTo>
                        <a:pt x="74" y="508"/>
                      </a:lnTo>
                      <a:lnTo>
                        <a:pt x="74" y="505"/>
                      </a:lnTo>
                      <a:lnTo>
                        <a:pt x="72" y="503"/>
                      </a:lnTo>
                      <a:lnTo>
                        <a:pt x="72" y="500"/>
                      </a:lnTo>
                      <a:lnTo>
                        <a:pt x="74" y="498"/>
                      </a:lnTo>
                      <a:lnTo>
                        <a:pt x="72" y="489"/>
                      </a:lnTo>
                      <a:lnTo>
                        <a:pt x="77" y="489"/>
                      </a:lnTo>
                      <a:lnTo>
                        <a:pt x="81" y="486"/>
                      </a:lnTo>
                      <a:lnTo>
                        <a:pt x="84" y="486"/>
                      </a:lnTo>
                      <a:lnTo>
                        <a:pt x="84" y="484"/>
                      </a:lnTo>
                      <a:lnTo>
                        <a:pt x="86" y="486"/>
                      </a:lnTo>
                      <a:lnTo>
                        <a:pt x="84" y="486"/>
                      </a:lnTo>
                      <a:lnTo>
                        <a:pt x="89" y="489"/>
                      </a:lnTo>
                      <a:lnTo>
                        <a:pt x="91" y="486"/>
                      </a:lnTo>
                      <a:lnTo>
                        <a:pt x="91" y="489"/>
                      </a:lnTo>
                      <a:lnTo>
                        <a:pt x="96" y="491"/>
                      </a:lnTo>
                      <a:lnTo>
                        <a:pt x="89" y="486"/>
                      </a:lnTo>
                      <a:lnTo>
                        <a:pt x="91" y="486"/>
                      </a:lnTo>
                      <a:lnTo>
                        <a:pt x="91" y="481"/>
                      </a:lnTo>
                      <a:lnTo>
                        <a:pt x="89" y="479"/>
                      </a:lnTo>
                      <a:lnTo>
                        <a:pt x="86" y="479"/>
                      </a:lnTo>
                      <a:lnTo>
                        <a:pt x="84" y="477"/>
                      </a:lnTo>
                      <a:lnTo>
                        <a:pt x="89" y="477"/>
                      </a:lnTo>
                      <a:lnTo>
                        <a:pt x="91" y="477"/>
                      </a:lnTo>
                      <a:lnTo>
                        <a:pt x="93" y="469"/>
                      </a:lnTo>
                      <a:lnTo>
                        <a:pt x="93" y="467"/>
                      </a:lnTo>
                      <a:lnTo>
                        <a:pt x="98" y="465"/>
                      </a:lnTo>
                      <a:lnTo>
                        <a:pt x="96" y="462"/>
                      </a:lnTo>
                      <a:lnTo>
                        <a:pt x="98" y="465"/>
                      </a:lnTo>
                      <a:lnTo>
                        <a:pt x="100" y="465"/>
                      </a:lnTo>
                      <a:lnTo>
                        <a:pt x="103" y="460"/>
                      </a:lnTo>
                      <a:lnTo>
                        <a:pt x="103" y="458"/>
                      </a:lnTo>
                      <a:lnTo>
                        <a:pt x="105" y="458"/>
                      </a:lnTo>
                      <a:lnTo>
                        <a:pt x="108" y="458"/>
                      </a:lnTo>
                      <a:lnTo>
                        <a:pt x="105" y="455"/>
                      </a:lnTo>
                      <a:lnTo>
                        <a:pt x="108" y="453"/>
                      </a:lnTo>
                      <a:lnTo>
                        <a:pt x="108" y="455"/>
                      </a:lnTo>
                      <a:lnTo>
                        <a:pt x="110" y="455"/>
                      </a:lnTo>
                      <a:lnTo>
                        <a:pt x="108" y="455"/>
                      </a:lnTo>
                      <a:lnTo>
                        <a:pt x="108" y="458"/>
                      </a:lnTo>
                      <a:lnTo>
                        <a:pt x="110" y="458"/>
                      </a:lnTo>
                      <a:lnTo>
                        <a:pt x="112" y="453"/>
                      </a:lnTo>
                      <a:lnTo>
                        <a:pt x="115" y="453"/>
                      </a:lnTo>
                      <a:lnTo>
                        <a:pt x="117" y="453"/>
                      </a:lnTo>
                      <a:lnTo>
                        <a:pt x="120" y="453"/>
                      </a:lnTo>
                      <a:lnTo>
                        <a:pt x="120" y="448"/>
                      </a:lnTo>
                      <a:lnTo>
                        <a:pt x="122" y="446"/>
                      </a:lnTo>
                      <a:lnTo>
                        <a:pt x="122" y="448"/>
                      </a:lnTo>
                      <a:lnTo>
                        <a:pt x="127" y="446"/>
                      </a:lnTo>
                      <a:lnTo>
                        <a:pt x="129" y="441"/>
                      </a:lnTo>
                      <a:lnTo>
                        <a:pt x="134" y="438"/>
                      </a:lnTo>
                      <a:lnTo>
                        <a:pt x="136" y="441"/>
                      </a:lnTo>
                      <a:lnTo>
                        <a:pt x="139" y="438"/>
                      </a:lnTo>
                      <a:lnTo>
                        <a:pt x="141" y="441"/>
                      </a:lnTo>
                      <a:lnTo>
                        <a:pt x="139" y="438"/>
                      </a:lnTo>
                      <a:lnTo>
                        <a:pt x="141" y="436"/>
                      </a:lnTo>
                      <a:lnTo>
                        <a:pt x="139" y="434"/>
                      </a:lnTo>
                      <a:lnTo>
                        <a:pt x="141" y="429"/>
                      </a:lnTo>
                      <a:lnTo>
                        <a:pt x="141" y="427"/>
                      </a:lnTo>
                      <a:lnTo>
                        <a:pt x="141" y="422"/>
                      </a:lnTo>
                      <a:lnTo>
                        <a:pt x="139" y="422"/>
                      </a:lnTo>
                      <a:lnTo>
                        <a:pt x="139" y="419"/>
                      </a:lnTo>
                      <a:lnTo>
                        <a:pt x="134" y="424"/>
                      </a:lnTo>
                      <a:lnTo>
                        <a:pt x="136" y="429"/>
                      </a:lnTo>
                      <a:lnTo>
                        <a:pt x="134" y="429"/>
                      </a:lnTo>
                      <a:lnTo>
                        <a:pt x="131" y="429"/>
                      </a:lnTo>
                      <a:lnTo>
                        <a:pt x="131" y="431"/>
                      </a:lnTo>
                      <a:lnTo>
                        <a:pt x="131" y="436"/>
                      </a:lnTo>
                      <a:lnTo>
                        <a:pt x="131" y="438"/>
                      </a:lnTo>
                      <a:lnTo>
                        <a:pt x="127" y="438"/>
                      </a:lnTo>
                      <a:lnTo>
                        <a:pt x="122" y="441"/>
                      </a:lnTo>
                      <a:lnTo>
                        <a:pt x="120" y="441"/>
                      </a:lnTo>
                      <a:lnTo>
                        <a:pt x="117" y="443"/>
                      </a:lnTo>
                      <a:lnTo>
                        <a:pt x="117" y="438"/>
                      </a:lnTo>
                      <a:lnTo>
                        <a:pt x="117" y="441"/>
                      </a:lnTo>
                      <a:lnTo>
                        <a:pt x="115" y="438"/>
                      </a:lnTo>
                      <a:lnTo>
                        <a:pt x="112" y="443"/>
                      </a:lnTo>
                      <a:lnTo>
                        <a:pt x="110" y="443"/>
                      </a:lnTo>
                      <a:lnTo>
                        <a:pt x="105" y="446"/>
                      </a:lnTo>
                      <a:lnTo>
                        <a:pt x="100" y="446"/>
                      </a:lnTo>
                      <a:lnTo>
                        <a:pt x="100" y="450"/>
                      </a:lnTo>
                      <a:lnTo>
                        <a:pt x="98" y="450"/>
                      </a:lnTo>
                      <a:lnTo>
                        <a:pt x="96" y="446"/>
                      </a:lnTo>
                      <a:lnTo>
                        <a:pt x="91" y="448"/>
                      </a:lnTo>
                      <a:lnTo>
                        <a:pt x="91" y="446"/>
                      </a:lnTo>
                      <a:lnTo>
                        <a:pt x="86" y="443"/>
                      </a:lnTo>
                      <a:lnTo>
                        <a:pt x="84" y="448"/>
                      </a:lnTo>
                      <a:lnTo>
                        <a:pt x="81" y="448"/>
                      </a:lnTo>
                      <a:lnTo>
                        <a:pt x="84" y="443"/>
                      </a:lnTo>
                      <a:lnTo>
                        <a:pt x="84" y="434"/>
                      </a:lnTo>
                      <a:lnTo>
                        <a:pt x="86" y="429"/>
                      </a:lnTo>
                      <a:lnTo>
                        <a:pt x="89" y="436"/>
                      </a:lnTo>
                      <a:lnTo>
                        <a:pt x="91" y="436"/>
                      </a:lnTo>
                      <a:lnTo>
                        <a:pt x="91" y="438"/>
                      </a:lnTo>
                      <a:lnTo>
                        <a:pt x="96" y="441"/>
                      </a:lnTo>
                      <a:lnTo>
                        <a:pt x="93" y="438"/>
                      </a:lnTo>
                      <a:lnTo>
                        <a:pt x="93" y="434"/>
                      </a:lnTo>
                      <a:lnTo>
                        <a:pt x="96" y="429"/>
                      </a:lnTo>
                      <a:lnTo>
                        <a:pt x="93" y="427"/>
                      </a:lnTo>
                      <a:lnTo>
                        <a:pt x="93" y="424"/>
                      </a:lnTo>
                      <a:lnTo>
                        <a:pt x="91" y="422"/>
                      </a:lnTo>
                      <a:lnTo>
                        <a:pt x="93" y="422"/>
                      </a:lnTo>
                      <a:lnTo>
                        <a:pt x="96" y="422"/>
                      </a:lnTo>
                      <a:lnTo>
                        <a:pt x="98" y="422"/>
                      </a:lnTo>
                      <a:lnTo>
                        <a:pt x="100" y="424"/>
                      </a:lnTo>
                      <a:lnTo>
                        <a:pt x="103" y="427"/>
                      </a:lnTo>
                      <a:lnTo>
                        <a:pt x="110" y="422"/>
                      </a:lnTo>
                      <a:lnTo>
                        <a:pt x="112" y="415"/>
                      </a:lnTo>
                      <a:lnTo>
                        <a:pt x="115" y="412"/>
                      </a:lnTo>
                      <a:lnTo>
                        <a:pt x="117" y="410"/>
                      </a:lnTo>
                      <a:lnTo>
                        <a:pt x="122" y="405"/>
                      </a:lnTo>
                      <a:lnTo>
                        <a:pt x="122" y="407"/>
                      </a:lnTo>
                      <a:lnTo>
                        <a:pt x="122" y="405"/>
                      </a:lnTo>
                      <a:lnTo>
                        <a:pt x="122" y="407"/>
                      </a:lnTo>
                      <a:lnTo>
                        <a:pt x="124" y="407"/>
                      </a:lnTo>
                      <a:lnTo>
                        <a:pt x="127" y="405"/>
                      </a:lnTo>
                      <a:lnTo>
                        <a:pt x="124" y="405"/>
                      </a:lnTo>
                      <a:lnTo>
                        <a:pt x="129" y="400"/>
                      </a:lnTo>
                      <a:lnTo>
                        <a:pt x="127" y="400"/>
                      </a:lnTo>
                      <a:lnTo>
                        <a:pt x="127" y="393"/>
                      </a:lnTo>
                      <a:lnTo>
                        <a:pt x="122" y="393"/>
                      </a:lnTo>
                      <a:lnTo>
                        <a:pt x="122" y="398"/>
                      </a:lnTo>
                      <a:lnTo>
                        <a:pt x="115" y="400"/>
                      </a:lnTo>
                      <a:lnTo>
                        <a:pt x="112" y="403"/>
                      </a:lnTo>
                      <a:lnTo>
                        <a:pt x="110" y="403"/>
                      </a:lnTo>
                      <a:lnTo>
                        <a:pt x="105" y="407"/>
                      </a:lnTo>
                      <a:lnTo>
                        <a:pt x="103" y="405"/>
                      </a:lnTo>
                      <a:lnTo>
                        <a:pt x="98" y="403"/>
                      </a:lnTo>
                      <a:lnTo>
                        <a:pt x="96" y="405"/>
                      </a:lnTo>
                      <a:lnTo>
                        <a:pt x="96" y="407"/>
                      </a:lnTo>
                      <a:lnTo>
                        <a:pt x="93" y="407"/>
                      </a:lnTo>
                      <a:lnTo>
                        <a:pt x="91" y="407"/>
                      </a:lnTo>
                      <a:lnTo>
                        <a:pt x="91" y="403"/>
                      </a:lnTo>
                      <a:lnTo>
                        <a:pt x="89" y="403"/>
                      </a:lnTo>
                      <a:lnTo>
                        <a:pt x="86" y="400"/>
                      </a:lnTo>
                      <a:lnTo>
                        <a:pt x="84" y="398"/>
                      </a:lnTo>
                      <a:lnTo>
                        <a:pt x="84" y="396"/>
                      </a:lnTo>
                      <a:lnTo>
                        <a:pt x="84" y="393"/>
                      </a:lnTo>
                      <a:lnTo>
                        <a:pt x="86" y="393"/>
                      </a:lnTo>
                      <a:lnTo>
                        <a:pt x="84" y="386"/>
                      </a:lnTo>
                      <a:lnTo>
                        <a:pt x="77" y="384"/>
                      </a:lnTo>
                      <a:lnTo>
                        <a:pt x="74" y="386"/>
                      </a:lnTo>
                      <a:lnTo>
                        <a:pt x="72" y="386"/>
                      </a:lnTo>
                      <a:lnTo>
                        <a:pt x="69" y="381"/>
                      </a:lnTo>
                      <a:lnTo>
                        <a:pt x="72" y="379"/>
                      </a:lnTo>
                      <a:lnTo>
                        <a:pt x="72" y="376"/>
                      </a:lnTo>
                      <a:lnTo>
                        <a:pt x="77" y="379"/>
                      </a:lnTo>
                      <a:lnTo>
                        <a:pt x="81" y="379"/>
                      </a:lnTo>
                      <a:lnTo>
                        <a:pt x="81" y="376"/>
                      </a:lnTo>
                      <a:lnTo>
                        <a:pt x="84" y="376"/>
                      </a:lnTo>
                      <a:lnTo>
                        <a:pt x="81" y="374"/>
                      </a:lnTo>
                      <a:lnTo>
                        <a:pt x="86" y="372"/>
                      </a:lnTo>
                      <a:lnTo>
                        <a:pt x="86" y="374"/>
                      </a:lnTo>
                      <a:lnTo>
                        <a:pt x="89" y="372"/>
                      </a:lnTo>
                      <a:lnTo>
                        <a:pt x="91" y="374"/>
                      </a:lnTo>
                      <a:lnTo>
                        <a:pt x="89" y="376"/>
                      </a:lnTo>
                      <a:lnTo>
                        <a:pt x="91" y="381"/>
                      </a:lnTo>
                      <a:lnTo>
                        <a:pt x="86" y="384"/>
                      </a:lnTo>
                      <a:lnTo>
                        <a:pt x="86" y="388"/>
                      </a:lnTo>
                      <a:lnTo>
                        <a:pt x="91" y="384"/>
                      </a:lnTo>
                      <a:lnTo>
                        <a:pt x="93" y="386"/>
                      </a:lnTo>
                      <a:lnTo>
                        <a:pt x="93" y="384"/>
                      </a:lnTo>
                      <a:lnTo>
                        <a:pt x="93" y="386"/>
                      </a:lnTo>
                      <a:lnTo>
                        <a:pt x="96" y="386"/>
                      </a:lnTo>
                      <a:lnTo>
                        <a:pt x="98" y="388"/>
                      </a:lnTo>
                      <a:lnTo>
                        <a:pt x="98" y="384"/>
                      </a:lnTo>
                      <a:lnTo>
                        <a:pt x="96" y="381"/>
                      </a:lnTo>
                      <a:lnTo>
                        <a:pt x="96" y="379"/>
                      </a:lnTo>
                      <a:lnTo>
                        <a:pt x="96" y="376"/>
                      </a:lnTo>
                      <a:lnTo>
                        <a:pt x="98" y="374"/>
                      </a:lnTo>
                      <a:lnTo>
                        <a:pt x="98" y="376"/>
                      </a:lnTo>
                      <a:lnTo>
                        <a:pt x="100" y="374"/>
                      </a:lnTo>
                      <a:lnTo>
                        <a:pt x="103" y="372"/>
                      </a:lnTo>
                      <a:lnTo>
                        <a:pt x="100" y="374"/>
                      </a:lnTo>
                      <a:lnTo>
                        <a:pt x="98" y="372"/>
                      </a:lnTo>
                      <a:lnTo>
                        <a:pt x="100" y="367"/>
                      </a:lnTo>
                      <a:lnTo>
                        <a:pt x="98" y="367"/>
                      </a:lnTo>
                      <a:lnTo>
                        <a:pt x="98" y="360"/>
                      </a:lnTo>
                      <a:lnTo>
                        <a:pt x="96" y="357"/>
                      </a:lnTo>
                      <a:lnTo>
                        <a:pt x="96" y="355"/>
                      </a:lnTo>
                      <a:lnTo>
                        <a:pt x="98" y="355"/>
                      </a:lnTo>
                      <a:lnTo>
                        <a:pt x="98" y="357"/>
                      </a:lnTo>
                      <a:lnTo>
                        <a:pt x="100" y="355"/>
                      </a:lnTo>
                      <a:lnTo>
                        <a:pt x="98" y="353"/>
                      </a:lnTo>
                      <a:lnTo>
                        <a:pt x="98" y="350"/>
                      </a:lnTo>
                      <a:lnTo>
                        <a:pt x="103" y="350"/>
                      </a:lnTo>
                      <a:lnTo>
                        <a:pt x="105" y="348"/>
                      </a:lnTo>
                      <a:lnTo>
                        <a:pt x="105" y="350"/>
                      </a:lnTo>
                      <a:lnTo>
                        <a:pt x="105" y="348"/>
                      </a:lnTo>
                      <a:lnTo>
                        <a:pt x="108" y="348"/>
                      </a:lnTo>
                      <a:lnTo>
                        <a:pt x="108" y="346"/>
                      </a:lnTo>
                      <a:lnTo>
                        <a:pt x="108" y="343"/>
                      </a:lnTo>
                      <a:lnTo>
                        <a:pt x="108" y="346"/>
                      </a:lnTo>
                      <a:lnTo>
                        <a:pt x="112" y="346"/>
                      </a:lnTo>
                      <a:lnTo>
                        <a:pt x="112" y="343"/>
                      </a:lnTo>
                      <a:lnTo>
                        <a:pt x="110" y="338"/>
                      </a:lnTo>
                      <a:lnTo>
                        <a:pt x="117" y="331"/>
                      </a:lnTo>
                      <a:lnTo>
                        <a:pt x="120" y="329"/>
                      </a:lnTo>
                      <a:lnTo>
                        <a:pt x="122" y="322"/>
                      </a:lnTo>
                      <a:lnTo>
                        <a:pt x="120" y="324"/>
                      </a:lnTo>
                      <a:lnTo>
                        <a:pt x="117" y="329"/>
                      </a:lnTo>
                      <a:lnTo>
                        <a:pt x="115" y="329"/>
                      </a:lnTo>
                      <a:lnTo>
                        <a:pt x="112" y="329"/>
                      </a:lnTo>
                      <a:lnTo>
                        <a:pt x="110" y="331"/>
                      </a:lnTo>
                      <a:lnTo>
                        <a:pt x="105" y="331"/>
                      </a:lnTo>
                      <a:lnTo>
                        <a:pt x="100" y="329"/>
                      </a:lnTo>
                      <a:lnTo>
                        <a:pt x="100" y="326"/>
                      </a:lnTo>
                      <a:lnTo>
                        <a:pt x="103" y="322"/>
                      </a:lnTo>
                      <a:lnTo>
                        <a:pt x="100" y="322"/>
                      </a:lnTo>
                      <a:lnTo>
                        <a:pt x="98" y="317"/>
                      </a:lnTo>
                      <a:lnTo>
                        <a:pt x="98" y="324"/>
                      </a:lnTo>
                      <a:lnTo>
                        <a:pt x="96" y="322"/>
                      </a:lnTo>
                      <a:lnTo>
                        <a:pt x="93" y="329"/>
                      </a:lnTo>
                      <a:lnTo>
                        <a:pt x="98" y="334"/>
                      </a:lnTo>
                      <a:lnTo>
                        <a:pt x="96" y="334"/>
                      </a:lnTo>
                      <a:lnTo>
                        <a:pt x="93" y="334"/>
                      </a:lnTo>
                      <a:lnTo>
                        <a:pt x="91" y="336"/>
                      </a:lnTo>
                      <a:lnTo>
                        <a:pt x="91" y="341"/>
                      </a:lnTo>
                      <a:lnTo>
                        <a:pt x="89" y="338"/>
                      </a:lnTo>
                      <a:lnTo>
                        <a:pt x="86" y="336"/>
                      </a:lnTo>
                      <a:lnTo>
                        <a:pt x="86" y="338"/>
                      </a:lnTo>
                      <a:lnTo>
                        <a:pt x="86" y="336"/>
                      </a:lnTo>
                      <a:lnTo>
                        <a:pt x="89" y="331"/>
                      </a:lnTo>
                      <a:lnTo>
                        <a:pt x="89" y="329"/>
                      </a:lnTo>
                      <a:lnTo>
                        <a:pt x="84" y="329"/>
                      </a:lnTo>
                      <a:lnTo>
                        <a:pt x="84" y="331"/>
                      </a:lnTo>
                      <a:lnTo>
                        <a:pt x="74" y="338"/>
                      </a:lnTo>
                      <a:lnTo>
                        <a:pt x="77" y="343"/>
                      </a:lnTo>
                      <a:lnTo>
                        <a:pt x="77" y="346"/>
                      </a:lnTo>
                      <a:lnTo>
                        <a:pt x="69" y="346"/>
                      </a:lnTo>
                      <a:lnTo>
                        <a:pt x="67" y="350"/>
                      </a:lnTo>
                      <a:lnTo>
                        <a:pt x="62" y="350"/>
                      </a:lnTo>
                      <a:lnTo>
                        <a:pt x="62" y="357"/>
                      </a:lnTo>
                      <a:lnTo>
                        <a:pt x="60" y="362"/>
                      </a:lnTo>
                      <a:lnTo>
                        <a:pt x="53" y="365"/>
                      </a:lnTo>
                      <a:lnTo>
                        <a:pt x="50" y="365"/>
                      </a:lnTo>
                      <a:lnTo>
                        <a:pt x="48" y="365"/>
                      </a:lnTo>
                      <a:lnTo>
                        <a:pt x="50" y="357"/>
                      </a:lnTo>
                      <a:lnTo>
                        <a:pt x="53" y="357"/>
                      </a:lnTo>
                      <a:lnTo>
                        <a:pt x="53" y="353"/>
                      </a:lnTo>
                      <a:lnTo>
                        <a:pt x="48" y="346"/>
                      </a:lnTo>
                      <a:lnTo>
                        <a:pt x="46" y="346"/>
                      </a:lnTo>
                      <a:lnTo>
                        <a:pt x="43" y="348"/>
                      </a:lnTo>
                      <a:lnTo>
                        <a:pt x="43" y="350"/>
                      </a:lnTo>
                      <a:lnTo>
                        <a:pt x="41" y="348"/>
                      </a:lnTo>
                      <a:lnTo>
                        <a:pt x="41" y="346"/>
                      </a:lnTo>
                      <a:lnTo>
                        <a:pt x="43" y="343"/>
                      </a:lnTo>
                      <a:lnTo>
                        <a:pt x="43" y="338"/>
                      </a:lnTo>
                      <a:lnTo>
                        <a:pt x="46" y="338"/>
                      </a:lnTo>
                      <a:lnTo>
                        <a:pt x="48" y="334"/>
                      </a:lnTo>
                      <a:lnTo>
                        <a:pt x="50" y="331"/>
                      </a:lnTo>
                      <a:lnTo>
                        <a:pt x="53" y="326"/>
                      </a:lnTo>
                      <a:lnTo>
                        <a:pt x="53" y="319"/>
                      </a:lnTo>
                      <a:lnTo>
                        <a:pt x="55" y="315"/>
                      </a:lnTo>
                      <a:lnTo>
                        <a:pt x="55" y="312"/>
                      </a:lnTo>
                      <a:lnTo>
                        <a:pt x="55" y="310"/>
                      </a:lnTo>
                      <a:lnTo>
                        <a:pt x="58" y="307"/>
                      </a:lnTo>
                      <a:lnTo>
                        <a:pt x="60" y="307"/>
                      </a:lnTo>
                      <a:lnTo>
                        <a:pt x="62" y="300"/>
                      </a:lnTo>
                      <a:lnTo>
                        <a:pt x="65" y="300"/>
                      </a:lnTo>
                      <a:lnTo>
                        <a:pt x="65" y="298"/>
                      </a:lnTo>
                      <a:lnTo>
                        <a:pt x="67" y="300"/>
                      </a:lnTo>
                      <a:lnTo>
                        <a:pt x="69" y="298"/>
                      </a:lnTo>
                      <a:lnTo>
                        <a:pt x="67" y="298"/>
                      </a:lnTo>
                      <a:lnTo>
                        <a:pt x="69" y="298"/>
                      </a:lnTo>
                      <a:lnTo>
                        <a:pt x="74" y="295"/>
                      </a:lnTo>
                      <a:lnTo>
                        <a:pt x="74" y="293"/>
                      </a:lnTo>
                      <a:lnTo>
                        <a:pt x="77" y="291"/>
                      </a:lnTo>
                      <a:lnTo>
                        <a:pt x="77" y="288"/>
                      </a:lnTo>
                      <a:lnTo>
                        <a:pt x="81" y="286"/>
                      </a:lnTo>
                      <a:lnTo>
                        <a:pt x="84" y="284"/>
                      </a:lnTo>
                      <a:lnTo>
                        <a:pt x="89" y="286"/>
                      </a:lnTo>
                      <a:lnTo>
                        <a:pt x="89" y="288"/>
                      </a:lnTo>
                      <a:lnTo>
                        <a:pt x="91" y="286"/>
                      </a:lnTo>
                      <a:lnTo>
                        <a:pt x="89" y="286"/>
                      </a:lnTo>
                      <a:lnTo>
                        <a:pt x="89" y="284"/>
                      </a:lnTo>
                      <a:lnTo>
                        <a:pt x="86" y="284"/>
                      </a:lnTo>
                      <a:lnTo>
                        <a:pt x="89" y="276"/>
                      </a:lnTo>
                      <a:lnTo>
                        <a:pt x="91" y="279"/>
                      </a:lnTo>
                      <a:lnTo>
                        <a:pt x="91" y="276"/>
                      </a:lnTo>
                      <a:lnTo>
                        <a:pt x="93" y="274"/>
                      </a:lnTo>
                      <a:lnTo>
                        <a:pt x="96" y="272"/>
                      </a:lnTo>
                      <a:lnTo>
                        <a:pt x="93" y="272"/>
                      </a:lnTo>
                      <a:lnTo>
                        <a:pt x="91" y="276"/>
                      </a:lnTo>
                      <a:lnTo>
                        <a:pt x="86" y="272"/>
                      </a:lnTo>
                      <a:lnTo>
                        <a:pt x="89" y="274"/>
                      </a:lnTo>
                      <a:lnTo>
                        <a:pt x="86" y="276"/>
                      </a:lnTo>
                      <a:lnTo>
                        <a:pt x="86" y="281"/>
                      </a:lnTo>
                      <a:lnTo>
                        <a:pt x="81" y="281"/>
                      </a:lnTo>
                      <a:lnTo>
                        <a:pt x="79" y="281"/>
                      </a:lnTo>
                      <a:lnTo>
                        <a:pt x="79" y="279"/>
                      </a:lnTo>
                      <a:lnTo>
                        <a:pt x="77" y="281"/>
                      </a:lnTo>
                      <a:lnTo>
                        <a:pt x="74" y="286"/>
                      </a:lnTo>
                      <a:lnTo>
                        <a:pt x="72" y="286"/>
                      </a:lnTo>
                      <a:lnTo>
                        <a:pt x="72" y="284"/>
                      </a:lnTo>
                      <a:lnTo>
                        <a:pt x="69" y="284"/>
                      </a:lnTo>
                      <a:lnTo>
                        <a:pt x="69" y="286"/>
                      </a:lnTo>
                      <a:lnTo>
                        <a:pt x="65" y="286"/>
                      </a:lnTo>
                      <a:lnTo>
                        <a:pt x="62" y="284"/>
                      </a:lnTo>
                      <a:lnTo>
                        <a:pt x="62" y="281"/>
                      </a:lnTo>
                      <a:lnTo>
                        <a:pt x="60" y="279"/>
                      </a:lnTo>
                      <a:lnTo>
                        <a:pt x="60" y="281"/>
                      </a:lnTo>
                      <a:lnTo>
                        <a:pt x="58" y="279"/>
                      </a:lnTo>
                      <a:lnTo>
                        <a:pt x="55" y="284"/>
                      </a:lnTo>
                      <a:lnTo>
                        <a:pt x="50" y="281"/>
                      </a:lnTo>
                      <a:lnTo>
                        <a:pt x="50" y="284"/>
                      </a:lnTo>
                      <a:lnTo>
                        <a:pt x="53" y="288"/>
                      </a:lnTo>
                      <a:lnTo>
                        <a:pt x="50" y="291"/>
                      </a:lnTo>
                      <a:lnTo>
                        <a:pt x="48" y="291"/>
                      </a:lnTo>
                      <a:lnTo>
                        <a:pt x="46" y="298"/>
                      </a:lnTo>
                      <a:lnTo>
                        <a:pt x="43" y="298"/>
                      </a:lnTo>
                      <a:lnTo>
                        <a:pt x="43" y="293"/>
                      </a:lnTo>
                      <a:lnTo>
                        <a:pt x="41" y="291"/>
                      </a:lnTo>
                      <a:lnTo>
                        <a:pt x="38" y="293"/>
                      </a:lnTo>
                      <a:lnTo>
                        <a:pt x="38" y="291"/>
                      </a:lnTo>
                      <a:lnTo>
                        <a:pt x="36" y="286"/>
                      </a:lnTo>
                      <a:lnTo>
                        <a:pt x="34" y="279"/>
                      </a:lnTo>
                      <a:lnTo>
                        <a:pt x="31" y="279"/>
                      </a:lnTo>
                      <a:lnTo>
                        <a:pt x="31" y="276"/>
                      </a:lnTo>
                      <a:lnTo>
                        <a:pt x="38" y="274"/>
                      </a:lnTo>
                      <a:lnTo>
                        <a:pt x="41" y="272"/>
                      </a:lnTo>
                      <a:lnTo>
                        <a:pt x="41" y="264"/>
                      </a:lnTo>
                      <a:lnTo>
                        <a:pt x="36" y="264"/>
                      </a:lnTo>
                      <a:lnTo>
                        <a:pt x="34" y="255"/>
                      </a:lnTo>
                      <a:lnTo>
                        <a:pt x="34" y="253"/>
                      </a:lnTo>
                      <a:lnTo>
                        <a:pt x="36" y="250"/>
                      </a:lnTo>
                      <a:lnTo>
                        <a:pt x="34" y="248"/>
                      </a:lnTo>
                      <a:lnTo>
                        <a:pt x="38" y="248"/>
                      </a:lnTo>
                      <a:lnTo>
                        <a:pt x="41" y="245"/>
                      </a:lnTo>
                      <a:lnTo>
                        <a:pt x="34" y="243"/>
                      </a:lnTo>
                      <a:lnTo>
                        <a:pt x="31" y="243"/>
                      </a:lnTo>
                      <a:lnTo>
                        <a:pt x="29" y="233"/>
                      </a:lnTo>
                      <a:lnTo>
                        <a:pt x="27" y="233"/>
                      </a:lnTo>
                      <a:lnTo>
                        <a:pt x="27" y="229"/>
                      </a:lnTo>
                      <a:lnTo>
                        <a:pt x="24" y="233"/>
                      </a:lnTo>
                      <a:lnTo>
                        <a:pt x="27" y="236"/>
                      </a:lnTo>
                      <a:lnTo>
                        <a:pt x="27" y="241"/>
                      </a:lnTo>
                      <a:lnTo>
                        <a:pt x="22" y="241"/>
                      </a:lnTo>
                      <a:lnTo>
                        <a:pt x="22" y="238"/>
                      </a:lnTo>
                      <a:lnTo>
                        <a:pt x="19" y="236"/>
                      </a:lnTo>
                      <a:lnTo>
                        <a:pt x="19" y="233"/>
                      </a:lnTo>
                      <a:lnTo>
                        <a:pt x="17" y="233"/>
                      </a:lnTo>
                      <a:lnTo>
                        <a:pt x="15" y="238"/>
                      </a:lnTo>
                      <a:lnTo>
                        <a:pt x="12" y="238"/>
                      </a:lnTo>
                      <a:lnTo>
                        <a:pt x="10" y="238"/>
                      </a:lnTo>
                      <a:lnTo>
                        <a:pt x="10" y="243"/>
                      </a:lnTo>
                      <a:lnTo>
                        <a:pt x="7" y="250"/>
                      </a:lnTo>
                      <a:lnTo>
                        <a:pt x="5" y="250"/>
                      </a:lnTo>
                      <a:lnTo>
                        <a:pt x="5" y="248"/>
                      </a:lnTo>
                      <a:lnTo>
                        <a:pt x="5" y="243"/>
                      </a:lnTo>
                      <a:lnTo>
                        <a:pt x="5" y="238"/>
                      </a:lnTo>
                      <a:lnTo>
                        <a:pt x="0" y="238"/>
                      </a:lnTo>
                      <a:lnTo>
                        <a:pt x="3" y="236"/>
                      </a:lnTo>
                      <a:lnTo>
                        <a:pt x="3" y="233"/>
                      </a:lnTo>
                      <a:lnTo>
                        <a:pt x="5" y="231"/>
                      </a:lnTo>
                      <a:lnTo>
                        <a:pt x="5" y="229"/>
                      </a:lnTo>
                      <a:lnTo>
                        <a:pt x="7" y="226"/>
                      </a:lnTo>
                      <a:lnTo>
                        <a:pt x="10" y="222"/>
                      </a:lnTo>
                      <a:lnTo>
                        <a:pt x="12" y="214"/>
                      </a:lnTo>
                      <a:lnTo>
                        <a:pt x="15" y="214"/>
                      </a:lnTo>
                      <a:lnTo>
                        <a:pt x="12" y="214"/>
                      </a:lnTo>
                      <a:lnTo>
                        <a:pt x="10" y="212"/>
                      </a:lnTo>
                      <a:lnTo>
                        <a:pt x="7" y="212"/>
                      </a:lnTo>
                      <a:lnTo>
                        <a:pt x="5" y="200"/>
                      </a:lnTo>
                      <a:lnTo>
                        <a:pt x="3" y="200"/>
                      </a:lnTo>
                      <a:lnTo>
                        <a:pt x="5" y="198"/>
                      </a:lnTo>
                      <a:lnTo>
                        <a:pt x="5" y="195"/>
                      </a:lnTo>
                      <a:lnTo>
                        <a:pt x="7" y="200"/>
                      </a:lnTo>
                      <a:lnTo>
                        <a:pt x="10" y="200"/>
                      </a:lnTo>
                      <a:lnTo>
                        <a:pt x="12" y="198"/>
                      </a:lnTo>
                      <a:lnTo>
                        <a:pt x="12" y="200"/>
                      </a:lnTo>
                      <a:lnTo>
                        <a:pt x="15" y="193"/>
                      </a:lnTo>
                      <a:lnTo>
                        <a:pt x="15" y="186"/>
                      </a:lnTo>
                      <a:lnTo>
                        <a:pt x="17" y="186"/>
                      </a:lnTo>
                      <a:lnTo>
                        <a:pt x="17" y="191"/>
                      </a:lnTo>
                      <a:lnTo>
                        <a:pt x="19" y="188"/>
                      </a:lnTo>
                      <a:lnTo>
                        <a:pt x="22" y="188"/>
                      </a:lnTo>
                      <a:lnTo>
                        <a:pt x="22" y="186"/>
                      </a:lnTo>
                      <a:lnTo>
                        <a:pt x="22" y="181"/>
                      </a:lnTo>
                      <a:lnTo>
                        <a:pt x="24" y="186"/>
                      </a:lnTo>
                      <a:lnTo>
                        <a:pt x="27" y="186"/>
                      </a:lnTo>
                      <a:lnTo>
                        <a:pt x="29" y="188"/>
                      </a:lnTo>
                      <a:lnTo>
                        <a:pt x="31" y="188"/>
                      </a:lnTo>
                      <a:lnTo>
                        <a:pt x="31" y="186"/>
                      </a:lnTo>
                      <a:lnTo>
                        <a:pt x="34" y="186"/>
                      </a:lnTo>
                      <a:lnTo>
                        <a:pt x="38" y="179"/>
                      </a:lnTo>
                      <a:lnTo>
                        <a:pt x="41" y="179"/>
                      </a:lnTo>
                      <a:lnTo>
                        <a:pt x="41" y="176"/>
                      </a:lnTo>
                      <a:lnTo>
                        <a:pt x="46" y="176"/>
                      </a:lnTo>
                      <a:lnTo>
                        <a:pt x="41" y="176"/>
                      </a:lnTo>
                      <a:lnTo>
                        <a:pt x="41" y="179"/>
                      </a:lnTo>
                      <a:lnTo>
                        <a:pt x="38" y="176"/>
                      </a:lnTo>
                      <a:lnTo>
                        <a:pt x="36" y="179"/>
                      </a:lnTo>
                      <a:lnTo>
                        <a:pt x="36" y="172"/>
                      </a:lnTo>
                      <a:lnTo>
                        <a:pt x="34" y="174"/>
                      </a:lnTo>
                      <a:lnTo>
                        <a:pt x="34" y="176"/>
                      </a:lnTo>
                      <a:lnTo>
                        <a:pt x="31" y="179"/>
                      </a:lnTo>
                      <a:lnTo>
                        <a:pt x="29" y="179"/>
                      </a:lnTo>
                      <a:lnTo>
                        <a:pt x="29" y="176"/>
                      </a:lnTo>
                      <a:lnTo>
                        <a:pt x="27" y="176"/>
                      </a:lnTo>
                      <a:lnTo>
                        <a:pt x="27" y="172"/>
                      </a:lnTo>
                      <a:lnTo>
                        <a:pt x="24" y="169"/>
                      </a:lnTo>
                      <a:lnTo>
                        <a:pt x="27" y="167"/>
                      </a:lnTo>
                      <a:lnTo>
                        <a:pt x="27" y="169"/>
                      </a:lnTo>
                      <a:lnTo>
                        <a:pt x="29" y="169"/>
                      </a:lnTo>
                      <a:lnTo>
                        <a:pt x="29" y="167"/>
                      </a:lnTo>
                      <a:lnTo>
                        <a:pt x="31" y="167"/>
                      </a:lnTo>
                      <a:lnTo>
                        <a:pt x="34" y="164"/>
                      </a:lnTo>
                      <a:lnTo>
                        <a:pt x="34" y="157"/>
                      </a:lnTo>
                      <a:lnTo>
                        <a:pt x="36" y="162"/>
                      </a:lnTo>
                      <a:lnTo>
                        <a:pt x="38" y="162"/>
                      </a:lnTo>
                      <a:lnTo>
                        <a:pt x="41" y="160"/>
                      </a:lnTo>
                      <a:lnTo>
                        <a:pt x="41" y="157"/>
                      </a:lnTo>
                      <a:lnTo>
                        <a:pt x="43" y="160"/>
                      </a:lnTo>
                      <a:lnTo>
                        <a:pt x="43" y="157"/>
                      </a:lnTo>
                      <a:lnTo>
                        <a:pt x="43" y="160"/>
                      </a:lnTo>
                      <a:lnTo>
                        <a:pt x="46" y="157"/>
                      </a:lnTo>
                      <a:lnTo>
                        <a:pt x="48" y="157"/>
                      </a:lnTo>
                      <a:lnTo>
                        <a:pt x="48" y="162"/>
                      </a:lnTo>
                      <a:lnTo>
                        <a:pt x="53" y="160"/>
                      </a:lnTo>
                      <a:lnTo>
                        <a:pt x="53" y="164"/>
                      </a:lnTo>
                      <a:lnTo>
                        <a:pt x="55" y="162"/>
                      </a:lnTo>
                      <a:lnTo>
                        <a:pt x="55" y="164"/>
                      </a:lnTo>
                      <a:lnTo>
                        <a:pt x="58" y="162"/>
                      </a:lnTo>
                      <a:lnTo>
                        <a:pt x="60" y="162"/>
                      </a:lnTo>
                      <a:lnTo>
                        <a:pt x="65" y="160"/>
                      </a:lnTo>
                      <a:lnTo>
                        <a:pt x="67" y="155"/>
                      </a:lnTo>
                      <a:lnTo>
                        <a:pt x="69" y="155"/>
                      </a:lnTo>
                      <a:lnTo>
                        <a:pt x="72" y="150"/>
                      </a:lnTo>
                      <a:lnTo>
                        <a:pt x="74" y="150"/>
                      </a:lnTo>
                      <a:lnTo>
                        <a:pt x="74" y="152"/>
                      </a:lnTo>
                      <a:lnTo>
                        <a:pt x="74" y="155"/>
                      </a:lnTo>
                      <a:lnTo>
                        <a:pt x="79" y="150"/>
                      </a:lnTo>
                      <a:lnTo>
                        <a:pt x="81" y="152"/>
                      </a:lnTo>
                      <a:lnTo>
                        <a:pt x="81" y="150"/>
                      </a:lnTo>
                      <a:lnTo>
                        <a:pt x="86" y="150"/>
                      </a:lnTo>
                      <a:lnTo>
                        <a:pt x="89" y="150"/>
                      </a:lnTo>
                      <a:lnTo>
                        <a:pt x="84" y="145"/>
                      </a:lnTo>
                      <a:lnTo>
                        <a:pt x="86" y="141"/>
                      </a:lnTo>
                      <a:lnTo>
                        <a:pt x="79" y="141"/>
                      </a:lnTo>
                      <a:lnTo>
                        <a:pt x="77" y="136"/>
                      </a:lnTo>
                      <a:lnTo>
                        <a:pt x="79" y="133"/>
                      </a:lnTo>
                      <a:lnTo>
                        <a:pt x="84" y="133"/>
                      </a:lnTo>
                      <a:lnTo>
                        <a:pt x="84" y="131"/>
                      </a:lnTo>
                      <a:lnTo>
                        <a:pt x="89" y="133"/>
                      </a:lnTo>
                      <a:lnTo>
                        <a:pt x="91" y="136"/>
                      </a:lnTo>
                      <a:lnTo>
                        <a:pt x="91" y="133"/>
                      </a:lnTo>
                      <a:lnTo>
                        <a:pt x="93" y="131"/>
                      </a:lnTo>
                      <a:lnTo>
                        <a:pt x="93" y="133"/>
                      </a:lnTo>
                      <a:lnTo>
                        <a:pt x="96" y="131"/>
                      </a:lnTo>
                      <a:lnTo>
                        <a:pt x="96" y="124"/>
                      </a:lnTo>
                      <a:lnTo>
                        <a:pt x="103" y="124"/>
                      </a:lnTo>
                      <a:lnTo>
                        <a:pt x="103" y="126"/>
                      </a:lnTo>
                      <a:lnTo>
                        <a:pt x="105" y="124"/>
                      </a:lnTo>
                      <a:lnTo>
                        <a:pt x="108" y="126"/>
                      </a:lnTo>
                      <a:lnTo>
                        <a:pt x="110" y="124"/>
                      </a:lnTo>
                      <a:lnTo>
                        <a:pt x="110" y="121"/>
                      </a:lnTo>
                      <a:lnTo>
                        <a:pt x="112" y="117"/>
                      </a:lnTo>
                      <a:lnTo>
                        <a:pt x="115" y="119"/>
                      </a:lnTo>
                      <a:lnTo>
                        <a:pt x="115" y="121"/>
                      </a:lnTo>
                      <a:lnTo>
                        <a:pt x="117" y="121"/>
                      </a:lnTo>
                      <a:lnTo>
                        <a:pt x="117" y="124"/>
                      </a:lnTo>
                      <a:lnTo>
                        <a:pt x="120" y="124"/>
                      </a:lnTo>
                      <a:lnTo>
                        <a:pt x="117" y="124"/>
                      </a:lnTo>
                      <a:lnTo>
                        <a:pt x="120" y="129"/>
                      </a:lnTo>
                      <a:lnTo>
                        <a:pt x="124" y="131"/>
                      </a:lnTo>
                      <a:lnTo>
                        <a:pt x="127" y="131"/>
                      </a:lnTo>
                      <a:lnTo>
                        <a:pt x="131" y="136"/>
                      </a:lnTo>
                      <a:lnTo>
                        <a:pt x="136" y="133"/>
                      </a:lnTo>
                      <a:lnTo>
                        <a:pt x="136" y="136"/>
                      </a:lnTo>
                      <a:lnTo>
                        <a:pt x="139" y="136"/>
                      </a:lnTo>
                      <a:lnTo>
                        <a:pt x="148" y="133"/>
                      </a:lnTo>
                      <a:lnTo>
                        <a:pt x="148" y="136"/>
                      </a:lnTo>
                      <a:lnTo>
                        <a:pt x="151" y="136"/>
                      </a:lnTo>
                      <a:lnTo>
                        <a:pt x="148" y="136"/>
                      </a:lnTo>
                      <a:lnTo>
                        <a:pt x="151" y="133"/>
                      </a:lnTo>
                      <a:lnTo>
                        <a:pt x="158" y="129"/>
                      </a:lnTo>
                      <a:lnTo>
                        <a:pt x="162" y="131"/>
                      </a:lnTo>
                      <a:lnTo>
                        <a:pt x="162" y="129"/>
                      </a:lnTo>
                      <a:lnTo>
                        <a:pt x="165" y="129"/>
                      </a:lnTo>
                      <a:lnTo>
                        <a:pt x="167" y="129"/>
                      </a:lnTo>
                      <a:lnTo>
                        <a:pt x="170" y="129"/>
                      </a:lnTo>
                      <a:lnTo>
                        <a:pt x="170" y="131"/>
                      </a:lnTo>
                      <a:lnTo>
                        <a:pt x="179" y="131"/>
                      </a:lnTo>
                      <a:lnTo>
                        <a:pt x="184" y="126"/>
                      </a:lnTo>
                      <a:lnTo>
                        <a:pt x="189" y="121"/>
                      </a:lnTo>
                      <a:lnTo>
                        <a:pt x="186" y="119"/>
                      </a:lnTo>
                      <a:lnTo>
                        <a:pt x="189" y="119"/>
                      </a:lnTo>
                      <a:lnTo>
                        <a:pt x="191" y="119"/>
                      </a:lnTo>
                      <a:lnTo>
                        <a:pt x="191" y="121"/>
                      </a:lnTo>
                      <a:lnTo>
                        <a:pt x="196" y="119"/>
                      </a:lnTo>
                      <a:lnTo>
                        <a:pt x="196" y="117"/>
                      </a:lnTo>
                      <a:lnTo>
                        <a:pt x="201" y="112"/>
                      </a:lnTo>
                      <a:lnTo>
                        <a:pt x="208" y="117"/>
                      </a:lnTo>
                      <a:lnTo>
                        <a:pt x="208" y="114"/>
                      </a:lnTo>
                      <a:lnTo>
                        <a:pt x="208" y="112"/>
                      </a:lnTo>
                      <a:lnTo>
                        <a:pt x="210" y="112"/>
                      </a:lnTo>
                      <a:lnTo>
                        <a:pt x="210" y="110"/>
                      </a:lnTo>
                      <a:lnTo>
                        <a:pt x="213" y="112"/>
                      </a:lnTo>
                      <a:lnTo>
                        <a:pt x="210" y="114"/>
                      </a:lnTo>
                      <a:lnTo>
                        <a:pt x="213" y="117"/>
                      </a:lnTo>
                      <a:lnTo>
                        <a:pt x="215" y="119"/>
                      </a:lnTo>
                      <a:lnTo>
                        <a:pt x="210" y="117"/>
                      </a:lnTo>
                      <a:lnTo>
                        <a:pt x="210" y="119"/>
                      </a:lnTo>
                      <a:lnTo>
                        <a:pt x="208" y="119"/>
                      </a:lnTo>
                      <a:lnTo>
                        <a:pt x="210" y="119"/>
                      </a:lnTo>
                      <a:lnTo>
                        <a:pt x="213" y="121"/>
                      </a:lnTo>
                      <a:lnTo>
                        <a:pt x="213" y="126"/>
                      </a:lnTo>
                      <a:lnTo>
                        <a:pt x="213" y="131"/>
                      </a:lnTo>
                      <a:lnTo>
                        <a:pt x="217" y="133"/>
                      </a:lnTo>
                      <a:lnTo>
                        <a:pt x="217" y="136"/>
                      </a:lnTo>
                      <a:lnTo>
                        <a:pt x="217" y="133"/>
                      </a:lnTo>
                      <a:lnTo>
                        <a:pt x="213" y="129"/>
                      </a:lnTo>
                      <a:lnTo>
                        <a:pt x="213" y="126"/>
                      </a:lnTo>
                      <a:lnTo>
                        <a:pt x="215" y="126"/>
                      </a:lnTo>
                      <a:lnTo>
                        <a:pt x="215" y="124"/>
                      </a:lnTo>
                      <a:lnTo>
                        <a:pt x="217" y="126"/>
                      </a:lnTo>
                      <a:lnTo>
                        <a:pt x="220" y="124"/>
                      </a:lnTo>
                      <a:lnTo>
                        <a:pt x="220" y="121"/>
                      </a:lnTo>
                      <a:lnTo>
                        <a:pt x="222" y="114"/>
                      </a:lnTo>
                      <a:lnTo>
                        <a:pt x="220" y="114"/>
                      </a:lnTo>
                      <a:lnTo>
                        <a:pt x="220" y="112"/>
                      </a:lnTo>
                      <a:lnTo>
                        <a:pt x="222" y="112"/>
                      </a:lnTo>
                      <a:lnTo>
                        <a:pt x="220" y="110"/>
                      </a:lnTo>
                      <a:lnTo>
                        <a:pt x="229" y="107"/>
                      </a:lnTo>
                      <a:lnTo>
                        <a:pt x="232" y="110"/>
                      </a:lnTo>
                      <a:lnTo>
                        <a:pt x="232" y="114"/>
                      </a:lnTo>
                      <a:lnTo>
                        <a:pt x="236" y="114"/>
                      </a:lnTo>
                      <a:lnTo>
                        <a:pt x="239" y="114"/>
                      </a:lnTo>
                      <a:lnTo>
                        <a:pt x="241" y="119"/>
                      </a:lnTo>
                      <a:lnTo>
                        <a:pt x="244" y="121"/>
                      </a:lnTo>
                      <a:lnTo>
                        <a:pt x="241" y="124"/>
                      </a:lnTo>
                      <a:lnTo>
                        <a:pt x="246" y="129"/>
                      </a:lnTo>
                      <a:lnTo>
                        <a:pt x="251" y="133"/>
                      </a:lnTo>
                      <a:lnTo>
                        <a:pt x="251" y="136"/>
                      </a:lnTo>
                      <a:lnTo>
                        <a:pt x="248" y="136"/>
                      </a:lnTo>
                      <a:lnTo>
                        <a:pt x="248" y="141"/>
                      </a:lnTo>
                      <a:lnTo>
                        <a:pt x="248" y="143"/>
                      </a:lnTo>
                      <a:lnTo>
                        <a:pt x="251" y="136"/>
                      </a:lnTo>
                      <a:lnTo>
                        <a:pt x="253" y="133"/>
                      </a:lnTo>
                      <a:lnTo>
                        <a:pt x="251" y="131"/>
                      </a:lnTo>
                      <a:lnTo>
                        <a:pt x="248" y="129"/>
                      </a:lnTo>
                      <a:lnTo>
                        <a:pt x="253" y="131"/>
                      </a:lnTo>
                      <a:lnTo>
                        <a:pt x="251" y="126"/>
                      </a:lnTo>
                      <a:lnTo>
                        <a:pt x="248" y="124"/>
                      </a:lnTo>
                      <a:lnTo>
                        <a:pt x="251" y="121"/>
                      </a:lnTo>
                      <a:lnTo>
                        <a:pt x="248" y="121"/>
                      </a:lnTo>
                      <a:lnTo>
                        <a:pt x="251" y="117"/>
                      </a:lnTo>
                      <a:lnTo>
                        <a:pt x="248" y="112"/>
                      </a:lnTo>
                      <a:lnTo>
                        <a:pt x="251" y="112"/>
                      </a:lnTo>
                      <a:lnTo>
                        <a:pt x="251" y="110"/>
                      </a:lnTo>
                      <a:lnTo>
                        <a:pt x="253" y="107"/>
                      </a:lnTo>
                      <a:lnTo>
                        <a:pt x="260" y="107"/>
                      </a:lnTo>
                      <a:lnTo>
                        <a:pt x="263" y="110"/>
                      </a:lnTo>
                      <a:lnTo>
                        <a:pt x="265" y="107"/>
                      </a:lnTo>
                      <a:lnTo>
                        <a:pt x="265" y="105"/>
                      </a:lnTo>
                      <a:lnTo>
                        <a:pt x="267" y="105"/>
                      </a:lnTo>
                      <a:lnTo>
                        <a:pt x="270" y="102"/>
                      </a:lnTo>
                      <a:lnTo>
                        <a:pt x="265" y="105"/>
                      </a:lnTo>
                      <a:lnTo>
                        <a:pt x="265" y="107"/>
                      </a:lnTo>
                      <a:lnTo>
                        <a:pt x="260" y="107"/>
                      </a:lnTo>
                      <a:lnTo>
                        <a:pt x="260" y="105"/>
                      </a:lnTo>
                      <a:lnTo>
                        <a:pt x="255" y="102"/>
                      </a:lnTo>
                      <a:lnTo>
                        <a:pt x="253" y="105"/>
                      </a:lnTo>
                      <a:lnTo>
                        <a:pt x="251" y="105"/>
                      </a:lnTo>
                      <a:lnTo>
                        <a:pt x="251" y="102"/>
                      </a:lnTo>
                      <a:lnTo>
                        <a:pt x="248" y="100"/>
                      </a:lnTo>
                      <a:lnTo>
                        <a:pt x="246" y="102"/>
                      </a:lnTo>
                      <a:lnTo>
                        <a:pt x="246" y="105"/>
                      </a:lnTo>
                      <a:lnTo>
                        <a:pt x="241" y="105"/>
                      </a:lnTo>
                      <a:lnTo>
                        <a:pt x="236" y="98"/>
                      </a:lnTo>
                      <a:lnTo>
                        <a:pt x="234" y="98"/>
                      </a:lnTo>
                      <a:lnTo>
                        <a:pt x="229" y="95"/>
                      </a:lnTo>
                      <a:lnTo>
                        <a:pt x="232" y="95"/>
                      </a:lnTo>
                      <a:lnTo>
                        <a:pt x="229" y="93"/>
                      </a:lnTo>
                      <a:lnTo>
                        <a:pt x="239" y="90"/>
                      </a:lnTo>
                      <a:lnTo>
                        <a:pt x="241" y="93"/>
                      </a:lnTo>
                      <a:lnTo>
                        <a:pt x="244" y="90"/>
                      </a:lnTo>
                      <a:lnTo>
                        <a:pt x="248" y="90"/>
                      </a:lnTo>
                      <a:lnTo>
                        <a:pt x="248" y="93"/>
                      </a:lnTo>
                      <a:lnTo>
                        <a:pt x="255" y="90"/>
                      </a:lnTo>
                      <a:lnTo>
                        <a:pt x="255" y="88"/>
                      </a:lnTo>
                      <a:lnTo>
                        <a:pt x="258" y="90"/>
                      </a:lnTo>
                      <a:lnTo>
                        <a:pt x="258" y="88"/>
                      </a:lnTo>
                      <a:lnTo>
                        <a:pt x="260" y="88"/>
                      </a:lnTo>
                      <a:lnTo>
                        <a:pt x="263" y="86"/>
                      </a:lnTo>
                      <a:lnTo>
                        <a:pt x="263" y="83"/>
                      </a:lnTo>
                      <a:lnTo>
                        <a:pt x="263" y="81"/>
                      </a:lnTo>
                      <a:lnTo>
                        <a:pt x="265" y="79"/>
                      </a:lnTo>
                      <a:lnTo>
                        <a:pt x="263" y="79"/>
                      </a:lnTo>
                      <a:lnTo>
                        <a:pt x="267" y="76"/>
                      </a:lnTo>
                      <a:lnTo>
                        <a:pt x="270" y="71"/>
                      </a:lnTo>
                      <a:lnTo>
                        <a:pt x="267" y="76"/>
                      </a:lnTo>
                      <a:lnTo>
                        <a:pt x="263" y="76"/>
                      </a:lnTo>
                      <a:lnTo>
                        <a:pt x="263" y="79"/>
                      </a:lnTo>
                      <a:lnTo>
                        <a:pt x="263" y="81"/>
                      </a:lnTo>
                      <a:lnTo>
                        <a:pt x="255" y="83"/>
                      </a:lnTo>
                      <a:lnTo>
                        <a:pt x="258" y="86"/>
                      </a:lnTo>
                      <a:lnTo>
                        <a:pt x="255" y="86"/>
                      </a:lnTo>
                      <a:lnTo>
                        <a:pt x="255" y="88"/>
                      </a:lnTo>
                      <a:lnTo>
                        <a:pt x="253" y="88"/>
                      </a:lnTo>
                      <a:lnTo>
                        <a:pt x="253" y="86"/>
                      </a:lnTo>
                      <a:lnTo>
                        <a:pt x="251" y="86"/>
                      </a:lnTo>
                      <a:lnTo>
                        <a:pt x="251" y="88"/>
                      </a:lnTo>
                      <a:lnTo>
                        <a:pt x="248" y="86"/>
                      </a:lnTo>
                      <a:lnTo>
                        <a:pt x="248" y="88"/>
                      </a:lnTo>
                      <a:lnTo>
                        <a:pt x="248" y="86"/>
                      </a:lnTo>
                      <a:lnTo>
                        <a:pt x="246" y="86"/>
                      </a:lnTo>
                      <a:lnTo>
                        <a:pt x="246" y="88"/>
                      </a:lnTo>
                      <a:lnTo>
                        <a:pt x="244" y="86"/>
                      </a:lnTo>
                      <a:lnTo>
                        <a:pt x="246" y="81"/>
                      </a:lnTo>
                      <a:lnTo>
                        <a:pt x="241" y="83"/>
                      </a:lnTo>
                      <a:lnTo>
                        <a:pt x="241" y="88"/>
                      </a:lnTo>
                      <a:lnTo>
                        <a:pt x="239" y="88"/>
                      </a:lnTo>
                      <a:lnTo>
                        <a:pt x="236" y="90"/>
                      </a:lnTo>
                      <a:lnTo>
                        <a:pt x="234" y="90"/>
                      </a:lnTo>
                      <a:lnTo>
                        <a:pt x="229" y="88"/>
                      </a:lnTo>
                      <a:lnTo>
                        <a:pt x="227" y="88"/>
                      </a:lnTo>
                      <a:lnTo>
                        <a:pt x="224" y="90"/>
                      </a:lnTo>
                      <a:lnTo>
                        <a:pt x="222" y="90"/>
                      </a:lnTo>
                      <a:lnTo>
                        <a:pt x="229" y="81"/>
                      </a:lnTo>
                      <a:lnTo>
                        <a:pt x="229" y="79"/>
                      </a:lnTo>
                      <a:lnTo>
                        <a:pt x="227" y="76"/>
                      </a:lnTo>
                      <a:lnTo>
                        <a:pt x="227" y="74"/>
                      </a:lnTo>
                      <a:lnTo>
                        <a:pt x="229" y="71"/>
                      </a:lnTo>
                      <a:lnTo>
                        <a:pt x="232" y="71"/>
                      </a:lnTo>
                      <a:lnTo>
                        <a:pt x="234" y="71"/>
                      </a:lnTo>
                      <a:lnTo>
                        <a:pt x="234" y="69"/>
                      </a:lnTo>
                      <a:lnTo>
                        <a:pt x="234" y="64"/>
                      </a:lnTo>
                      <a:lnTo>
                        <a:pt x="232" y="64"/>
                      </a:lnTo>
                      <a:lnTo>
                        <a:pt x="232" y="62"/>
                      </a:lnTo>
                      <a:lnTo>
                        <a:pt x="229" y="62"/>
                      </a:lnTo>
                      <a:lnTo>
                        <a:pt x="232" y="57"/>
                      </a:lnTo>
                      <a:lnTo>
                        <a:pt x="234" y="57"/>
                      </a:lnTo>
                      <a:lnTo>
                        <a:pt x="236" y="62"/>
                      </a:lnTo>
                      <a:lnTo>
                        <a:pt x="239" y="62"/>
                      </a:lnTo>
                      <a:lnTo>
                        <a:pt x="241" y="62"/>
                      </a:lnTo>
                      <a:lnTo>
                        <a:pt x="244" y="62"/>
                      </a:lnTo>
                      <a:lnTo>
                        <a:pt x="253" y="55"/>
                      </a:lnTo>
                      <a:lnTo>
                        <a:pt x="253" y="52"/>
                      </a:lnTo>
                      <a:lnTo>
                        <a:pt x="258" y="50"/>
                      </a:lnTo>
                      <a:lnTo>
                        <a:pt x="260" y="50"/>
                      </a:lnTo>
                      <a:lnTo>
                        <a:pt x="258" y="48"/>
                      </a:lnTo>
                      <a:lnTo>
                        <a:pt x="263" y="43"/>
                      </a:lnTo>
                      <a:lnTo>
                        <a:pt x="263" y="45"/>
                      </a:lnTo>
                      <a:lnTo>
                        <a:pt x="267" y="45"/>
                      </a:lnTo>
                      <a:lnTo>
                        <a:pt x="265" y="50"/>
                      </a:lnTo>
                      <a:lnTo>
                        <a:pt x="267" y="50"/>
                      </a:lnTo>
                      <a:lnTo>
                        <a:pt x="270" y="48"/>
                      </a:lnTo>
                      <a:lnTo>
                        <a:pt x="267" y="45"/>
                      </a:lnTo>
                      <a:lnTo>
                        <a:pt x="272" y="40"/>
                      </a:lnTo>
                      <a:lnTo>
                        <a:pt x="277" y="38"/>
                      </a:lnTo>
                      <a:lnTo>
                        <a:pt x="279" y="36"/>
                      </a:lnTo>
                      <a:lnTo>
                        <a:pt x="282" y="36"/>
                      </a:lnTo>
                      <a:lnTo>
                        <a:pt x="282" y="31"/>
                      </a:lnTo>
                      <a:lnTo>
                        <a:pt x="284" y="36"/>
                      </a:lnTo>
                      <a:lnTo>
                        <a:pt x="284" y="40"/>
                      </a:lnTo>
                      <a:lnTo>
                        <a:pt x="284" y="38"/>
                      </a:lnTo>
                      <a:lnTo>
                        <a:pt x="286" y="38"/>
                      </a:lnTo>
                      <a:lnTo>
                        <a:pt x="286" y="40"/>
                      </a:lnTo>
                      <a:lnTo>
                        <a:pt x="291" y="43"/>
                      </a:lnTo>
                      <a:lnTo>
                        <a:pt x="294" y="43"/>
                      </a:lnTo>
                      <a:lnTo>
                        <a:pt x="291" y="40"/>
                      </a:lnTo>
                      <a:lnTo>
                        <a:pt x="289" y="40"/>
                      </a:lnTo>
                      <a:lnTo>
                        <a:pt x="286" y="38"/>
                      </a:lnTo>
                      <a:lnTo>
                        <a:pt x="286" y="36"/>
                      </a:lnTo>
                      <a:lnTo>
                        <a:pt x="291" y="38"/>
                      </a:lnTo>
                      <a:lnTo>
                        <a:pt x="291" y="36"/>
                      </a:lnTo>
                      <a:lnTo>
                        <a:pt x="286" y="33"/>
                      </a:lnTo>
                      <a:lnTo>
                        <a:pt x="286" y="29"/>
                      </a:lnTo>
                      <a:lnTo>
                        <a:pt x="286" y="26"/>
                      </a:lnTo>
                      <a:lnTo>
                        <a:pt x="289" y="26"/>
                      </a:lnTo>
                      <a:lnTo>
                        <a:pt x="289" y="21"/>
                      </a:lnTo>
                      <a:lnTo>
                        <a:pt x="294" y="19"/>
                      </a:lnTo>
                      <a:lnTo>
                        <a:pt x="296" y="17"/>
                      </a:lnTo>
                      <a:lnTo>
                        <a:pt x="298" y="19"/>
                      </a:lnTo>
                      <a:lnTo>
                        <a:pt x="301" y="19"/>
                      </a:lnTo>
                      <a:lnTo>
                        <a:pt x="303" y="21"/>
                      </a:lnTo>
                      <a:lnTo>
                        <a:pt x="315" y="14"/>
                      </a:lnTo>
                      <a:lnTo>
                        <a:pt x="315" y="12"/>
                      </a:lnTo>
                      <a:lnTo>
                        <a:pt x="320" y="12"/>
                      </a:lnTo>
                      <a:lnTo>
                        <a:pt x="322" y="9"/>
                      </a:lnTo>
                      <a:lnTo>
                        <a:pt x="325" y="2"/>
                      </a:lnTo>
                      <a:lnTo>
                        <a:pt x="329" y="5"/>
                      </a:lnTo>
                      <a:lnTo>
                        <a:pt x="334" y="2"/>
                      </a:lnTo>
                      <a:lnTo>
                        <a:pt x="337" y="7"/>
                      </a:lnTo>
                      <a:lnTo>
                        <a:pt x="334" y="9"/>
                      </a:lnTo>
                      <a:lnTo>
                        <a:pt x="334" y="12"/>
                      </a:lnTo>
                      <a:lnTo>
                        <a:pt x="332" y="12"/>
                      </a:lnTo>
                      <a:lnTo>
                        <a:pt x="332" y="14"/>
                      </a:lnTo>
                      <a:lnTo>
                        <a:pt x="337" y="17"/>
                      </a:lnTo>
                      <a:lnTo>
                        <a:pt x="337" y="21"/>
                      </a:lnTo>
                      <a:lnTo>
                        <a:pt x="334" y="21"/>
                      </a:lnTo>
                      <a:lnTo>
                        <a:pt x="332" y="17"/>
                      </a:lnTo>
                      <a:lnTo>
                        <a:pt x="332" y="21"/>
                      </a:lnTo>
                      <a:lnTo>
                        <a:pt x="329" y="24"/>
                      </a:lnTo>
                      <a:lnTo>
                        <a:pt x="329" y="29"/>
                      </a:lnTo>
                      <a:lnTo>
                        <a:pt x="327" y="29"/>
                      </a:lnTo>
                      <a:lnTo>
                        <a:pt x="329" y="29"/>
                      </a:lnTo>
                      <a:lnTo>
                        <a:pt x="332" y="33"/>
                      </a:lnTo>
                      <a:lnTo>
                        <a:pt x="329" y="31"/>
                      </a:lnTo>
                      <a:lnTo>
                        <a:pt x="329" y="33"/>
                      </a:lnTo>
                      <a:lnTo>
                        <a:pt x="327" y="33"/>
                      </a:lnTo>
                      <a:lnTo>
                        <a:pt x="327" y="31"/>
                      </a:lnTo>
                      <a:lnTo>
                        <a:pt x="325" y="33"/>
                      </a:lnTo>
                      <a:lnTo>
                        <a:pt x="322" y="36"/>
                      </a:lnTo>
                      <a:lnTo>
                        <a:pt x="325" y="33"/>
                      </a:lnTo>
                      <a:lnTo>
                        <a:pt x="329" y="36"/>
                      </a:lnTo>
                      <a:lnTo>
                        <a:pt x="332" y="36"/>
                      </a:lnTo>
                      <a:lnTo>
                        <a:pt x="332" y="33"/>
                      </a:lnTo>
                      <a:lnTo>
                        <a:pt x="337" y="33"/>
                      </a:lnTo>
                      <a:lnTo>
                        <a:pt x="334" y="29"/>
                      </a:lnTo>
                      <a:lnTo>
                        <a:pt x="337" y="29"/>
                      </a:lnTo>
                      <a:lnTo>
                        <a:pt x="332" y="24"/>
                      </a:lnTo>
                      <a:lnTo>
                        <a:pt x="337" y="24"/>
                      </a:lnTo>
                      <a:lnTo>
                        <a:pt x="339" y="24"/>
                      </a:lnTo>
                      <a:lnTo>
                        <a:pt x="339" y="26"/>
                      </a:lnTo>
                      <a:lnTo>
                        <a:pt x="344" y="26"/>
                      </a:lnTo>
                      <a:lnTo>
                        <a:pt x="341" y="29"/>
                      </a:lnTo>
                      <a:lnTo>
                        <a:pt x="344" y="26"/>
                      </a:lnTo>
                      <a:lnTo>
                        <a:pt x="346" y="26"/>
                      </a:lnTo>
                      <a:lnTo>
                        <a:pt x="341" y="24"/>
                      </a:lnTo>
                      <a:lnTo>
                        <a:pt x="341" y="21"/>
                      </a:lnTo>
                      <a:lnTo>
                        <a:pt x="344" y="21"/>
                      </a:lnTo>
                      <a:lnTo>
                        <a:pt x="346" y="17"/>
                      </a:lnTo>
                      <a:lnTo>
                        <a:pt x="349" y="19"/>
                      </a:lnTo>
                      <a:lnTo>
                        <a:pt x="349" y="17"/>
                      </a:lnTo>
                      <a:lnTo>
                        <a:pt x="351" y="14"/>
                      </a:lnTo>
                      <a:lnTo>
                        <a:pt x="353" y="14"/>
                      </a:lnTo>
                      <a:lnTo>
                        <a:pt x="358" y="14"/>
                      </a:lnTo>
                      <a:lnTo>
                        <a:pt x="358" y="12"/>
                      </a:lnTo>
                      <a:lnTo>
                        <a:pt x="365" y="12"/>
                      </a:lnTo>
                      <a:lnTo>
                        <a:pt x="368" y="9"/>
                      </a:lnTo>
                      <a:lnTo>
                        <a:pt x="365" y="7"/>
                      </a:lnTo>
                      <a:lnTo>
                        <a:pt x="372" y="2"/>
                      </a:lnTo>
                      <a:lnTo>
                        <a:pt x="372" y="0"/>
                      </a:lnTo>
                      <a:lnTo>
                        <a:pt x="380" y="5"/>
                      </a:lnTo>
                      <a:lnTo>
                        <a:pt x="375" y="7"/>
                      </a:lnTo>
                      <a:lnTo>
                        <a:pt x="372" y="9"/>
                      </a:lnTo>
                      <a:lnTo>
                        <a:pt x="372" y="14"/>
                      </a:lnTo>
                      <a:lnTo>
                        <a:pt x="370" y="14"/>
                      </a:lnTo>
                      <a:lnTo>
                        <a:pt x="370" y="19"/>
                      </a:lnTo>
                      <a:lnTo>
                        <a:pt x="370" y="21"/>
                      </a:lnTo>
                      <a:lnTo>
                        <a:pt x="368" y="24"/>
                      </a:lnTo>
                      <a:lnTo>
                        <a:pt x="368" y="26"/>
                      </a:lnTo>
                      <a:lnTo>
                        <a:pt x="368" y="24"/>
                      </a:lnTo>
                      <a:lnTo>
                        <a:pt x="370" y="21"/>
                      </a:lnTo>
                      <a:lnTo>
                        <a:pt x="372" y="24"/>
                      </a:lnTo>
                      <a:lnTo>
                        <a:pt x="372" y="21"/>
                      </a:lnTo>
                      <a:lnTo>
                        <a:pt x="370" y="21"/>
                      </a:lnTo>
                      <a:lnTo>
                        <a:pt x="370" y="14"/>
                      </a:lnTo>
                      <a:lnTo>
                        <a:pt x="375" y="17"/>
                      </a:lnTo>
                      <a:lnTo>
                        <a:pt x="375" y="12"/>
                      </a:lnTo>
                      <a:lnTo>
                        <a:pt x="380" y="14"/>
                      </a:lnTo>
                      <a:lnTo>
                        <a:pt x="382" y="12"/>
                      </a:lnTo>
                      <a:lnTo>
                        <a:pt x="384" y="12"/>
                      </a:lnTo>
                      <a:lnTo>
                        <a:pt x="387" y="14"/>
                      </a:lnTo>
                      <a:lnTo>
                        <a:pt x="384" y="14"/>
                      </a:lnTo>
                      <a:lnTo>
                        <a:pt x="387" y="21"/>
                      </a:lnTo>
                      <a:lnTo>
                        <a:pt x="389" y="21"/>
                      </a:lnTo>
                      <a:lnTo>
                        <a:pt x="387" y="26"/>
                      </a:lnTo>
                      <a:lnTo>
                        <a:pt x="389" y="26"/>
                      </a:lnTo>
                      <a:lnTo>
                        <a:pt x="387" y="29"/>
                      </a:lnTo>
                      <a:lnTo>
                        <a:pt x="389" y="29"/>
                      </a:lnTo>
                      <a:lnTo>
                        <a:pt x="387" y="33"/>
                      </a:lnTo>
                      <a:lnTo>
                        <a:pt x="387" y="36"/>
                      </a:lnTo>
                      <a:lnTo>
                        <a:pt x="391" y="38"/>
                      </a:lnTo>
                      <a:lnTo>
                        <a:pt x="389" y="40"/>
                      </a:lnTo>
                      <a:lnTo>
                        <a:pt x="389" y="43"/>
                      </a:lnTo>
                      <a:lnTo>
                        <a:pt x="387" y="43"/>
                      </a:lnTo>
                      <a:lnTo>
                        <a:pt x="387" y="48"/>
                      </a:lnTo>
                      <a:lnTo>
                        <a:pt x="389" y="45"/>
                      </a:lnTo>
                      <a:lnTo>
                        <a:pt x="387" y="45"/>
                      </a:lnTo>
                      <a:lnTo>
                        <a:pt x="389" y="43"/>
                      </a:lnTo>
                      <a:lnTo>
                        <a:pt x="391" y="38"/>
                      </a:lnTo>
                      <a:lnTo>
                        <a:pt x="391" y="33"/>
                      </a:lnTo>
                      <a:lnTo>
                        <a:pt x="396" y="29"/>
                      </a:lnTo>
                      <a:lnTo>
                        <a:pt x="394" y="24"/>
                      </a:lnTo>
                      <a:lnTo>
                        <a:pt x="399" y="24"/>
                      </a:lnTo>
                      <a:lnTo>
                        <a:pt x="401" y="24"/>
                      </a:lnTo>
                      <a:lnTo>
                        <a:pt x="401" y="21"/>
                      </a:lnTo>
                      <a:lnTo>
                        <a:pt x="403" y="21"/>
                      </a:lnTo>
                      <a:lnTo>
                        <a:pt x="401" y="19"/>
                      </a:lnTo>
                      <a:lnTo>
                        <a:pt x="406" y="19"/>
                      </a:lnTo>
                      <a:lnTo>
                        <a:pt x="408" y="17"/>
                      </a:lnTo>
                      <a:lnTo>
                        <a:pt x="411" y="21"/>
                      </a:lnTo>
                      <a:lnTo>
                        <a:pt x="413" y="21"/>
                      </a:lnTo>
                      <a:lnTo>
                        <a:pt x="415" y="21"/>
                      </a:lnTo>
                      <a:lnTo>
                        <a:pt x="420" y="21"/>
                      </a:lnTo>
                      <a:lnTo>
                        <a:pt x="420" y="24"/>
                      </a:lnTo>
                      <a:lnTo>
                        <a:pt x="418" y="26"/>
                      </a:lnTo>
                      <a:lnTo>
                        <a:pt x="422" y="29"/>
                      </a:lnTo>
                      <a:lnTo>
                        <a:pt x="427" y="29"/>
                      </a:lnTo>
                      <a:lnTo>
                        <a:pt x="427" y="31"/>
                      </a:lnTo>
                      <a:lnTo>
                        <a:pt x="432" y="33"/>
                      </a:lnTo>
                      <a:lnTo>
                        <a:pt x="434" y="33"/>
                      </a:lnTo>
                      <a:lnTo>
                        <a:pt x="434" y="36"/>
                      </a:lnTo>
                      <a:lnTo>
                        <a:pt x="439" y="38"/>
                      </a:lnTo>
                      <a:lnTo>
                        <a:pt x="442" y="38"/>
                      </a:lnTo>
                      <a:lnTo>
                        <a:pt x="444" y="40"/>
                      </a:lnTo>
                      <a:lnTo>
                        <a:pt x="444" y="43"/>
                      </a:lnTo>
                      <a:lnTo>
                        <a:pt x="449" y="50"/>
                      </a:lnTo>
                      <a:lnTo>
                        <a:pt x="449" y="52"/>
                      </a:lnTo>
                      <a:lnTo>
                        <a:pt x="453" y="57"/>
                      </a:lnTo>
                      <a:lnTo>
                        <a:pt x="453" y="60"/>
                      </a:lnTo>
                      <a:lnTo>
                        <a:pt x="458" y="64"/>
                      </a:lnTo>
                      <a:lnTo>
                        <a:pt x="453" y="64"/>
                      </a:lnTo>
                      <a:lnTo>
                        <a:pt x="458" y="64"/>
                      </a:lnTo>
                      <a:lnTo>
                        <a:pt x="465" y="69"/>
                      </a:lnTo>
                      <a:lnTo>
                        <a:pt x="463" y="74"/>
                      </a:lnTo>
                      <a:lnTo>
                        <a:pt x="465" y="76"/>
                      </a:lnTo>
                      <a:lnTo>
                        <a:pt x="461" y="79"/>
                      </a:lnTo>
                      <a:lnTo>
                        <a:pt x="463" y="76"/>
                      </a:lnTo>
                      <a:lnTo>
                        <a:pt x="465" y="76"/>
                      </a:lnTo>
                      <a:lnTo>
                        <a:pt x="465" y="71"/>
                      </a:lnTo>
                      <a:lnTo>
                        <a:pt x="470" y="71"/>
                      </a:lnTo>
                      <a:lnTo>
                        <a:pt x="477" y="74"/>
                      </a:lnTo>
                      <a:lnTo>
                        <a:pt x="482" y="74"/>
                      </a:lnTo>
                      <a:lnTo>
                        <a:pt x="482" y="76"/>
                      </a:lnTo>
                      <a:lnTo>
                        <a:pt x="484" y="76"/>
                      </a:lnTo>
                      <a:lnTo>
                        <a:pt x="494" y="76"/>
                      </a:lnTo>
                      <a:lnTo>
                        <a:pt x="494" y="74"/>
                      </a:lnTo>
                      <a:lnTo>
                        <a:pt x="506" y="79"/>
                      </a:lnTo>
                      <a:lnTo>
                        <a:pt x="506" y="76"/>
                      </a:lnTo>
                      <a:lnTo>
                        <a:pt x="511" y="76"/>
                      </a:lnTo>
                      <a:lnTo>
                        <a:pt x="511" y="79"/>
                      </a:lnTo>
                      <a:lnTo>
                        <a:pt x="513" y="79"/>
                      </a:lnTo>
                      <a:lnTo>
                        <a:pt x="513" y="83"/>
                      </a:lnTo>
                      <a:lnTo>
                        <a:pt x="508" y="86"/>
                      </a:lnTo>
                      <a:lnTo>
                        <a:pt x="511" y="86"/>
                      </a:lnTo>
                      <a:lnTo>
                        <a:pt x="508" y="88"/>
                      </a:lnTo>
                      <a:lnTo>
                        <a:pt x="508" y="95"/>
                      </a:lnTo>
                      <a:lnTo>
                        <a:pt x="506" y="95"/>
                      </a:lnTo>
                      <a:lnTo>
                        <a:pt x="508" y="100"/>
                      </a:lnTo>
                      <a:lnTo>
                        <a:pt x="508" y="102"/>
                      </a:lnTo>
                      <a:lnTo>
                        <a:pt x="506" y="102"/>
                      </a:lnTo>
                      <a:lnTo>
                        <a:pt x="499" y="107"/>
                      </a:lnTo>
                      <a:lnTo>
                        <a:pt x="501" y="110"/>
                      </a:lnTo>
                      <a:lnTo>
                        <a:pt x="496" y="112"/>
                      </a:lnTo>
                      <a:lnTo>
                        <a:pt x="496" y="114"/>
                      </a:lnTo>
                      <a:lnTo>
                        <a:pt x="496" y="117"/>
                      </a:lnTo>
                      <a:lnTo>
                        <a:pt x="489" y="117"/>
                      </a:lnTo>
                      <a:lnTo>
                        <a:pt x="487" y="114"/>
                      </a:lnTo>
                      <a:lnTo>
                        <a:pt x="480" y="114"/>
                      </a:lnTo>
                      <a:lnTo>
                        <a:pt x="482" y="117"/>
                      </a:lnTo>
                      <a:lnTo>
                        <a:pt x="480" y="119"/>
                      </a:lnTo>
                      <a:lnTo>
                        <a:pt x="482" y="121"/>
                      </a:lnTo>
                      <a:lnTo>
                        <a:pt x="480" y="121"/>
                      </a:lnTo>
                      <a:lnTo>
                        <a:pt x="477" y="126"/>
                      </a:lnTo>
                      <a:lnTo>
                        <a:pt x="480" y="126"/>
                      </a:lnTo>
                      <a:lnTo>
                        <a:pt x="480" y="129"/>
                      </a:lnTo>
                      <a:lnTo>
                        <a:pt x="482" y="129"/>
                      </a:lnTo>
                      <a:lnTo>
                        <a:pt x="482" y="131"/>
                      </a:lnTo>
                      <a:lnTo>
                        <a:pt x="487" y="129"/>
                      </a:lnTo>
                      <a:lnTo>
                        <a:pt x="489" y="131"/>
                      </a:lnTo>
                      <a:lnTo>
                        <a:pt x="489" y="145"/>
                      </a:lnTo>
                      <a:lnTo>
                        <a:pt x="492" y="145"/>
                      </a:lnTo>
                      <a:lnTo>
                        <a:pt x="494" y="152"/>
                      </a:lnTo>
                      <a:lnTo>
                        <a:pt x="496" y="155"/>
                      </a:lnTo>
                      <a:lnTo>
                        <a:pt x="499" y="155"/>
                      </a:lnTo>
                      <a:lnTo>
                        <a:pt x="501" y="152"/>
                      </a:lnTo>
                      <a:lnTo>
                        <a:pt x="504" y="152"/>
                      </a:lnTo>
                      <a:lnTo>
                        <a:pt x="501" y="164"/>
                      </a:lnTo>
                      <a:lnTo>
                        <a:pt x="501" y="172"/>
                      </a:lnTo>
                      <a:lnTo>
                        <a:pt x="506" y="176"/>
                      </a:lnTo>
                      <a:lnTo>
                        <a:pt x="508" y="176"/>
                      </a:lnTo>
                      <a:lnTo>
                        <a:pt x="511" y="181"/>
                      </a:lnTo>
                      <a:lnTo>
                        <a:pt x="513" y="179"/>
                      </a:lnTo>
                      <a:lnTo>
                        <a:pt x="515" y="183"/>
                      </a:lnTo>
                      <a:lnTo>
                        <a:pt x="518" y="183"/>
                      </a:lnTo>
                      <a:lnTo>
                        <a:pt x="518" y="186"/>
                      </a:lnTo>
                      <a:lnTo>
                        <a:pt x="523" y="186"/>
                      </a:lnTo>
                      <a:lnTo>
                        <a:pt x="523" y="191"/>
                      </a:lnTo>
                      <a:lnTo>
                        <a:pt x="520" y="195"/>
                      </a:lnTo>
                      <a:lnTo>
                        <a:pt x="520" y="200"/>
                      </a:lnTo>
                      <a:lnTo>
                        <a:pt x="523" y="203"/>
                      </a:lnTo>
                      <a:lnTo>
                        <a:pt x="523" y="205"/>
                      </a:lnTo>
                      <a:lnTo>
                        <a:pt x="527" y="207"/>
                      </a:lnTo>
                      <a:lnTo>
                        <a:pt x="530" y="205"/>
                      </a:lnTo>
                      <a:lnTo>
                        <a:pt x="530" y="203"/>
                      </a:lnTo>
                      <a:lnTo>
                        <a:pt x="532" y="205"/>
                      </a:lnTo>
                      <a:lnTo>
                        <a:pt x="537" y="200"/>
                      </a:lnTo>
                      <a:lnTo>
                        <a:pt x="539" y="200"/>
                      </a:lnTo>
                      <a:lnTo>
                        <a:pt x="539" y="198"/>
                      </a:lnTo>
                      <a:lnTo>
                        <a:pt x="544" y="191"/>
                      </a:lnTo>
                      <a:lnTo>
                        <a:pt x="544" y="193"/>
                      </a:lnTo>
                      <a:lnTo>
                        <a:pt x="546" y="193"/>
                      </a:lnTo>
                      <a:lnTo>
                        <a:pt x="546" y="195"/>
                      </a:lnTo>
                      <a:lnTo>
                        <a:pt x="551" y="198"/>
                      </a:lnTo>
                      <a:lnTo>
                        <a:pt x="551" y="200"/>
                      </a:lnTo>
                      <a:lnTo>
                        <a:pt x="554" y="205"/>
                      </a:lnTo>
                      <a:lnTo>
                        <a:pt x="551" y="210"/>
                      </a:lnTo>
                      <a:lnTo>
                        <a:pt x="546" y="214"/>
                      </a:lnTo>
                      <a:lnTo>
                        <a:pt x="542" y="219"/>
                      </a:lnTo>
                      <a:lnTo>
                        <a:pt x="537" y="219"/>
                      </a:lnTo>
                      <a:lnTo>
                        <a:pt x="532" y="224"/>
                      </a:lnTo>
                      <a:lnTo>
                        <a:pt x="530" y="222"/>
                      </a:lnTo>
                      <a:lnTo>
                        <a:pt x="527" y="222"/>
                      </a:lnTo>
                      <a:lnTo>
                        <a:pt x="525" y="224"/>
                      </a:lnTo>
                      <a:lnTo>
                        <a:pt x="525" y="226"/>
                      </a:lnTo>
                      <a:lnTo>
                        <a:pt x="523" y="226"/>
                      </a:lnTo>
                      <a:lnTo>
                        <a:pt x="520" y="229"/>
                      </a:lnTo>
                      <a:lnTo>
                        <a:pt x="523" y="231"/>
                      </a:lnTo>
                      <a:lnTo>
                        <a:pt x="520" y="236"/>
                      </a:lnTo>
                      <a:lnTo>
                        <a:pt x="518" y="233"/>
                      </a:lnTo>
                      <a:lnTo>
                        <a:pt x="515" y="236"/>
                      </a:lnTo>
                      <a:lnTo>
                        <a:pt x="513" y="238"/>
                      </a:lnTo>
                      <a:lnTo>
                        <a:pt x="513" y="241"/>
                      </a:lnTo>
                      <a:lnTo>
                        <a:pt x="515" y="241"/>
                      </a:lnTo>
                      <a:lnTo>
                        <a:pt x="515" y="245"/>
                      </a:lnTo>
                      <a:lnTo>
                        <a:pt x="518" y="245"/>
                      </a:lnTo>
                      <a:lnTo>
                        <a:pt x="518" y="248"/>
                      </a:lnTo>
                      <a:lnTo>
                        <a:pt x="520" y="250"/>
                      </a:lnTo>
                      <a:lnTo>
                        <a:pt x="520" y="248"/>
                      </a:lnTo>
                      <a:lnTo>
                        <a:pt x="523" y="248"/>
                      </a:lnTo>
                      <a:lnTo>
                        <a:pt x="520" y="245"/>
                      </a:lnTo>
                      <a:lnTo>
                        <a:pt x="523" y="243"/>
                      </a:lnTo>
                      <a:lnTo>
                        <a:pt x="520" y="238"/>
                      </a:lnTo>
                      <a:lnTo>
                        <a:pt x="523" y="238"/>
                      </a:lnTo>
                      <a:lnTo>
                        <a:pt x="523" y="236"/>
                      </a:lnTo>
                      <a:lnTo>
                        <a:pt x="525" y="236"/>
                      </a:lnTo>
                      <a:lnTo>
                        <a:pt x="525" y="243"/>
                      </a:lnTo>
                      <a:lnTo>
                        <a:pt x="532" y="250"/>
                      </a:lnTo>
                      <a:lnTo>
                        <a:pt x="542" y="250"/>
                      </a:lnTo>
                      <a:lnTo>
                        <a:pt x="549" y="260"/>
                      </a:lnTo>
                      <a:lnTo>
                        <a:pt x="549" y="264"/>
                      </a:lnTo>
                      <a:lnTo>
                        <a:pt x="546" y="269"/>
                      </a:lnTo>
                      <a:lnTo>
                        <a:pt x="549" y="272"/>
                      </a:lnTo>
                      <a:lnTo>
                        <a:pt x="551" y="274"/>
                      </a:lnTo>
                      <a:close/>
                      <a:moveTo>
                        <a:pt x="72" y="458"/>
                      </a:moveTo>
                      <a:lnTo>
                        <a:pt x="69" y="458"/>
                      </a:lnTo>
                      <a:lnTo>
                        <a:pt x="74" y="455"/>
                      </a:lnTo>
                      <a:lnTo>
                        <a:pt x="72" y="446"/>
                      </a:lnTo>
                      <a:lnTo>
                        <a:pt x="74" y="450"/>
                      </a:lnTo>
                      <a:lnTo>
                        <a:pt x="77" y="455"/>
                      </a:lnTo>
                      <a:lnTo>
                        <a:pt x="74" y="455"/>
                      </a:lnTo>
                      <a:lnTo>
                        <a:pt x="74" y="458"/>
                      </a:lnTo>
                      <a:lnTo>
                        <a:pt x="72" y="458"/>
                      </a:lnTo>
                      <a:close/>
                      <a:moveTo>
                        <a:pt x="77" y="465"/>
                      </a:moveTo>
                      <a:lnTo>
                        <a:pt x="72" y="460"/>
                      </a:lnTo>
                      <a:lnTo>
                        <a:pt x="72" y="465"/>
                      </a:lnTo>
                      <a:lnTo>
                        <a:pt x="77" y="465"/>
                      </a:lnTo>
                      <a:close/>
                      <a:moveTo>
                        <a:pt x="108" y="338"/>
                      </a:moveTo>
                      <a:lnTo>
                        <a:pt x="110" y="338"/>
                      </a:lnTo>
                      <a:lnTo>
                        <a:pt x="110" y="336"/>
                      </a:lnTo>
                      <a:lnTo>
                        <a:pt x="108" y="336"/>
                      </a:lnTo>
                      <a:lnTo>
                        <a:pt x="108" y="338"/>
                      </a:lnTo>
                      <a:close/>
                      <a:moveTo>
                        <a:pt x="91" y="357"/>
                      </a:moveTo>
                      <a:lnTo>
                        <a:pt x="91" y="353"/>
                      </a:lnTo>
                      <a:lnTo>
                        <a:pt x="91" y="350"/>
                      </a:lnTo>
                      <a:lnTo>
                        <a:pt x="89" y="353"/>
                      </a:lnTo>
                      <a:lnTo>
                        <a:pt x="89" y="350"/>
                      </a:lnTo>
                      <a:lnTo>
                        <a:pt x="84" y="350"/>
                      </a:lnTo>
                      <a:lnTo>
                        <a:pt x="84" y="353"/>
                      </a:lnTo>
                      <a:lnTo>
                        <a:pt x="86" y="355"/>
                      </a:lnTo>
                      <a:lnTo>
                        <a:pt x="89" y="353"/>
                      </a:lnTo>
                      <a:lnTo>
                        <a:pt x="89" y="355"/>
                      </a:lnTo>
                      <a:lnTo>
                        <a:pt x="86" y="357"/>
                      </a:lnTo>
                      <a:lnTo>
                        <a:pt x="89" y="357"/>
                      </a:lnTo>
                      <a:lnTo>
                        <a:pt x="86" y="357"/>
                      </a:lnTo>
                      <a:lnTo>
                        <a:pt x="86" y="360"/>
                      </a:lnTo>
                      <a:lnTo>
                        <a:pt x="89" y="360"/>
                      </a:lnTo>
                      <a:lnTo>
                        <a:pt x="89" y="362"/>
                      </a:lnTo>
                      <a:lnTo>
                        <a:pt x="86" y="362"/>
                      </a:lnTo>
                      <a:lnTo>
                        <a:pt x="89" y="365"/>
                      </a:lnTo>
                      <a:lnTo>
                        <a:pt x="89" y="362"/>
                      </a:lnTo>
                      <a:lnTo>
                        <a:pt x="89" y="360"/>
                      </a:lnTo>
                      <a:lnTo>
                        <a:pt x="91" y="357"/>
                      </a:lnTo>
                      <a:close/>
                      <a:moveTo>
                        <a:pt x="93" y="372"/>
                      </a:moveTo>
                      <a:lnTo>
                        <a:pt x="93" y="374"/>
                      </a:lnTo>
                      <a:lnTo>
                        <a:pt x="91" y="379"/>
                      </a:lnTo>
                      <a:lnTo>
                        <a:pt x="91" y="376"/>
                      </a:lnTo>
                      <a:lnTo>
                        <a:pt x="93" y="372"/>
                      </a:lnTo>
                      <a:close/>
                      <a:moveTo>
                        <a:pt x="55" y="381"/>
                      </a:moveTo>
                      <a:lnTo>
                        <a:pt x="53" y="379"/>
                      </a:lnTo>
                      <a:lnTo>
                        <a:pt x="55" y="374"/>
                      </a:lnTo>
                      <a:lnTo>
                        <a:pt x="58" y="379"/>
                      </a:lnTo>
                      <a:lnTo>
                        <a:pt x="55" y="381"/>
                      </a:lnTo>
                      <a:close/>
                      <a:moveTo>
                        <a:pt x="122" y="403"/>
                      </a:moveTo>
                      <a:lnTo>
                        <a:pt x="122" y="400"/>
                      </a:lnTo>
                      <a:lnTo>
                        <a:pt x="120" y="400"/>
                      </a:lnTo>
                      <a:lnTo>
                        <a:pt x="122" y="403"/>
                      </a:lnTo>
                      <a:close/>
                      <a:moveTo>
                        <a:pt x="67" y="415"/>
                      </a:moveTo>
                      <a:lnTo>
                        <a:pt x="69" y="415"/>
                      </a:lnTo>
                      <a:lnTo>
                        <a:pt x="74" y="400"/>
                      </a:lnTo>
                      <a:lnTo>
                        <a:pt x="72" y="403"/>
                      </a:lnTo>
                      <a:lnTo>
                        <a:pt x="72" y="400"/>
                      </a:lnTo>
                      <a:lnTo>
                        <a:pt x="69" y="405"/>
                      </a:lnTo>
                      <a:lnTo>
                        <a:pt x="67" y="407"/>
                      </a:lnTo>
                      <a:lnTo>
                        <a:pt x="69" y="410"/>
                      </a:lnTo>
                      <a:lnTo>
                        <a:pt x="67" y="410"/>
                      </a:lnTo>
                      <a:lnTo>
                        <a:pt x="67" y="415"/>
                      </a:lnTo>
                      <a:close/>
                      <a:moveTo>
                        <a:pt x="69" y="419"/>
                      </a:moveTo>
                      <a:lnTo>
                        <a:pt x="69" y="417"/>
                      </a:lnTo>
                      <a:lnTo>
                        <a:pt x="69" y="419"/>
                      </a:lnTo>
                      <a:close/>
                    </a:path>
                  </a:pathLst>
                </a:custGeom>
                <a:solidFill>
                  <a:schemeClr val="accent2">
                    <a:lumMod val="20000"/>
                    <a:lumOff val="80000"/>
                  </a:schemeClr>
                </a:solidFill>
                <a:ln w="3175">
                  <a:solidFill>
                    <a:schemeClr val="tx1">
                      <a:lumMod val="50000"/>
                      <a:lumOff val="50000"/>
                    </a:schemeClr>
                  </a:solidFill>
                  <a:round/>
                  <a:headEnd/>
                  <a:tailEnd/>
                </a:ln>
              </xdr:spPr>
            </xdr:sp>
            <xdr:grpSp>
              <xdr:nvGrpSpPr>
                <xdr:cNvPr id="39" name="29 Grupo"/>
                <xdr:cNvGrpSpPr/>
              </xdr:nvGrpSpPr>
              <xdr:grpSpPr>
                <a:xfrm>
                  <a:off x="1659704" y="15918303"/>
                  <a:ext cx="1626147" cy="487479"/>
                  <a:chOff x="118296" y="22118247"/>
                  <a:chExt cx="1649808" cy="497369"/>
                </a:xfrm>
                <a:solidFill>
                  <a:srgbClr val="D27977"/>
                </a:solidFill>
              </xdr:grpSpPr>
              <xdr:sp macro="" textlink="">
                <xdr:nvSpPr>
                  <xdr:cNvPr id="47" name="Freeform 68"/>
                  <xdr:cNvSpPr>
                    <a:spLocks/>
                  </xdr:cNvSpPr>
                </xdr:nvSpPr>
                <xdr:spPr bwMode="auto">
                  <a:xfrm>
                    <a:off x="118296" y="22487913"/>
                    <a:ext cx="96788" cy="74893"/>
                  </a:xfrm>
                  <a:custGeom>
                    <a:avLst/>
                    <a:gdLst>
                      <a:gd name="T0" fmla="*/ 16 w 81"/>
                      <a:gd name="T1" fmla="*/ 72 h 64"/>
                      <a:gd name="T2" fmla="*/ 24 w 81"/>
                      <a:gd name="T3" fmla="*/ 72 h 64"/>
                      <a:gd name="T4" fmla="*/ 33 w 81"/>
                      <a:gd name="T5" fmla="*/ 61 h 64"/>
                      <a:gd name="T6" fmla="*/ 49 w 81"/>
                      <a:gd name="T7" fmla="*/ 61 h 64"/>
                      <a:gd name="T8" fmla="*/ 59 w 81"/>
                      <a:gd name="T9" fmla="*/ 72 h 64"/>
                      <a:gd name="T10" fmla="*/ 79 w 81"/>
                      <a:gd name="T11" fmla="*/ 77 h 64"/>
                      <a:gd name="T12" fmla="*/ 97 w 81"/>
                      <a:gd name="T13" fmla="*/ 77 h 64"/>
                      <a:gd name="T14" fmla="*/ 121 w 81"/>
                      <a:gd name="T15" fmla="*/ 77 h 64"/>
                      <a:gd name="T16" fmla="*/ 137 w 81"/>
                      <a:gd name="T17" fmla="*/ 72 h 64"/>
                      <a:gd name="T18" fmla="*/ 145 w 81"/>
                      <a:gd name="T19" fmla="*/ 61 h 64"/>
                      <a:gd name="T20" fmla="*/ 161 w 81"/>
                      <a:gd name="T21" fmla="*/ 48 h 64"/>
                      <a:gd name="T22" fmla="*/ 167 w 81"/>
                      <a:gd name="T23" fmla="*/ 48 h 64"/>
                      <a:gd name="T24" fmla="*/ 177 w 81"/>
                      <a:gd name="T25" fmla="*/ 29 h 64"/>
                      <a:gd name="T26" fmla="*/ 177 w 81"/>
                      <a:gd name="T27" fmla="*/ 24 h 64"/>
                      <a:gd name="T28" fmla="*/ 182 w 81"/>
                      <a:gd name="T29" fmla="*/ 24 h 64"/>
                      <a:gd name="T30" fmla="*/ 194 w 81"/>
                      <a:gd name="T31" fmla="*/ 2 h 64"/>
                      <a:gd name="T32" fmla="*/ 208 w 81"/>
                      <a:gd name="T33" fmla="*/ 2 h 64"/>
                      <a:gd name="T34" fmla="*/ 216 w 81"/>
                      <a:gd name="T35" fmla="*/ 0 h 64"/>
                      <a:gd name="T36" fmla="*/ 230 w 81"/>
                      <a:gd name="T37" fmla="*/ 0 h 64"/>
                      <a:gd name="T38" fmla="*/ 241 w 81"/>
                      <a:gd name="T39" fmla="*/ 2 h 64"/>
                      <a:gd name="T40" fmla="*/ 257 w 81"/>
                      <a:gd name="T41" fmla="*/ 2 h 64"/>
                      <a:gd name="T42" fmla="*/ 257 w 81"/>
                      <a:gd name="T43" fmla="*/ 24 h 64"/>
                      <a:gd name="T44" fmla="*/ 264 w 81"/>
                      <a:gd name="T45" fmla="*/ 29 h 64"/>
                      <a:gd name="T46" fmla="*/ 270 w 81"/>
                      <a:gd name="T47" fmla="*/ 48 h 64"/>
                      <a:gd name="T48" fmla="*/ 264 w 81"/>
                      <a:gd name="T49" fmla="*/ 59 h 64"/>
                      <a:gd name="T50" fmla="*/ 257 w 81"/>
                      <a:gd name="T51" fmla="*/ 72 h 64"/>
                      <a:gd name="T52" fmla="*/ 241 w 81"/>
                      <a:gd name="T53" fmla="*/ 77 h 64"/>
                      <a:gd name="T54" fmla="*/ 241 w 81"/>
                      <a:gd name="T55" fmla="*/ 88 h 64"/>
                      <a:gd name="T56" fmla="*/ 222 w 81"/>
                      <a:gd name="T57" fmla="*/ 101 h 64"/>
                      <a:gd name="T58" fmla="*/ 216 w 81"/>
                      <a:gd name="T59" fmla="*/ 123 h 64"/>
                      <a:gd name="T60" fmla="*/ 208 w 81"/>
                      <a:gd name="T61" fmla="*/ 119 h 64"/>
                      <a:gd name="T62" fmla="*/ 194 w 81"/>
                      <a:gd name="T63" fmla="*/ 123 h 64"/>
                      <a:gd name="T64" fmla="*/ 182 w 81"/>
                      <a:gd name="T65" fmla="*/ 149 h 64"/>
                      <a:gd name="T66" fmla="*/ 177 w 81"/>
                      <a:gd name="T67" fmla="*/ 158 h 64"/>
                      <a:gd name="T68" fmla="*/ 167 w 81"/>
                      <a:gd name="T69" fmla="*/ 171 h 64"/>
                      <a:gd name="T70" fmla="*/ 167 w 81"/>
                      <a:gd name="T71" fmla="*/ 193 h 64"/>
                      <a:gd name="T72" fmla="*/ 161 w 81"/>
                      <a:gd name="T73" fmla="*/ 205 h 64"/>
                      <a:gd name="T74" fmla="*/ 161 w 81"/>
                      <a:gd name="T75" fmla="*/ 205 h 64"/>
                      <a:gd name="T76" fmla="*/ 145 w 81"/>
                      <a:gd name="T77" fmla="*/ 205 h 64"/>
                      <a:gd name="T78" fmla="*/ 123 w 81"/>
                      <a:gd name="T79" fmla="*/ 193 h 64"/>
                      <a:gd name="T80" fmla="*/ 121 w 81"/>
                      <a:gd name="T81" fmla="*/ 171 h 64"/>
                      <a:gd name="T82" fmla="*/ 114 w 81"/>
                      <a:gd name="T83" fmla="*/ 149 h 64"/>
                      <a:gd name="T84" fmla="*/ 79 w 81"/>
                      <a:gd name="T85" fmla="*/ 140 h 64"/>
                      <a:gd name="T86" fmla="*/ 59 w 81"/>
                      <a:gd name="T87" fmla="*/ 132 h 64"/>
                      <a:gd name="T88" fmla="*/ 33 w 81"/>
                      <a:gd name="T89" fmla="*/ 123 h 64"/>
                      <a:gd name="T90" fmla="*/ 16 w 81"/>
                      <a:gd name="T91" fmla="*/ 123 h 64"/>
                      <a:gd name="T92" fmla="*/ 0 w 81"/>
                      <a:gd name="T93" fmla="*/ 108 h 64"/>
                      <a:gd name="T94" fmla="*/ 16 w 81"/>
                      <a:gd name="T95" fmla="*/ 90 h 64"/>
                      <a:gd name="T96" fmla="*/ 11 w 81"/>
                      <a:gd name="T97" fmla="*/ 72 h 64"/>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Lst>
                    <a:ahLst/>
                    <a:cxnLst>
                      <a:cxn ang="T98">
                        <a:pos x="T0" y="T1"/>
                      </a:cxn>
                      <a:cxn ang="T99">
                        <a:pos x="T2" y="T3"/>
                      </a:cxn>
                      <a:cxn ang="T100">
                        <a:pos x="T4" y="T5"/>
                      </a:cxn>
                      <a:cxn ang="T101">
                        <a:pos x="T6" y="T7"/>
                      </a:cxn>
                      <a:cxn ang="T102">
                        <a:pos x="T8" y="T9"/>
                      </a:cxn>
                      <a:cxn ang="T103">
                        <a:pos x="T10" y="T11"/>
                      </a:cxn>
                      <a:cxn ang="T104">
                        <a:pos x="T12" y="T13"/>
                      </a:cxn>
                      <a:cxn ang="T105">
                        <a:pos x="T14" y="T15"/>
                      </a:cxn>
                      <a:cxn ang="T106">
                        <a:pos x="T16" y="T17"/>
                      </a:cxn>
                      <a:cxn ang="T107">
                        <a:pos x="T18" y="T19"/>
                      </a:cxn>
                      <a:cxn ang="T108">
                        <a:pos x="T20" y="T21"/>
                      </a:cxn>
                      <a:cxn ang="T109">
                        <a:pos x="T22" y="T23"/>
                      </a:cxn>
                      <a:cxn ang="T110">
                        <a:pos x="T24" y="T25"/>
                      </a:cxn>
                      <a:cxn ang="T111">
                        <a:pos x="T26" y="T27"/>
                      </a:cxn>
                      <a:cxn ang="T112">
                        <a:pos x="T28" y="T29"/>
                      </a:cxn>
                      <a:cxn ang="T113">
                        <a:pos x="T30" y="T31"/>
                      </a:cxn>
                      <a:cxn ang="T114">
                        <a:pos x="T32" y="T33"/>
                      </a:cxn>
                      <a:cxn ang="T115">
                        <a:pos x="T34" y="T35"/>
                      </a:cxn>
                      <a:cxn ang="T116">
                        <a:pos x="T36" y="T37"/>
                      </a:cxn>
                      <a:cxn ang="T117">
                        <a:pos x="T38" y="T39"/>
                      </a:cxn>
                      <a:cxn ang="T118">
                        <a:pos x="T40" y="T41"/>
                      </a:cxn>
                      <a:cxn ang="T119">
                        <a:pos x="T42" y="T43"/>
                      </a:cxn>
                      <a:cxn ang="T120">
                        <a:pos x="T44" y="T45"/>
                      </a:cxn>
                      <a:cxn ang="T121">
                        <a:pos x="T46" y="T47"/>
                      </a:cxn>
                      <a:cxn ang="T122">
                        <a:pos x="T48" y="T49"/>
                      </a:cxn>
                      <a:cxn ang="T123">
                        <a:pos x="T50" y="T51"/>
                      </a:cxn>
                      <a:cxn ang="T124">
                        <a:pos x="T52" y="T53"/>
                      </a:cxn>
                      <a:cxn ang="T125">
                        <a:pos x="T54" y="T55"/>
                      </a:cxn>
                      <a:cxn ang="T126">
                        <a:pos x="T56" y="T57"/>
                      </a:cxn>
                      <a:cxn ang="T127">
                        <a:pos x="T58" y="T59"/>
                      </a:cxn>
                      <a:cxn ang="T128">
                        <a:pos x="T60" y="T61"/>
                      </a:cxn>
                      <a:cxn ang="T129">
                        <a:pos x="T62" y="T63"/>
                      </a:cxn>
                      <a:cxn ang="T130">
                        <a:pos x="T64" y="T65"/>
                      </a:cxn>
                      <a:cxn ang="T131">
                        <a:pos x="T66" y="T67"/>
                      </a:cxn>
                      <a:cxn ang="T132">
                        <a:pos x="T68" y="T69"/>
                      </a:cxn>
                      <a:cxn ang="T133">
                        <a:pos x="T70" y="T71"/>
                      </a:cxn>
                      <a:cxn ang="T134">
                        <a:pos x="T72" y="T73"/>
                      </a:cxn>
                      <a:cxn ang="T135">
                        <a:pos x="T74" y="T75"/>
                      </a:cxn>
                      <a:cxn ang="T136">
                        <a:pos x="T76" y="T77"/>
                      </a:cxn>
                      <a:cxn ang="T137">
                        <a:pos x="T78" y="T79"/>
                      </a:cxn>
                      <a:cxn ang="T138">
                        <a:pos x="T80" y="T81"/>
                      </a:cxn>
                      <a:cxn ang="T139">
                        <a:pos x="T82" y="T83"/>
                      </a:cxn>
                      <a:cxn ang="T140">
                        <a:pos x="T84" y="T85"/>
                      </a:cxn>
                      <a:cxn ang="T141">
                        <a:pos x="T86" y="T87"/>
                      </a:cxn>
                      <a:cxn ang="T142">
                        <a:pos x="T88" y="T89"/>
                      </a:cxn>
                      <a:cxn ang="T143">
                        <a:pos x="T90" y="T91"/>
                      </a:cxn>
                      <a:cxn ang="T144">
                        <a:pos x="T92" y="T93"/>
                      </a:cxn>
                      <a:cxn ang="T145">
                        <a:pos x="T94" y="T95"/>
                      </a:cxn>
                      <a:cxn ang="T146">
                        <a:pos x="T96" y="T97"/>
                      </a:cxn>
                    </a:cxnLst>
                    <a:rect l="0" t="0" r="r" b="b"/>
                    <a:pathLst>
                      <a:path w="81" h="64">
                        <a:moveTo>
                          <a:pt x="3" y="21"/>
                        </a:moveTo>
                        <a:lnTo>
                          <a:pt x="5" y="21"/>
                        </a:lnTo>
                        <a:lnTo>
                          <a:pt x="5" y="19"/>
                        </a:lnTo>
                        <a:lnTo>
                          <a:pt x="7" y="21"/>
                        </a:lnTo>
                        <a:lnTo>
                          <a:pt x="7" y="19"/>
                        </a:lnTo>
                        <a:lnTo>
                          <a:pt x="10" y="19"/>
                        </a:lnTo>
                        <a:lnTo>
                          <a:pt x="12" y="17"/>
                        </a:lnTo>
                        <a:lnTo>
                          <a:pt x="15" y="19"/>
                        </a:lnTo>
                        <a:lnTo>
                          <a:pt x="15" y="21"/>
                        </a:lnTo>
                        <a:lnTo>
                          <a:pt x="17" y="21"/>
                        </a:lnTo>
                        <a:lnTo>
                          <a:pt x="22" y="24"/>
                        </a:lnTo>
                        <a:lnTo>
                          <a:pt x="24" y="24"/>
                        </a:lnTo>
                        <a:lnTo>
                          <a:pt x="27" y="24"/>
                        </a:lnTo>
                        <a:lnTo>
                          <a:pt x="29" y="24"/>
                        </a:lnTo>
                        <a:lnTo>
                          <a:pt x="31" y="24"/>
                        </a:lnTo>
                        <a:lnTo>
                          <a:pt x="36" y="24"/>
                        </a:lnTo>
                        <a:lnTo>
                          <a:pt x="38" y="21"/>
                        </a:lnTo>
                        <a:lnTo>
                          <a:pt x="41" y="21"/>
                        </a:lnTo>
                        <a:lnTo>
                          <a:pt x="43" y="21"/>
                        </a:lnTo>
                        <a:lnTo>
                          <a:pt x="43" y="19"/>
                        </a:lnTo>
                        <a:lnTo>
                          <a:pt x="43" y="17"/>
                        </a:lnTo>
                        <a:lnTo>
                          <a:pt x="48" y="14"/>
                        </a:lnTo>
                        <a:lnTo>
                          <a:pt x="48" y="17"/>
                        </a:lnTo>
                        <a:lnTo>
                          <a:pt x="50" y="14"/>
                        </a:lnTo>
                        <a:lnTo>
                          <a:pt x="53" y="12"/>
                        </a:lnTo>
                        <a:lnTo>
                          <a:pt x="53" y="9"/>
                        </a:lnTo>
                        <a:lnTo>
                          <a:pt x="50" y="7"/>
                        </a:lnTo>
                        <a:lnTo>
                          <a:pt x="53" y="7"/>
                        </a:lnTo>
                        <a:lnTo>
                          <a:pt x="53" y="5"/>
                        </a:lnTo>
                        <a:lnTo>
                          <a:pt x="55" y="7"/>
                        </a:lnTo>
                        <a:lnTo>
                          <a:pt x="58" y="5"/>
                        </a:lnTo>
                        <a:lnTo>
                          <a:pt x="58" y="2"/>
                        </a:lnTo>
                        <a:lnTo>
                          <a:pt x="60" y="2"/>
                        </a:lnTo>
                        <a:lnTo>
                          <a:pt x="62" y="2"/>
                        </a:lnTo>
                        <a:lnTo>
                          <a:pt x="65" y="2"/>
                        </a:lnTo>
                        <a:lnTo>
                          <a:pt x="65" y="0"/>
                        </a:lnTo>
                        <a:lnTo>
                          <a:pt x="67" y="0"/>
                        </a:lnTo>
                        <a:lnTo>
                          <a:pt x="69" y="0"/>
                        </a:lnTo>
                        <a:lnTo>
                          <a:pt x="72" y="0"/>
                        </a:lnTo>
                        <a:lnTo>
                          <a:pt x="72" y="2"/>
                        </a:lnTo>
                        <a:lnTo>
                          <a:pt x="74" y="2"/>
                        </a:lnTo>
                        <a:lnTo>
                          <a:pt x="77" y="2"/>
                        </a:lnTo>
                        <a:lnTo>
                          <a:pt x="77" y="5"/>
                        </a:lnTo>
                        <a:lnTo>
                          <a:pt x="77" y="7"/>
                        </a:lnTo>
                        <a:lnTo>
                          <a:pt x="79" y="7"/>
                        </a:lnTo>
                        <a:lnTo>
                          <a:pt x="79" y="9"/>
                        </a:lnTo>
                        <a:lnTo>
                          <a:pt x="79" y="12"/>
                        </a:lnTo>
                        <a:lnTo>
                          <a:pt x="81" y="14"/>
                        </a:lnTo>
                        <a:lnTo>
                          <a:pt x="79" y="14"/>
                        </a:lnTo>
                        <a:lnTo>
                          <a:pt x="79" y="17"/>
                        </a:lnTo>
                        <a:lnTo>
                          <a:pt x="77" y="19"/>
                        </a:lnTo>
                        <a:lnTo>
                          <a:pt x="77" y="21"/>
                        </a:lnTo>
                        <a:lnTo>
                          <a:pt x="74" y="21"/>
                        </a:lnTo>
                        <a:lnTo>
                          <a:pt x="72" y="24"/>
                        </a:lnTo>
                        <a:lnTo>
                          <a:pt x="69" y="24"/>
                        </a:lnTo>
                        <a:lnTo>
                          <a:pt x="72" y="26"/>
                        </a:lnTo>
                        <a:lnTo>
                          <a:pt x="69" y="28"/>
                        </a:lnTo>
                        <a:lnTo>
                          <a:pt x="67" y="31"/>
                        </a:lnTo>
                        <a:lnTo>
                          <a:pt x="65" y="36"/>
                        </a:lnTo>
                        <a:lnTo>
                          <a:pt x="65" y="38"/>
                        </a:lnTo>
                        <a:lnTo>
                          <a:pt x="62" y="38"/>
                        </a:lnTo>
                        <a:lnTo>
                          <a:pt x="62" y="36"/>
                        </a:lnTo>
                        <a:lnTo>
                          <a:pt x="60" y="36"/>
                        </a:lnTo>
                        <a:lnTo>
                          <a:pt x="58" y="38"/>
                        </a:lnTo>
                        <a:lnTo>
                          <a:pt x="58" y="43"/>
                        </a:lnTo>
                        <a:lnTo>
                          <a:pt x="55" y="45"/>
                        </a:lnTo>
                        <a:lnTo>
                          <a:pt x="55" y="48"/>
                        </a:lnTo>
                        <a:lnTo>
                          <a:pt x="53" y="48"/>
                        </a:lnTo>
                        <a:lnTo>
                          <a:pt x="53" y="50"/>
                        </a:lnTo>
                        <a:lnTo>
                          <a:pt x="50" y="52"/>
                        </a:lnTo>
                        <a:lnTo>
                          <a:pt x="50" y="55"/>
                        </a:lnTo>
                        <a:lnTo>
                          <a:pt x="50" y="59"/>
                        </a:lnTo>
                        <a:lnTo>
                          <a:pt x="50" y="62"/>
                        </a:lnTo>
                        <a:lnTo>
                          <a:pt x="48" y="62"/>
                        </a:lnTo>
                        <a:lnTo>
                          <a:pt x="48" y="64"/>
                        </a:lnTo>
                        <a:lnTo>
                          <a:pt x="48" y="62"/>
                        </a:lnTo>
                        <a:lnTo>
                          <a:pt x="46" y="64"/>
                        </a:lnTo>
                        <a:lnTo>
                          <a:pt x="43" y="62"/>
                        </a:lnTo>
                        <a:lnTo>
                          <a:pt x="43" y="59"/>
                        </a:lnTo>
                        <a:lnTo>
                          <a:pt x="38" y="59"/>
                        </a:lnTo>
                        <a:lnTo>
                          <a:pt x="36" y="55"/>
                        </a:lnTo>
                        <a:lnTo>
                          <a:pt x="36" y="52"/>
                        </a:lnTo>
                        <a:lnTo>
                          <a:pt x="36" y="50"/>
                        </a:lnTo>
                        <a:lnTo>
                          <a:pt x="34" y="45"/>
                        </a:lnTo>
                        <a:lnTo>
                          <a:pt x="29" y="43"/>
                        </a:lnTo>
                        <a:lnTo>
                          <a:pt x="24" y="43"/>
                        </a:lnTo>
                        <a:lnTo>
                          <a:pt x="22" y="43"/>
                        </a:lnTo>
                        <a:lnTo>
                          <a:pt x="17" y="40"/>
                        </a:lnTo>
                        <a:lnTo>
                          <a:pt x="15" y="40"/>
                        </a:lnTo>
                        <a:lnTo>
                          <a:pt x="10" y="38"/>
                        </a:lnTo>
                        <a:lnTo>
                          <a:pt x="7" y="38"/>
                        </a:lnTo>
                        <a:lnTo>
                          <a:pt x="5" y="38"/>
                        </a:lnTo>
                        <a:lnTo>
                          <a:pt x="3" y="36"/>
                        </a:lnTo>
                        <a:lnTo>
                          <a:pt x="0" y="33"/>
                        </a:lnTo>
                        <a:lnTo>
                          <a:pt x="3" y="28"/>
                        </a:lnTo>
                        <a:lnTo>
                          <a:pt x="5" y="28"/>
                        </a:lnTo>
                        <a:lnTo>
                          <a:pt x="5" y="24"/>
                        </a:lnTo>
                        <a:lnTo>
                          <a:pt x="3" y="21"/>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48" name="Freeform 69"/>
                  <xdr:cNvSpPr>
                    <a:spLocks/>
                  </xdr:cNvSpPr>
                </xdr:nvSpPr>
                <xdr:spPr bwMode="auto">
                  <a:xfrm>
                    <a:off x="226816" y="22118247"/>
                    <a:ext cx="85056" cy="147866"/>
                  </a:xfrm>
                  <a:custGeom>
                    <a:avLst/>
                    <a:gdLst>
                      <a:gd name="T0" fmla="*/ 103 w 76"/>
                      <a:gd name="T1" fmla="*/ 347 h 127"/>
                      <a:gd name="T2" fmla="*/ 92 w 76"/>
                      <a:gd name="T3" fmla="*/ 366 h 127"/>
                      <a:gd name="T4" fmla="*/ 84 w 76"/>
                      <a:gd name="T5" fmla="*/ 387 h 127"/>
                      <a:gd name="T6" fmla="*/ 73 w 76"/>
                      <a:gd name="T7" fmla="*/ 404 h 127"/>
                      <a:gd name="T8" fmla="*/ 63 w 76"/>
                      <a:gd name="T9" fmla="*/ 387 h 127"/>
                      <a:gd name="T10" fmla="*/ 60 w 76"/>
                      <a:gd name="T11" fmla="*/ 372 h 127"/>
                      <a:gd name="T12" fmla="*/ 60 w 76"/>
                      <a:gd name="T13" fmla="*/ 358 h 127"/>
                      <a:gd name="T14" fmla="*/ 60 w 76"/>
                      <a:gd name="T15" fmla="*/ 333 h 127"/>
                      <a:gd name="T16" fmla="*/ 60 w 76"/>
                      <a:gd name="T17" fmla="*/ 327 h 127"/>
                      <a:gd name="T18" fmla="*/ 53 w 76"/>
                      <a:gd name="T19" fmla="*/ 304 h 127"/>
                      <a:gd name="T20" fmla="*/ 46 w 76"/>
                      <a:gd name="T21" fmla="*/ 284 h 127"/>
                      <a:gd name="T22" fmla="*/ 35 w 76"/>
                      <a:gd name="T23" fmla="*/ 257 h 127"/>
                      <a:gd name="T24" fmla="*/ 35 w 76"/>
                      <a:gd name="T25" fmla="*/ 235 h 127"/>
                      <a:gd name="T26" fmla="*/ 19 w 76"/>
                      <a:gd name="T27" fmla="*/ 193 h 127"/>
                      <a:gd name="T28" fmla="*/ 19 w 76"/>
                      <a:gd name="T29" fmla="*/ 169 h 127"/>
                      <a:gd name="T30" fmla="*/ 15 w 76"/>
                      <a:gd name="T31" fmla="*/ 152 h 127"/>
                      <a:gd name="T32" fmla="*/ 11 w 76"/>
                      <a:gd name="T33" fmla="*/ 132 h 127"/>
                      <a:gd name="T34" fmla="*/ 2 w 76"/>
                      <a:gd name="T35" fmla="*/ 115 h 127"/>
                      <a:gd name="T36" fmla="*/ 2 w 76"/>
                      <a:gd name="T37" fmla="*/ 91 h 127"/>
                      <a:gd name="T38" fmla="*/ 0 w 76"/>
                      <a:gd name="T39" fmla="*/ 75 h 127"/>
                      <a:gd name="T40" fmla="*/ 11 w 76"/>
                      <a:gd name="T41" fmla="*/ 53 h 127"/>
                      <a:gd name="T42" fmla="*/ 19 w 76"/>
                      <a:gd name="T43" fmla="*/ 49 h 127"/>
                      <a:gd name="T44" fmla="*/ 31 w 76"/>
                      <a:gd name="T45" fmla="*/ 27 h 127"/>
                      <a:gd name="T46" fmla="*/ 43 w 76"/>
                      <a:gd name="T47" fmla="*/ 10 h 127"/>
                      <a:gd name="T48" fmla="*/ 60 w 76"/>
                      <a:gd name="T49" fmla="*/ 0 h 127"/>
                      <a:gd name="T50" fmla="*/ 70 w 76"/>
                      <a:gd name="T51" fmla="*/ 10 h 127"/>
                      <a:gd name="T52" fmla="*/ 92 w 76"/>
                      <a:gd name="T53" fmla="*/ 27 h 127"/>
                      <a:gd name="T54" fmla="*/ 106 w 76"/>
                      <a:gd name="T55" fmla="*/ 27 h 127"/>
                      <a:gd name="T56" fmla="*/ 124 w 76"/>
                      <a:gd name="T57" fmla="*/ 27 h 127"/>
                      <a:gd name="T58" fmla="*/ 139 w 76"/>
                      <a:gd name="T59" fmla="*/ 27 h 127"/>
                      <a:gd name="T60" fmla="*/ 144 w 76"/>
                      <a:gd name="T61" fmla="*/ 40 h 127"/>
                      <a:gd name="T62" fmla="*/ 152 w 76"/>
                      <a:gd name="T63" fmla="*/ 49 h 127"/>
                      <a:gd name="T64" fmla="*/ 152 w 76"/>
                      <a:gd name="T65" fmla="*/ 72 h 127"/>
                      <a:gd name="T66" fmla="*/ 155 w 76"/>
                      <a:gd name="T67" fmla="*/ 91 h 127"/>
                      <a:gd name="T68" fmla="*/ 159 w 76"/>
                      <a:gd name="T69" fmla="*/ 115 h 127"/>
                      <a:gd name="T70" fmla="*/ 166 w 76"/>
                      <a:gd name="T71" fmla="*/ 132 h 127"/>
                      <a:gd name="T72" fmla="*/ 166 w 76"/>
                      <a:gd name="T73" fmla="*/ 136 h 127"/>
                      <a:gd name="T74" fmla="*/ 159 w 76"/>
                      <a:gd name="T75" fmla="*/ 160 h 127"/>
                      <a:gd name="T76" fmla="*/ 144 w 76"/>
                      <a:gd name="T77" fmla="*/ 184 h 127"/>
                      <a:gd name="T78" fmla="*/ 134 w 76"/>
                      <a:gd name="T79" fmla="*/ 193 h 127"/>
                      <a:gd name="T80" fmla="*/ 139 w 76"/>
                      <a:gd name="T81" fmla="*/ 212 h 127"/>
                      <a:gd name="T82" fmla="*/ 139 w 76"/>
                      <a:gd name="T83" fmla="*/ 235 h 127"/>
                      <a:gd name="T84" fmla="*/ 144 w 76"/>
                      <a:gd name="T85" fmla="*/ 244 h 127"/>
                      <a:gd name="T86" fmla="*/ 139 w 76"/>
                      <a:gd name="T87" fmla="*/ 274 h 127"/>
                      <a:gd name="T88" fmla="*/ 134 w 76"/>
                      <a:gd name="T89" fmla="*/ 284 h 127"/>
                      <a:gd name="T90" fmla="*/ 127 w 76"/>
                      <a:gd name="T91" fmla="*/ 304 h 127"/>
                      <a:gd name="T92" fmla="*/ 118 w 76"/>
                      <a:gd name="T93" fmla="*/ 312 h 127"/>
                      <a:gd name="T94" fmla="*/ 111 w 76"/>
                      <a:gd name="T95" fmla="*/ 327 h 127"/>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0" t="0" r="r" b="b"/>
                    <a:pathLst>
                      <a:path w="76" h="127">
                        <a:moveTo>
                          <a:pt x="47" y="108"/>
                        </a:moveTo>
                        <a:lnTo>
                          <a:pt x="45" y="108"/>
                        </a:lnTo>
                        <a:lnTo>
                          <a:pt x="45" y="110"/>
                        </a:lnTo>
                        <a:lnTo>
                          <a:pt x="43" y="112"/>
                        </a:lnTo>
                        <a:lnTo>
                          <a:pt x="40" y="112"/>
                        </a:lnTo>
                        <a:lnTo>
                          <a:pt x="40" y="115"/>
                        </a:lnTo>
                        <a:lnTo>
                          <a:pt x="38" y="115"/>
                        </a:lnTo>
                        <a:lnTo>
                          <a:pt x="38" y="117"/>
                        </a:lnTo>
                        <a:lnTo>
                          <a:pt x="38" y="122"/>
                        </a:lnTo>
                        <a:lnTo>
                          <a:pt x="36" y="122"/>
                        </a:lnTo>
                        <a:lnTo>
                          <a:pt x="36" y="124"/>
                        </a:lnTo>
                        <a:lnTo>
                          <a:pt x="33" y="127"/>
                        </a:lnTo>
                        <a:lnTo>
                          <a:pt x="31" y="124"/>
                        </a:lnTo>
                        <a:lnTo>
                          <a:pt x="28" y="124"/>
                        </a:lnTo>
                        <a:lnTo>
                          <a:pt x="28" y="122"/>
                        </a:lnTo>
                        <a:lnTo>
                          <a:pt x="26" y="122"/>
                        </a:lnTo>
                        <a:lnTo>
                          <a:pt x="26" y="120"/>
                        </a:lnTo>
                        <a:lnTo>
                          <a:pt x="26" y="117"/>
                        </a:lnTo>
                        <a:lnTo>
                          <a:pt x="26" y="115"/>
                        </a:lnTo>
                        <a:lnTo>
                          <a:pt x="24" y="112"/>
                        </a:lnTo>
                        <a:lnTo>
                          <a:pt x="26" y="112"/>
                        </a:lnTo>
                        <a:lnTo>
                          <a:pt x="24" y="108"/>
                        </a:lnTo>
                        <a:lnTo>
                          <a:pt x="26" y="108"/>
                        </a:lnTo>
                        <a:lnTo>
                          <a:pt x="26" y="105"/>
                        </a:lnTo>
                        <a:lnTo>
                          <a:pt x="26" y="103"/>
                        </a:lnTo>
                        <a:lnTo>
                          <a:pt x="24" y="103"/>
                        </a:lnTo>
                        <a:lnTo>
                          <a:pt x="26" y="103"/>
                        </a:lnTo>
                        <a:lnTo>
                          <a:pt x="26" y="98"/>
                        </a:lnTo>
                        <a:lnTo>
                          <a:pt x="24" y="98"/>
                        </a:lnTo>
                        <a:lnTo>
                          <a:pt x="24" y="96"/>
                        </a:lnTo>
                        <a:lnTo>
                          <a:pt x="24" y="93"/>
                        </a:lnTo>
                        <a:lnTo>
                          <a:pt x="21" y="91"/>
                        </a:lnTo>
                        <a:lnTo>
                          <a:pt x="21" y="89"/>
                        </a:lnTo>
                        <a:lnTo>
                          <a:pt x="19" y="86"/>
                        </a:lnTo>
                        <a:lnTo>
                          <a:pt x="19" y="84"/>
                        </a:lnTo>
                        <a:lnTo>
                          <a:pt x="16" y="81"/>
                        </a:lnTo>
                        <a:lnTo>
                          <a:pt x="16" y="79"/>
                        </a:lnTo>
                        <a:lnTo>
                          <a:pt x="16" y="77"/>
                        </a:lnTo>
                        <a:lnTo>
                          <a:pt x="16" y="74"/>
                        </a:lnTo>
                        <a:lnTo>
                          <a:pt x="14" y="72"/>
                        </a:lnTo>
                        <a:lnTo>
                          <a:pt x="12" y="65"/>
                        </a:lnTo>
                        <a:lnTo>
                          <a:pt x="9" y="60"/>
                        </a:lnTo>
                        <a:lnTo>
                          <a:pt x="9" y="58"/>
                        </a:lnTo>
                        <a:lnTo>
                          <a:pt x="7" y="55"/>
                        </a:lnTo>
                        <a:lnTo>
                          <a:pt x="9" y="53"/>
                        </a:lnTo>
                        <a:lnTo>
                          <a:pt x="7" y="53"/>
                        </a:lnTo>
                        <a:lnTo>
                          <a:pt x="9" y="50"/>
                        </a:lnTo>
                        <a:lnTo>
                          <a:pt x="7" y="48"/>
                        </a:lnTo>
                        <a:lnTo>
                          <a:pt x="7" y="46"/>
                        </a:lnTo>
                        <a:lnTo>
                          <a:pt x="7" y="43"/>
                        </a:lnTo>
                        <a:lnTo>
                          <a:pt x="5" y="41"/>
                        </a:lnTo>
                        <a:lnTo>
                          <a:pt x="5" y="39"/>
                        </a:lnTo>
                        <a:lnTo>
                          <a:pt x="5" y="36"/>
                        </a:lnTo>
                        <a:lnTo>
                          <a:pt x="2" y="36"/>
                        </a:lnTo>
                        <a:lnTo>
                          <a:pt x="2" y="34"/>
                        </a:lnTo>
                        <a:lnTo>
                          <a:pt x="2" y="31"/>
                        </a:lnTo>
                        <a:lnTo>
                          <a:pt x="2" y="29"/>
                        </a:lnTo>
                        <a:lnTo>
                          <a:pt x="0" y="29"/>
                        </a:lnTo>
                        <a:lnTo>
                          <a:pt x="0" y="27"/>
                        </a:lnTo>
                        <a:lnTo>
                          <a:pt x="0" y="24"/>
                        </a:lnTo>
                        <a:lnTo>
                          <a:pt x="2" y="19"/>
                        </a:lnTo>
                        <a:lnTo>
                          <a:pt x="2" y="17"/>
                        </a:lnTo>
                        <a:lnTo>
                          <a:pt x="5" y="17"/>
                        </a:lnTo>
                        <a:lnTo>
                          <a:pt x="5" y="15"/>
                        </a:lnTo>
                        <a:lnTo>
                          <a:pt x="7" y="15"/>
                        </a:lnTo>
                        <a:lnTo>
                          <a:pt x="9" y="15"/>
                        </a:lnTo>
                        <a:lnTo>
                          <a:pt x="9" y="12"/>
                        </a:lnTo>
                        <a:lnTo>
                          <a:pt x="12" y="10"/>
                        </a:lnTo>
                        <a:lnTo>
                          <a:pt x="14" y="8"/>
                        </a:lnTo>
                        <a:lnTo>
                          <a:pt x="16" y="8"/>
                        </a:lnTo>
                        <a:lnTo>
                          <a:pt x="19" y="5"/>
                        </a:lnTo>
                        <a:lnTo>
                          <a:pt x="19" y="3"/>
                        </a:lnTo>
                        <a:lnTo>
                          <a:pt x="21" y="3"/>
                        </a:lnTo>
                        <a:lnTo>
                          <a:pt x="24" y="3"/>
                        </a:lnTo>
                        <a:lnTo>
                          <a:pt x="26" y="0"/>
                        </a:lnTo>
                        <a:lnTo>
                          <a:pt x="28" y="0"/>
                        </a:lnTo>
                        <a:lnTo>
                          <a:pt x="31" y="0"/>
                        </a:lnTo>
                        <a:lnTo>
                          <a:pt x="31" y="3"/>
                        </a:lnTo>
                        <a:lnTo>
                          <a:pt x="36" y="5"/>
                        </a:lnTo>
                        <a:lnTo>
                          <a:pt x="36" y="8"/>
                        </a:lnTo>
                        <a:lnTo>
                          <a:pt x="40" y="8"/>
                        </a:lnTo>
                        <a:lnTo>
                          <a:pt x="43" y="8"/>
                        </a:lnTo>
                        <a:lnTo>
                          <a:pt x="43" y="10"/>
                        </a:lnTo>
                        <a:lnTo>
                          <a:pt x="47" y="8"/>
                        </a:lnTo>
                        <a:lnTo>
                          <a:pt x="47" y="10"/>
                        </a:lnTo>
                        <a:lnTo>
                          <a:pt x="52" y="8"/>
                        </a:lnTo>
                        <a:lnTo>
                          <a:pt x="55" y="8"/>
                        </a:lnTo>
                        <a:lnTo>
                          <a:pt x="57" y="8"/>
                        </a:lnTo>
                        <a:lnTo>
                          <a:pt x="59" y="8"/>
                        </a:lnTo>
                        <a:lnTo>
                          <a:pt x="62" y="8"/>
                        </a:lnTo>
                        <a:lnTo>
                          <a:pt x="62" y="10"/>
                        </a:lnTo>
                        <a:lnTo>
                          <a:pt x="64" y="10"/>
                        </a:lnTo>
                        <a:lnTo>
                          <a:pt x="64" y="12"/>
                        </a:lnTo>
                        <a:lnTo>
                          <a:pt x="67" y="12"/>
                        </a:lnTo>
                        <a:lnTo>
                          <a:pt x="64" y="15"/>
                        </a:lnTo>
                        <a:lnTo>
                          <a:pt x="67" y="15"/>
                        </a:lnTo>
                        <a:lnTo>
                          <a:pt x="67" y="17"/>
                        </a:lnTo>
                        <a:lnTo>
                          <a:pt x="67" y="19"/>
                        </a:lnTo>
                        <a:lnTo>
                          <a:pt x="67" y="22"/>
                        </a:lnTo>
                        <a:lnTo>
                          <a:pt x="69" y="22"/>
                        </a:lnTo>
                        <a:lnTo>
                          <a:pt x="69" y="27"/>
                        </a:lnTo>
                        <a:lnTo>
                          <a:pt x="69" y="29"/>
                        </a:lnTo>
                        <a:lnTo>
                          <a:pt x="69" y="31"/>
                        </a:lnTo>
                        <a:lnTo>
                          <a:pt x="71" y="34"/>
                        </a:lnTo>
                        <a:lnTo>
                          <a:pt x="71" y="36"/>
                        </a:lnTo>
                        <a:lnTo>
                          <a:pt x="74" y="36"/>
                        </a:lnTo>
                        <a:lnTo>
                          <a:pt x="74" y="39"/>
                        </a:lnTo>
                        <a:lnTo>
                          <a:pt x="74" y="41"/>
                        </a:lnTo>
                        <a:lnTo>
                          <a:pt x="76" y="41"/>
                        </a:lnTo>
                        <a:lnTo>
                          <a:pt x="76" y="43"/>
                        </a:lnTo>
                        <a:lnTo>
                          <a:pt x="74" y="43"/>
                        </a:lnTo>
                        <a:lnTo>
                          <a:pt x="74" y="46"/>
                        </a:lnTo>
                        <a:lnTo>
                          <a:pt x="71" y="48"/>
                        </a:lnTo>
                        <a:lnTo>
                          <a:pt x="71" y="50"/>
                        </a:lnTo>
                        <a:lnTo>
                          <a:pt x="67" y="50"/>
                        </a:lnTo>
                        <a:lnTo>
                          <a:pt x="64" y="55"/>
                        </a:lnTo>
                        <a:lnTo>
                          <a:pt x="64" y="58"/>
                        </a:lnTo>
                        <a:lnTo>
                          <a:pt x="62" y="60"/>
                        </a:lnTo>
                        <a:lnTo>
                          <a:pt x="62" y="58"/>
                        </a:lnTo>
                        <a:lnTo>
                          <a:pt x="59" y="60"/>
                        </a:lnTo>
                        <a:lnTo>
                          <a:pt x="59" y="62"/>
                        </a:lnTo>
                        <a:lnTo>
                          <a:pt x="62" y="65"/>
                        </a:lnTo>
                        <a:lnTo>
                          <a:pt x="62" y="67"/>
                        </a:lnTo>
                        <a:lnTo>
                          <a:pt x="64" y="70"/>
                        </a:lnTo>
                        <a:lnTo>
                          <a:pt x="62" y="72"/>
                        </a:lnTo>
                        <a:lnTo>
                          <a:pt x="62" y="74"/>
                        </a:lnTo>
                        <a:lnTo>
                          <a:pt x="64" y="74"/>
                        </a:lnTo>
                        <a:lnTo>
                          <a:pt x="62" y="74"/>
                        </a:lnTo>
                        <a:lnTo>
                          <a:pt x="64" y="77"/>
                        </a:lnTo>
                        <a:lnTo>
                          <a:pt x="62" y="79"/>
                        </a:lnTo>
                        <a:lnTo>
                          <a:pt x="62" y="81"/>
                        </a:lnTo>
                        <a:lnTo>
                          <a:pt x="62" y="86"/>
                        </a:lnTo>
                        <a:lnTo>
                          <a:pt x="59" y="86"/>
                        </a:lnTo>
                        <a:lnTo>
                          <a:pt x="62" y="89"/>
                        </a:lnTo>
                        <a:lnTo>
                          <a:pt x="59" y="89"/>
                        </a:lnTo>
                        <a:lnTo>
                          <a:pt x="59" y="93"/>
                        </a:lnTo>
                        <a:lnTo>
                          <a:pt x="57" y="93"/>
                        </a:lnTo>
                        <a:lnTo>
                          <a:pt x="57" y="96"/>
                        </a:lnTo>
                        <a:lnTo>
                          <a:pt x="55" y="96"/>
                        </a:lnTo>
                        <a:lnTo>
                          <a:pt x="55" y="98"/>
                        </a:lnTo>
                        <a:lnTo>
                          <a:pt x="52" y="98"/>
                        </a:lnTo>
                        <a:lnTo>
                          <a:pt x="52" y="100"/>
                        </a:lnTo>
                        <a:lnTo>
                          <a:pt x="50" y="100"/>
                        </a:lnTo>
                        <a:lnTo>
                          <a:pt x="50" y="103"/>
                        </a:lnTo>
                        <a:lnTo>
                          <a:pt x="50" y="105"/>
                        </a:lnTo>
                        <a:lnTo>
                          <a:pt x="47" y="108"/>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49" name="Freeform 70"/>
                  <xdr:cNvSpPr>
                    <a:spLocks/>
                  </xdr:cNvSpPr>
                </xdr:nvSpPr>
                <xdr:spPr bwMode="auto">
                  <a:xfrm>
                    <a:off x="1595059" y="22139371"/>
                    <a:ext cx="173045" cy="126743"/>
                  </a:xfrm>
                  <a:custGeom>
                    <a:avLst/>
                    <a:gdLst>
                      <a:gd name="T0" fmla="*/ 528 w 133"/>
                      <a:gd name="T1" fmla="*/ 88 h 112"/>
                      <a:gd name="T2" fmla="*/ 491 w 133"/>
                      <a:gd name="T3" fmla="*/ 75 h 112"/>
                      <a:gd name="T4" fmla="*/ 434 w 133"/>
                      <a:gd name="T5" fmla="*/ 75 h 112"/>
                      <a:gd name="T6" fmla="*/ 391 w 133"/>
                      <a:gd name="T7" fmla="*/ 85 h 112"/>
                      <a:gd name="T8" fmla="*/ 382 w 133"/>
                      <a:gd name="T9" fmla="*/ 85 h 112"/>
                      <a:gd name="T10" fmla="*/ 354 w 133"/>
                      <a:gd name="T11" fmla="*/ 88 h 112"/>
                      <a:gd name="T12" fmla="*/ 330 w 133"/>
                      <a:gd name="T13" fmla="*/ 101 h 112"/>
                      <a:gd name="T14" fmla="*/ 287 w 133"/>
                      <a:gd name="T15" fmla="*/ 117 h 112"/>
                      <a:gd name="T16" fmla="*/ 236 w 133"/>
                      <a:gd name="T17" fmla="*/ 107 h 112"/>
                      <a:gd name="T18" fmla="*/ 198 w 133"/>
                      <a:gd name="T19" fmla="*/ 119 h 112"/>
                      <a:gd name="T20" fmla="*/ 172 w 133"/>
                      <a:gd name="T21" fmla="*/ 126 h 112"/>
                      <a:gd name="T22" fmla="*/ 129 w 133"/>
                      <a:gd name="T23" fmla="*/ 139 h 112"/>
                      <a:gd name="T24" fmla="*/ 87 w 133"/>
                      <a:gd name="T25" fmla="*/ 161 h 112"/>
                      <a:gd name="T26" fmla="*/ 87 w 133"/>
                      <a:gd name="T27" fmla="*/ 184 h 112"/>
                      <a:gd name="T28" fmla="*/ 87 w 133"/>
                      <a:gd name="T29" fmla="*/ 199 h 112"/>
                      <a:gd name="T30" fmla="*/ 79 w 133"/>
                      <a:gd name="T31" fmla="*/ 217 h 112"/>
                      <a:gd name="T32" fmla="*/ 49 w 133"/>
                      <a:gd name="T33" fmla="*/ 238 h 112"/>
                      <a:gd name="T34" fmla="*/ 37 w 133"/>
                      <a:gd name="T35" fmla="*/ 250 h 112"/>
                      <a:gd name="T36" fmla="*/ 0 w 133"/>
                      <a:gd name="T37" fmla="*/ 256 h 112"/>
                      <a:gd name="T38" fmla="*/ 12 w 133"/>
                      <a:gd name="T39" fmla="*/ 272 h 112"/>
                      <a:gd name="T40" fmla="*/ 12 w 133"/>
                      <a:gd name="T41" fmla="*/ 282 h 112"/>
                      <a:gd name="T42" fmla="*/ 49 w 133"/>
                      <a:gd name="T43" fmla="*/ 282 h 112"/>
                      <a:gd name="T44" fmla="*/ 79 w 133"/>
                      <a:gd name="T45" fmla="*/ 282 h 112"/>
                      <a:gd name="T46" fmla="*/ 105 w 133"/>
                      <a:gd name="T47" fmla="*/ 288 h 112"/>
                      <a:gd name="T48" fmla="*/ 129 w 133"/>
                      <a:gd name="T49" fmla="*/ 302 h 112"/>
                      <a:gd name="T50" fmla="*/ 154 w 133"/>
                      <a:gd name="T51" fmla="*/ 292 h 112"/>
                      <a:gd name="T52" fmla="*/ 172 w 133"/>
                      <a:gd name="T53" fmla="*/ 282 h 112"/>
                      <a:gd name="T54" fmla="*/ 198 w 133"/>
                      <a:gd name="T55" fmla="*/ 268 h 112"/>
                      <a:gd name="T56" fmla="*/ 213 w 133"/>
                      <a:gd name="T57" fmla="*/ 250 h 112"/>
                      <a:gd name="T58" fmla="*/ 250 w 133"/>
                      <a:gd name="T59" fmla="*/ 250 h 112"/>
                      <a:gd name="T60" fmla="*/ 287 w 133"/>
                      <a:gd name="T61" fmla="*/ 240 h 112"/>
                      <a:gd name="T62" fmla="*/ 382 w 133"/>
                      <a:gd name="T63" fmla="*/ 240 h 112"/>
                      <a:gd name="T64" fmla="*/ 434 w 133"/>
                      <a:gd name="T65" fmla="*/ 224 h 112"/>
                      <a:gd name="T66" fmla="*/ 491 w 133"/>
                      <a:gd name="T67" fmla="*/ 224 h 112"/>
                      <a:gd name="T68" fmla="*/ 519 w 133"/>
                      <a:gd name="T69" fmla="*/ 224 h 112"/>
                      <a:gd name="T70" fmla="*/ 519 w 133"/>
                      <a:gd name="T71" fmla="*/ 217 h 112"/>
                      <a:gd name="T72" fmla="*/ 519 w 133"/>
                      <a:gd name="T73" fmla="*/ 217 h 112"/>
                      <a:gd name="T74" fmla="*/ 540 w 133"/>
                      <a:gd name="T75" fmla="*/ 217 h 112"/>
                      <a:gd name="T76" fmla="*/ 568 w 133"/>
                      <a:gd name="T77" fmla="*/ 204 h 112"/>
                      <a:gd name="T78" fmla="*/ 594 w 133"/>
                      <a:gd name="T79" fmla="*/ 199 h 112"/>
                      <a:gd name="T80" fmla="*/ 621 w 133"/>
                      <a:gd name="T81" fmla="*/ 184 h 112"/>
                      <a:gd name="T82" fmla="*/ 643 w 133"/>
                      <a:gd name="T83" fmla="*/ 171 h 112"/>
                      <a:gd name="T84" fmla="*/ 643 w 133"/>
                      <a:gd name="T85" fmla="*/ 153 h 112"/>
                      <a:gd name="T86" fmla="*/ 671 w 133"/>
                      <a:gd name="T87" fmla="*/ 137 h 112"/>
                      <a:gd name="T88" fmla="*/ 671 w 133"/>
                      <a:gd name="T89" fmla="*/ 117 h 112"/>
                      <a:gd name="T90" fmla="*/ 657 w 133"/>
                      <a:gd name="T91" fmla="*/ 88 h 112"/>
                      <a:gd name="T92" fmla="*/ 691 w 133"/>
                      <a:gd name="T93" fmla="*/ 75 h 112"/>
                      <a:gd name="T94" fmla="*/ 728 w 133"/>
                      <a:gd name="T95" fmla="*/ 55 h 112"/>
                      <a:gd name="T96" fmla="*/ 728 w 133"/>
                      <a:gd name="T97" fmla="*/ 52 h 112"/>
                      <a:gd name="T98" fmla="*/ 740 w 133"/>
                      <a:gd name="T99" fmla="*/ 39 h 112"/>
                      <a:gd name="T100" fmla="*/ 711 w 133"/>
                      <a:gd name="T101" fmla="*/ 25 h 112"/>
                      <a:gd name="T102" fmla="*/ 703 w 133"/>
                      <a:gd name="T103" fmla="*/ 11 h 112"/>
                      <a:gd name="T104" fmla="*/ 671 w 133"/>
                      <a:gd name="T105" fmla="*/ 0 h 112"/>
                      <a:gd name="T106" fmla="*/ 633 w 133"/>
                      <a:gd name="T107" fmla="*/ 11 h 112"/>
                      <a:gd name="T108" fmla="*/ 606 w 133"/>
                      <a:gd name="T109" fmla="*/ 33 h 112"/>
                      <a:gd name="T110" fmla="*/ 578 w 133"/>
                      <a:gd name="T111" fmla="*/ 55 h 112"/>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Lst>
                    <a:ahLst/>
                    <a:cxnLst>
                      <a:cxn ang="T112">
                        <a:pos x="T0" y="T1"/>
                      </a:cxn>
                      <a:cxn ang="T113">
                        <a:pos x="T2" y="T3"/>
                      </a:cxn>
                      <a:cxn ang="T114">
                        <a:pos x="T4" y="T5"/>
                      </a:cxn>
                      <a:cxn ang="T115">
                        <a:pos x="T6" y="T7"/>
                      </a:cxn>
                      <a:cxn ang="T116">
                        <a:pos x="T8" y="T9"/>
                      </a:cxn>
                      <a:cxn ang="T117">
                        <a:pos x="T10" y="T11"/>
                      </a:cxn>
                      <a:cxn ang="T118">
                        <a:pos x="T12" y="T13"/>
                      </a:cxn>
                      <a:cxn ang="T119">
                        <a:pos x="T14" y="T15"/>
                      </a:cxn>
                      <a:cxn ang="T120">
                        <a:pos x="T16" y="T17"/>
                      </a:cxn>
                      <a:cxn ang="T121">
                        <a:pos x="T18" y="T19"/>
                      </a:cxn>
                      <a:cxn ang="T122">
                        <a:pos x="T20" y="T21"/>
                      </a:cxn>
                      <a:cxn ang="T123">
                        <a:pos x="T22" y="T23"/>
                      </a:cxn>
                      <a:cxn ang="T124">
                        <a:pos x="T24" y="T25"/>
                      </a:cxn>
                      <a:cxn ang="T125">
                        <a:pos x="T26" y="T27"/>
                      </a:cxn>
                      <a:cxn ang="T126">
                        <a:pos x="T28" y="T29"/>
                      </a:cxn>
                      <a:cxn ang="T127">
                        <a:pos x="T30" y="T31"/>
                      </a:cxn>
                      <a:cxn ang="T128">
                        <a:pos x="T32" y="T33"/>
                      </a:cxn>
                      <a:cxn ang="T129">
                        <a:pos x="T34" y="T35"/>
                      </a:cxn>
                      <a:cxn ang="T130">
                        <a:pos x="T36" y="T37"/>
                      </a:cxn>
                      <a:cxn ang="T131">
                        <a:pos x="T38" y="T39"/>
                      </a:cxn>
                      <a:cxn ang="T132">
                        <a:pos x="T40" y="T41"/>
                      </a:cxn>
                      <a:cxn ang="T133">
                        <a:pos x="T42" y="T43"/>
                      </a:cxn>
                      <a:cxn ang="T134">
                        <a:pos x="T44" y="T45"/>
                      </a:cxn>
                      <a:cxn ang="T135">
                        <a:pos x="T46" y="T47"/>
                      </a:cxn>
                      <a:cxn ang="T136">
                        <a:pos x="T48" y="T49"/>
                      </a:cxn>
                      <a:cxn ang="T137">
                        <a:pos x="T50" y="T51"/>
                      </a:cxn>
                      <a:cxn ang="T138">
                        <a:pos x="T52" y="T53"/>
                      </a:cxn>
                      <a:cxn ang="T139">
                        <a:pos x="T54" y="T55"/>
                      </a:cxn>
                      <a:cxn ang="T140">
                        <a:pos x="T56" y="T57"/>
                      </a:cxn>
                      <a:cxn ang="T141">
                        <a:pos x="T58" y="T59"/>
                      </a:cxn>
                      <a:cxn ang="T142">
                        <a:pos x="T60" y="T61"/>
                      </a:cxn>
                      <a:cxn ang="T143">
                        <a:pos x="T62" y="T63"/>
                      </a:cxn>
                      <a:cxn ang="T144">
                        <a:pos x="T64" y="T65"/>
                      </a:cxn>
                      <a:cxn ang="T145">
                        <a:pos x="T66" y="T67"/>
                      </a:cxn>
                      <a:cxn ang="T146">
                        <a:pos x="T68" y="T69"/>
                      </a:cxn>
                      <a:cxn ang="T147">
                        <a:pos x="T70" y="T71"/>
                      </a:cxn>
                      <a:cxn ang="T148">
                        <a:pos x="T72" y="T73"/>
                      </a:cxn>
                      <a:cxn ang="T149">
                        <a:pos x="T74" y="T75"/>
                      </a:cxn>
                      <a:cxn ang="T150">
                        <a:pos x="T76" y="T77"/>
                      </a:cxn>
                      <a:cxn ang="T151">
                        <a:pos x="T78" y="T79"/>
                      </a:cxn>
                      <a:cxn ang="T152">
                        <a:pos x="T80" y="T81"/>
                      </a:cxn>
                      <a:cxn ang="T153">
                        <a:pos x="T82" y="T83"/>
                      </a:cxn>
                      <a:cxn ang="T154">
                        <a:pos x="T84" y="T85"/>
                      </a:cxn>
                      <a:cxn ang="T155">
                        <a:pos x="T86" y="T87"/>
                      </a:cxn>
                      <a:cxn ang="T156">
                        <a:pos x="T88" y="T89"/>
                      </a:cxn>
                      <a:cxn ang="T157">
                        <a:pos x="T90" y="T91"/>
                      </a:cxn>
                      <a:cxn ang="T158">
                        <a:pos x="T92" y="T93"/>
                      </a:cxn>
                      <a:cxn ang="T159">
                        <a:pos x="T94" y="T95"/>
                      </a:cxn>
                      <a:cxn ang="T160">
                        <a:pos x="T96" y="T97"/>
                      </a:cxn>
                      <a:cxn ang="T161">
                        <a:pos x="T98" y="T99"/>
                      </a:cxn>
                      <a:cxn ang="T162">
                        <a:pos x="T100" y="T101"/>
                      </a:cxn>
                      <a:cxn ang="T163">
                        <a:pos x="T102" y="T103"/>
                      </a:cxn>
                      <a:cxn ang="T164">
                        <a:pos x="T104" y="T105"/>
                      </a:cxn>
                      <a:cxn ang="T165">
                        <a:pos x="T106" y="T107"/>
                      </a:cxn>
                      <a:cxn ang="T166">
                        <a:pos x="T108" y="T109"/>
                      </a:cxn>
                      <a:cxn ang="T167">
                        <a:pos x="T110" y="T111"/>
                      </a:cxn>
                    </a:cxnLst>
                    <a:rect l="0" t="0" r="r" b="b"/>
                    <a:pathLst>
                      <a:path w="133" h="112">
                        <a:moveTo>
                          <a:pt x="102" y="28"/>
                        </a:moveTo>
                        <a:lnTo>
                          <a:pt x="97" y="33"/>
                        </a:lnTo>
                        <a:lnTo>
                          <a:pt x="95" y="33"/>
                        </a:lnTo>
                        <a:lnTo>
                          <a:pt x="93" y="33"/>
                        </a:lnTo>
                        <a:lnTo>
                          <a:pt x="90" y="31"/>
                        </a:lnTo>
                        <a:lnTo>
                          <a:pt x="88" y="28"/>
                        </a:lnTo>
                        <a:lnTo>
                          <a:pt x="83" y="28"/>
                        </a:lnTo>
                        <a:lnTo>
                          <a:pt x="81" y="26"/>
                        </a:lnTo>
                        <a:lnTo>
                          <a:pt x="78" y="28"/>
                        </a:lnTo>
                        <a:lnTo>
                          <a:pt x="73" y="31"/>
                        </a:lnTo>
                        <a:lnTo>
                          <a:pt x="73" y="33"/>
                        </a:lnTo>
                        <a:lnTo>
                          <a:pt x="71" y="31"/>
                        </a:lnTo>
                        <a:lnTo>
                          <a:pt x="71" y="28"/>
                        </a:lnTo>
                        <a:lnTo>
                          <a:pt x="69" y="28"/>
                        </a:lnTo>
                        <a:lnTo>
                          <a:pt x="69" y="31"/>
                        </a:lnTo>
                        <a:lnTo>
                          <a:pt x="69" y="33"/>
                        </a:lnTo>
                        <a:lnTo>
                          <a:pt x="66" y="33"/>
                        </a:lnTo>
                        <a:lnTo>
                          <a:pt x="64" y="33"/>
                        </a:lnTo>
                        <a:lnTo>
                          <a:pt x="62" y="35"/>
                        </a:lnTo>
                        <a:lnTo>
                          <a:pt x="59" y="35"/>
                        </a:lnTo>
                        <a:lnTo>
                          <a:pt x="59" y="38"/>
                        </a:lnTo>
                        <a:lnTo>
                          <a:pt x="57" y="38"/>
                        </a:lnTo>
                        <a:lnTo>
                          <a:pt x="54" y="38"/>
                        </a:lnTo>
                        <a:lnTo>
                          <a:pt x="52" y="43"/>
                        </a:lnTo>
                        <a:lnTo>
                          <a:pt x="50" y="40"/>
                        </a:lnTo>
                        <a:lnTo>
                          <a:pt x="47" y="40"/>
                        </a:lnTo>
                        <a:lnTo>
                          <a:pt x="42" y="40"/>
                        </a:lnTo>
                        <a:lnTo>
                          <a:pt x="40" y="40"/>
                        </a:lnTo>
                        <a:lnTo>
                          <a:pt x="35" y="43"/>
                        </a:lnTo>
                        <a:lnTo>
                          <a:pt x="35" y="45"/>
                        </a:lnTo>
                        <a:lnTo>
                          <a:pt x="35" y="43"/>
                        </a:lnTo>
                        <a:lnTo>
                          <a:pt x="33" y="45"/>
                        </a:lnTo>
                        <a:lnTo>
                          <a:pt x="31" y="47"/>
                        </a:lnTo>
                        <a:lnTo>
                          <a:pt x="28" y="47"/>
                        </a:lnTo>
                        <a:lnTo>
                          <a:pt x="26" y="50"/>
                        </a:lnTo>
                        <a:lnTo>
                          <a:pt x="23" y="52"/>
                        </a:lnTo>
                        <a:lnTo>
                          <a:pt x="21" y="52"/>
                        </a:lnTo>
                        <a:lnTo>
                          <a:pt x="21" y="57"/>
                        </a:lnTo>
                        <a:lnTo>
                          <a:pt x="16" y="59"/>
                        </a:lnTo>
                        <a:lnTo>
                          <a:pt x="16" y="64"/>
                        </a:lnTo>
                        <a:lnTo>
                          <a:pt x="16" y="66"/>
                        </a:lnTo>
                        <a:lnTo>
                          <a:pt x="16" y="69"/>
                        </a:lnTo>
                        <a:lnTo>
                          <a:pt x="14" y="71"/>
                        </a:lnTo>
                        <a:lnTo>
                          <a:pt x="14" y="74"/>
                        </a:lnTo>
                        <a:lnTo>
                          <a:pt x="16" y="74"/>
                        </a:lnTo>
                        <a:lnTo>
                          <a:pt x="14" y="76"/>
                        </a:lnTo>
                        <a:lnTo>
                          <a:pt x="14" y="78"/>
                        </a:lnTo>
                        <a:lnTo>
                          <a:pt x="14" y="81"/>
                        </a:lnTo>
                        <a:lnTo>
                          <a:pt x="14" y="83"/>
                        </a:lnTo>
                        <a:lnTo>
                          <a:pt x="11" y="88"/>
                        </a:lnTo>
                        <a:lnTo>
                          <a:pt x="9" y="88"/>
                        </a:lnTo>
                        <a:lnTo>
                          <a:pt x="9" y="90"/>
                        </a:lnTo>
                        <a:lnTo>
                          <a:pt x="7" y="90"/>
                        </a:lnTo>
                        <a:lnTo>
                          <a:pt x="7" y="93"/>
                        </a:lnTo>
                        <a:lnTo>
                          <a:pt x="4" y="93"/>
                        </a:lnTo>
                        <a:lnTo>
                          <a:pt x="2" y="93"/>
                        </a:lnTo>
                        <a:lnTo>
                          <a:pt x="0" y="95"/>
                        </a:lnTo>
                        <a:lnTo>
                          <a:pt x="0" y="97"/>
                        </a:lnTo>
                        <a:lnTo>
                          <a:pt x="2" y="100"/>
                        </a:lnTo>
                        <a:lnTo>
                          <a:pt x="2" y="102"/>
                        </a:lnTo>
                        <a:lnTo>
                          <a:pt x="0" y="102"/>
                        </a:lnTo>
                        <a:lnTo>
                          <a:pt x="0" y="105"/>
                        </a:lnTo>
                        <a:lnTo>
                          <a:pt x="2" y="105"/>
                        </a:lnTo>
                        <a:lnTo>
                          <a:pt x="4" y="105"/>
                        </a:lnTo>
                        <a:lnTo>
                          <a:pt x="7" y="105"/>
                        </a:lnTo>
                        <a:lnTo>
                          <a:pt x="9" y="105"/>
                        </a:lnTo>
                        <a:lnTo>
                          <a:pt x="9" y="107"/>
                        </a:lnTo>
                        <a:lnTo>
                          <a:pt x="11" y="105"/>
                        </a:lnTo>
                        <a:lnTo>
                          <a:pt x="14" y="105"/>
                        </a:lnTo>
                        <a:lnTo>
                          <a:pt x="16" y="105"/>
                        </a:lnTo>
                        <a:lnTo>
                          <a:pt x="16" y="107"/>
                        </a:lnTo>
                        <a:lnTo>
                          <a:pt x="19" y="107"/>
                        </a:lnTo>
                        <a:lnTo>
                          <a:pt x="21" y="107"/>
                        </a:lnTo>
                        <a:lnTo>
                          <a:pt x="23" y="109"/>
                        </a:lnTo>
                        <a:lnTo>
                          <a:pt x="23" y="112"/>
                        </a:lnTo>
                        <a:lnTo>
                          <a:pt x="26" y="112"/>
                        </a:lnTo>
                        <a:lnTo>
                          <a:pt x="26" y="109"/>
                        </a:lnTo>
                        <a:lnTo>
                          <a:pt x="28" y="109"/>
                        </a:lnTo>
                        <a:lnTo>
                          <a:pt x="28" y="107"/>
                        </a:lnTo>
                        <a:lnTo>
                          <a:pt x="31" y="107"/>
                        </a:lnTo>
                        <a:lnTo>
                          <a:pt x="31" y="105"/>
                        </a:lnTo>
                        <a:lnTo>
                          <a:pt x="33" y="105"/>
                        </a:lnTo>
                        <a:lnTo>
                          <a:pt x="35" y="102"/>
                        </a:lnTo>
                        <a:lnTo>
                          <a:pt x="35" y="100"/>
                        </a:lnTo>
                        <a:lnTo>
                          <a:pt x="35" y="97"/>
                        </a:lnTo>
                        <a:lnTo>
                          <a:pt x="38" y="95"/>
                        </a:lnTo>
                        <a:lnTo>
                          <a:pt x="38" y="93"/>
                        </a:lnTo>
                        <a:lnTo>
                          <a:pt x="40" y="93"/>
                        </a:lnTo>
                        <a:lnTo>
                          <a:pt x="42" y="93"/>
                        </a:lnTo>
                        <a:lnTo>
                          <a:pt x="45" y="93"/>
                        </a:lnTo>
                        <a:lnTo>
                          <a:pt x="47" y="90"/>
                        </a:lnTo>
                        <a:lnTo>
                          <a:pt x="50" y="90"/>
                        </a:lnTo>
                        <a:lnTo>
                          <a:pt x="52" y="90"/>
                        </a:lnTo>
                        <a:lnTo>
                          <a:pt x="57" y="90"/>
                        </a:lnTo>
                        <a:lnTo>
                          <a:pt x="66" y="93"/>
                        </a:lnTo>
                        <a:lnTo>
                          <a:pt x="69" y="90"/>
                        </a:lnTo>
                        <a:lnTo>
                          <a:pt x="73" y="88"/>
                        </a:lnTo>
                        <a:lnTo>
                          <a:pt x="76" y="85"/>
                        </a:lnTo>
                        <a:lnTo>
                          <a:pt x="78" y="83"/>
                        </a:lnTo>
                        <a:lnTo>
                          <a:pt x="83" y="83"/>
                        </a:lnTo>
                        <a:lnTo>
                          <a:pt x="85" y="83"/>
                        </a:lnTo>
                        <a:lnTo>
                          <a:pt x="88" y="83"/>
                        </a:lnTo>
                        <a:lnTo>
                          <a:pt x="88" y="81"/>
                        </a:lnTo>
                        <a:lnTo>
                          <a:pt x="90" y="83"/>
                        </a:lnTo>
                        <a:lnTo>
                          <a:pt x="93" y="83"/>
                        </a:lnTo>
                        <a:lnTo>
                          <a:pt x="90" y="83"/>
                        </a:lnTo>
                        <a:lnTo>
                          <a:pt x="93" y="83"/>
                        </a:lnTo>
                        <a:lnTo>
                          <a:pt x="93" y="81"/>
                        </a:lnTo>
                        <a:lnTo>
                          <a:pt x="93" y="83"/>
                        </a:lnTo>
                        <a:lnTo>
                          <a:pt x="95" y="78"/>
                        </a:lnTo>
                        <a:lnTo>
                          <a:pt x="93" y="81"/>
                        </a:lnTo>
                        <a:lnTo>
                          <a:pt x="95" y="78"/>
                        </a:lnTo>
                        <a:lnTo>
                          <a:pt x="97" y="78"/>
                        </a:lnTo>
                        <a:lnTo>
                          <a:pt x="97" y="81"/>
                        </a:lnTo>
                        <a:lnTo>
                          <a:pt x="100" y="78"/>
                        </a:lnTo>
                        <a:lnTo>
                          <a:pt x="100" y="76"/>
                        </a:lnTo>
                        <a:lnTo>
                          <a:pt x="102" y="76"/>
                        </a:lnTo>
                        <a:lnTo>
                          <a:pt x="102" y="74"/>
                        </a:lnTo>
                        <a:lnTo>
                          <a:pt x="104" y="74"/>
                        </a:lnTo>
                        <a:lnTo>
                          <a:pt x="107" y="74"/>
                        </a:lnTo>
                        <a:lnTo>
                          <a:pt x="109" y="74"/>
                        </a:lnTo>
                        <a:lnTo>
                          <a:pt x="109" y="71"/>
                        </a:lnTo>
                        <a:lnTo>
                          <a:pt x="112" y="69"/>
                        </a:lnTo>
                        <a:lnTo>
                          <a:pt x="112" y="66"/>
                        </a:lnTo>
                        <a:lnTo>
                          <a:pt x="114" y="66"/>
                        </a:lnTo>
                        <a:lnTo>
                          <a:pt x="116" y="64"/>
                        </a:lnTo>
                        <a:lnTo>
                          <a:pt x="114" y="62"/>
                        </a:lnTo>
                        <a:lnTo>
                          <a:pt x="114" y="59"/>
                        </a:lnTo>
                        <a:lnTo>
                          <a:pt x="116" y="57"/>
                        </a:lnTo>
                        <a:lnTo>
                          <a:pt x="116" y="55"/>
                        </a:lnTo>
                        <a:lnTo>
                          <a:pt x="119" y="50"/>
                        </a:lnTo>
                        <a:lnTo>
                          <a:pt x="121" y="50"/>
                        </a:lnTo>
                        <a:lnTo>
                          <a:pt x="121" y="47"/>
                        </a:lnTo>
                        <a:lnTo>
                          <a:pt x="121" y="45"/>
                        </a:lnTo>
                        <a:lnTo>
                          <a:pt x="121" y="43"/>
                        </a:lnTo>
                        <a:lnTo>
                          <a:pt x="121" y="40"/>
                        </a:lnTo>
                        <a:lnTo>
                          <a:pt x="119" y="35"/>
                        </a:lnTo>
                        <a:lnTo>
                          <a:pt x="119" y="33"/>
                        </a:lnTo>
                        <a:lnTo>
                          <a:pt x="121" y="31"/>
                        </a:lnTo>
                        <a:lnTo>
                          <a:pt x="121" y="28"/>
                        </a:lnTo>
                        <a:lnTo>
                          <a:pt x="124" y="28"/>
                        </a:lnTo>
                        <a:lnTo>
                          <a:pt x="128" y="26"/>
                        </a:lnTo>
                        <a:lnTo>
                          <a:pt x="131" y="24"/>
                        </a:lnTo>
                        <a:lnTo>
                          <a:pt x="131" y="21"/>
                        </a:lnTo>
                        <a:lnTo>
                          <a:pt x="128" y="21"/>
                        </a:lnTo>
                        <a:lnTo>
                          <a:pt x="131" y="21"/>
                        </a:lnTo>
                        <a:lnTo>
                          <a:pt x="131" y="19"/>
                        </a:lnTo>
                        <a:lnTo>
                          <a:pt x="133" y="16"/>
                        </a:lnTo>
                        <a:lnTo>
                          <a:pt x="131" y="14"/>
                        </a:lnTo>
                        <a:lnTo>
                          <a:pt x="133" y="14"/>
                        </a:lnTo>
                        <a:lnTo>
                          <a:pt x="133" y="12"/>
                        </a:lnTo>
                        <a:lnTo>
                          <a:pt x="131" y="9"/>
                        </a:lnTo>
                        <a:lnTo>
                          <a:pt x="128" y="9"/>
                        </a:lnTo>
                        <a:lnTo>
                          <a:pt x="128" y="7"/>
                        </a:lnTo>
                        <a:lnTo>
                          <a:pt x="126" y="7"/>
                        </a:lnTo>
                        <a:lnTo>
                          <a:pt x="126" y="4"/>
                        </a:lnTo>
                        <a:lnTo>
                          <a:pt x="124" y="2"/>
                        </a:lnTo>
                        <a:lnTo>
                          <a:pt x="121" y="2"/>
                        </a:lnTo>
                        <a:lnTo>
                          <a:pt x="121" y="0"/>
                        </a:lnTo>
                        <a:lnTo>
                          <a:pt x="119" y="0"/>
                        </a:lnTo>
                        <a:lnTo>
                          <a:pt x="116" y="2"/>
                        </a:lnTo>
                        <a:lnTo>
                          <a:pt x="114" y="4"/>
                        </a:lnTo>
                        <a:lnTo>
                          <a:pt x="112" y="7"/>
                        </a:lnTo>
                        <a:lnTo>
                          <a:pt x="109" y="9"/>
                        </a:lnTo>
                        <a:lnTo>
                          <a:pt x="109" y="12"/>
                        </a:lnTo>
                        <a:lnTo>
                          <a:pt x="107" y="16"/>
                        </a:lnTo>
                        <a:lnTo>
                          <a:pt x="104" y="19"/>
                        </a:lnTo>
                        <a:lnTo>
                          <a:pt x="104" y="21"/>
                        </a:lnTo>
                        <a:lnTo>
                          <a:pt x="104" y="24"/>
                        </a:lnTo>
                        <a:lnTo>
                          <a:pt x="102" y="28"/>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50" name="Freeform 75"/>
                  <xdr:cNvSpPr>
                    <a:spLocks/>
                  </xdr:cNvSpPr>
                </xdr:nvSpPr>
                <xdr:spPr bwMode="auto">
                  <a:xfrm>
                    <a:off x="531845" y="22283396"/>
                    <a:ext cx="279610" cy="200676"/>
                  </a:xfrm>
                  <a:custGeom>
                    <a:avLst/>
                    <a:gdLst>
                      <a:gd name="T0" fmla="*/ 87 w 227"/>
                      <a:gd name="T1" fmla="*/ 322 h 167"/>
                      <a:gd name="T2" fmla="*/ 67 w 227"/>
                      <a:gd name="T3" fmla="*/ 275 h 167"/>
                      <a:gd name="T4" fmla="*/ 48 w 227"/>
                      <a:gd name="T5" fmla="*/ 248 h 167"/>
                      <a:gd name="T6" fmla="*/ 13 w 227"/>
                      <a:gd name="T7" fmla="*/ 212 h 167"/>
                      <a:gd name="T8" fmla="*/ 31 w 227"/>
                      <a:gd name="T9" fmla="*/ 185 h 167"/>
                      <a:gd name="T10" fmla="*/ 78 w 227"/>
                      <a:gd name="T11" fmla="*/ 179 h 167"/>
                      <a:gd name="T12" fmla="*/ 117 w 227"/>
                      <a:gd name="T13" fmla="*/ 156 h 167"/>
                      <a:gd name="T14" fmla="*/ 155 w 227"/>
                      <a:gd name="T15" fmla="*/ 194 h 167"/>
                      <a:gd name="T16" fmla="*/ 192 w 227"/>
                      <a:gd name="T17" fmla="*/ 194 h 167"/>
                      <a:gd name="T18" fmla="*/ 232 w 227"/>
                      <a:gd name="T19" fmla="*/ 185 h 167"/>
                      <a:gd name="T20" fmla="*/ 280 w 227"/>
                      <a:gd name="T21" fmla="*/ 185 h 167"/>
                      <a:gd name="T22" fmla="*/ 291 w 227"/>
                      <a:gd name="T23" fmla="*/ 166 h 167"/>
                      <a:gd name="T24" fmla="*/ 338 w 227"/>
                      <a:gd name="T25" fmla="*/ 185 h 167"/>
                      <a:gd name="T26" fmla="*/ 404 w 227"/>
                      <a:gd name="T27" fmla="*/ 166 h 167"/>
                      <a:gd name="T28" fmla="*/ 440 w 227"/>
                      <a:gd name="T29" fmla="*/ 166 h 167"/>
                      <a:gd name="T30" fmla="*/ 495 w 227"/>
                      <a:gd name="T31" fmla="*/ 148 h 167"/>
                      <a:gd name="T32" fmla="*/ 525 w 227"/>
                      <a:gd name="T33" fmla="*/ 110 h 167"/>
                      <a:gd name="T34" fmla="*/ 563 w 227"/>
                      <a:gd name="T35" fmla="*/ 94 h 167"/>
                      <a:gd name="T36" fmla="*/ 602 w 227"/>
                      <a:gd name="T37" fmla="*/ 48 h 167"/>
                      <a:gd name="T38" fmla="*/ 679 w 227"/>
                      <a:gd name="T39" fmla="*/ 29 h 167"/>
                      <a:gd name="T40" fmla="*/ 698 w 227"/>
                      <a:gd name="T41" fmla="*/ 13 h 167"/>
                      <a:gd name="T42" fmla="*/ 737 w 227"/>
                      <a:gd name="T43" fmla="*/ 20 h 167"/>
                      <a:gd name="T44" fmla="*/ 792 w 227"/>
                      <a:gd name="T45" fmla="*/ 29 h 167"/>
                      <a:gd name="T46" fmla="*/ 861 w 227"/>
                      <a:gd name="T47" fmla="*/ 20 h 167"/>
                      <a:gd name="T48" fmla="*/ 900 w 227"/>
                      <a:gd name="T49" fmla="*/ 48 h 167"/>
                      <a:gd name="T50" fmla="*/ 900 w 227"/>
                      <a:gd name="T51" fmla="*/ 86 h 167"/>
                      <a:gd name="T52" fmla="*/ 853 w 227"/>
                      <a:gd name="T53" fmla="*/ 94 h 167"/>
                      <a:gd name="T54" fmla="*/ 814 w 227"/>
                      <a:gd name="T55" fmla="*/ 110 h 167"/>
                      <a:gd name="T56" fmla="*/ 784 w 227"/>
                      <a:gd name="T57" fmla="*/ 119 h 167"/>
                      <a:gd name="T58" fmla="*/ 767 w 227"/>
                      <a:gd name="T59" fmla="*/ 138 h 167"/>
                      <a:gd name="T60" fmla="*/ 756 w 227"/>
                      <a:gd name="T61" fmla="*/ 156 h 167"/>
                      <a:gd name="T62" fmla="*/ 668 w 227"/>
                      <a:gd name="T63" fmla="*/ 212 h 167"/>
                      <a:gd name="T64" fmla="*/ 621 w 227"/>
                      <a:gd name="T65" fmla="*/ 232 h 167"/>
                      <a:gd name="T66" fmla="*/ 612 w 227"/>
                      <a:gd name="T67" fmla="*/ 284 h 167"/>
                      <a:gd name="T68" fmla="*/ 585 w 227"/>
                      <a:gd name="T69" fmla="*/ 350 h 167"/>
                      <a:gd name="T70" fmla="*/ 542 w 227"/>
                      <a:gd name="T71" fmla="*/ 394 h 167"/>
                      <a:gd name="T72" fmla="*/ 515 w 227"/>
                      <a:gd name="T73" fmla="*/ 457 h 167"/>
                      <a:gd name="T74" fmla="*/ 515 w 227"/>
                      <a:gd name="T75" fmla="*/ 488 h 167"/>
                      <a:gd name="T76" fmla="*/ 495 w 227"/>
                      <a:gd name="T77" fmla="*/ 504 h 167"/>
                      <a:gd name="T78" fmla="*/ 466 w 227"/>
                      <a:gd name="T79" fmla="*/ 533 h 167"/>
                      <a:gd name="T80" fmla="*/ 417 w 227"/>
                      <a:gd name="T81" fmla="*/ 568 h 167"/>
                      <a:gd name="T82" fmla="*/ 391 w 227"/>
                      <a:gd name="T83" fmla="*/ 608 h 167"/>
                      <a:gd name="T84" fmla="*/ 370 w 227"/>
                      <a:gd name="T85" fmla="*/ 633 h 167"/>
                      <a:gd name="T86" fmla="*/ 317 w 227"/>
                      <a:gd name="T87" fmla="*/ 623 h 167"/>
                      <a:gd name="T88" fmla="*/ 268 w 227"/>
                      <a:gd name="T89" fmla="*/ 633 h 167"/>
                      <a:gd name="T90" fmla="*/ 242 w 227"/>
                      <a:gd name="T91" fmla="*/ 633 h 167"/>
                      <a:gd name="T92" fmla="*/ 192 w 227"/>
                      <a:gd name="T93" fmla="*/ 623 h 167"/>
                      <a:gd name="T94" fmla="*/ 184 w 227"/>
                      <a:gd name="T95" fmla="*/ 577 h 167"/>
                      <a:gd name="T96" fmla="*/ 171 w 227"/>
                      <a:gd name="T97" fmla="*/ 533 h 167"/>
                      <a:gd name="T98" fmla="*/ 145 w 227"/>
                      <a:gd name="T99" fmla="*/ 504 h 167"/>
                      <a:gd name="T100" fmla="*/ 117 w 227"/>
                      <a:gd name="T101" fmla="*/ 468 h 167"/>
                      <a:gd name="T102" fmla="*/ 108 w 227"/>
                      <a:gd name="T103" fmla="*/ 426 h 167"/>
                      <a:gd name="T104" fmla="*/ 78 w 227"/>
                      <a:gd name="T105" fmla="*/ 368 h 167"/>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Lst>
                    <a:ahLst/>
                    <a:cxnLst>
                      <a:cxn ang="T106">
                        <a:pos x="T0" y="T1"/>
                      </a:cxn>
                      <a:cxn ang="T107">
                        <a:pos x="T2" y="T3"/>
                      </a:cxn>
                      <a:cxn ang="T108">
                        <a:pos x="T4" y="T5"/>
                      </a:cxn>
                      <a:cxn ang="T109">
                        <a:pos x="T6" y="T7"/>
                      </a:cxn>
                      <a:cxn ang="T110">
                        <a:pos x="T8" y="T9"/>
                      </a:cxn>
                      <a:cxn ang="T111">
                        <a:pos x="T10" y="T11"/>
                      </a:cxn>
                      <a:cxn ang="T112">
                        <a:pos x="T12" y="T13"/>
                      </a:cxn>
                      <a:cxn ang="T113">
                        <a:pos x="T14" y="T15"/>
                      </a:cxn>
                      <a:cxn ang="T114">
                        <a:pos x="T16" y="T17"/>
                      </a:cxn>
                      <a:cxn ang="T115">
                        <a:pos x="T18" y="T19"/>
                      </a:cxn>
                      <a:cxn ang="T116">
                        <a:pos x="T20" y="T21"/>
                      </a:cxn>
                      <a:cxn ang="T117">
                        <a:pos x="T22" y="T23"/>
                      </a:cxn>
                      <a:cxn ang="T118">
                        <a:pos x="T24" y="T25"/>
                      </a:cxn>
                      <a:cxn ang="T119">
                        <a:pos x="T26" y="T27"/>
                      </a:cxn>
                      <a:cxn ang="T120">
                        <a:pos x="T28" y="T29"/>
                      </a:cxn>
                      <a:cxn ang="T121">
                        <a:pos x="T30" y="T31"/>
                      </a:cxn>
                      <a:cxn ang="T122">
                        <a:pos x="T32" y="T33"/>
                      </a:cxn>
                      <a:cxn ang="T123">
                        <a:pos x="T34" y="T35"/>
                      </a:cxn>
                      <a:cxn ang="T124">
                        <a:pos x="T36" y="T37"/>
                      </a:cxn>
                      <a:cxn ang="T125">
                        <a:pos x="T38" y="T39"/>
                      </a:cxn>
                      <a:cxn ang="T126">
                        <a:pos x="T40" y="T41"/>
                      </a:cxn>
                      <a:cxn ang="T127">
                        <a:pos x="T42" y="T43"/>
                      </a:cxn>
                      <a:cxn ang="T128">
                        <a:pos x="T44" y="T45"/>
                      </a:cxn>
                      <a:cxn ang="T129">
                        <a:pos x="T46" y="T47"/>
                      </a:cxn>
                      <a:cxn ang="T130">
                        <a:pos x="T48" y="T49"/>
                      </a:cxn>
                      <a:cxn ang="T131">
                        <a:pos x="T50" y="T51"/>
                      </a:cxn>
                      <a:cxn ang="T132">
                        <a:pos x="T52" y="T53"/>
                      </a:cxn>
                      <a:cxn ang="T133">
                        <a:pos x="T54" y="T55"/>
                      </a:cxn>
                      <a:cxn ang="T134">
                        <a:pos x="T56" y="T57"/>
                      </a:cxn>
                      <a:cxn ang="T135">
                        <a:pos x="T58" y="T59"/>
                      </a:cxn>
                      <a:cxn ang="T136">
                        <a:pos x="T60" y="T61"/>
                      </a:cxn>
                      <a:cxn ang="T137">
                        <a:pos x="T62" y="T63"/>
                      </a:cxn>
                      <a:cxn ang="T138">
                        <a:pos x="T64" y="T65"/>
                      </a:cxn>
                      <a:cxn ang="T139">
                        <a:pos x="T66" y="T67"/>
                      </a:cxn>
                      <a:cxn ang="T140">
                        <a:pos x="T68" y="T69"/>
                      </a:cxn>
                      <a:cxn ang="T141">
                        <a:pos x="T70" y="T71"/>
                      </a:cxn>
                      <a:cxn ang="T142">
                        <a:pos x="T72" y="T73"/>
                      </a:cxn>
                      <a:cxn ang="T143">
                        <a:pos x="T74" y="T75"/>
                      </a:cxn>
                      <a:cxn ang="T144">
                        <a:pos x="T76" y="T77"/>
                      </a:cxn>
                      <a:cxn ang="T145">
                        <a:pos x="T78" y="T79"/>
                      </a:cxn>
                      <a:cxn ang="T146">
                        <a:pos x="T80" y="T81"/>
                      </a:cxn>
                      <a:cxn ang="T147">
                        <a:pos x="T82" y="T83"/>
                      </a:cxn>
                      <a:cxn ang="T148">
                        <a:pos x="T84" y="T85"/>
                      </a:cxn>
                      <a:cxn ang="T149">
                        <a:pos x="T86" y="T87"/>
                      </a:cxn>
                      <a:cxn ang="T150">
                        <a:pos x="T88" y="T89"/>
                      </a:cxn>
                      <a:cxn ang="T151">
                        <a:pos x="T90" y="T91"/>
                      </a:cxn>
                      <a:cxn ang="T152">
                        <a:pos x="T92" y="T93"/>
                      </a:cxn>
                      <a:cxn ang="T153">
                        <a:pos x="T94" y="T95"/>
                      </a:cxn>
                      <a:cxn ang="T154">
                        <a:pos x="T96" y="T97"/>
                      </a:cxn>
                      <a:cxn ang="T155">
                        <a:pos x="T98" y="T99"/>
                      </a:cxn>
                      <a:cxn ang="T156">
                        <a:pos x="T100" y="T101"/>
                      </a:cxn>
                      <a:cxn ang="T157">
                        <a:pos x="T102" y="T103"/>
                      </a:cxn>
                      <a:cxn ang="T158">
                        <a:pos x="T104" y="T105"/>
                      </a:cxn>
                    </a:cxnLst>
                    <a:rect l="0" t="0" r="r" b="b"/>
                    <a:pathLst>
                      <a:path w="227" h="167">
                        <a:moveTo>
                          <a:pt x="20" y="93"/>
                        </a:moveTo>
                        <a:lnTo>
                          <a:pt x="20" y="91"/>
                        </a:lnTo>
                        <a:lnTo>
                          <a:pt x="20" y="88"/>
                        </a:lnTo>
                        <a:lnTo>
                          <a:pt x="20" y="86"/>
                        </a:lnTo>
                        <a:lnTo>
                          <a:pt x="22" y="84"/>
                        </a:lnTo>
                        <a:lnTo>
                          <a:pt x="22" y="81"/>
                        </a:lnTo>
                        <a:lnTo>
                          <a:pt x="20" y="79"/>
                        </a:lnTo>
                        <a:lnTo>
                          <a:pt x="17" y="77"/>
                        </a:lnTo>
                        <a:lnTo>
                          <a:pt x="15" y="74"/>
                        </a:lnTo>
                        <a:lnTo>
                          <a:pt x="17" y="72"/>
                        </a:lnTo>
                        <a:lnTo>
                          <a:pt x="15" y="72"/>
                        </a:lnTo>
                        <a:lnTo>
                          <a:pt x="15" y="69"/>
                        </a:lnTo>
                        <a:lnTo>
                          <a:pt x="12" y="69"/>
                        </a:lnTo>
                        <a:lnTo>
                          <a:pt x="12" y="67"/>
                        </a:lnTo>
                        <a:lnTo>
                          <a:pt x="12" y="65"/>
                        </a:lnTo>
                        <a:lnTo>
                          <a:pt x="8" y="62"/>
                        </a:lnTo>
                        <a:lnTo>
                          <a:pt x="8" y="60"/>
                        </a:lnTo>
                        <a:lnTo>
                          <a:pt x="8" y="57"/>
                        </a:lnTo>
                        <a:lnTo>
                          <a:pt x="5" y="55"/>
                        </a:lnTo>
                        <a:lnTo>
                          <a:pt x="3" y="55"/>
                        </a:lnTo>
                        <a:lnTo>
                          <a:pt x="0" y="55"/>
                        </a:lnTo>
                        <a:lnTo>
                          <a:pt x="3" y="55"/>
                        </a:lnTo>
                        <a:lnTo>
                          <a:pt x="0" y="50"/>
                        </a:lnTo>
                        <a:lnTo>
                          <a:pt x="3" y="48"/>
                        </a:lnTo>
                        <a:lnTo>
                          <a:pt x="8" y="48"/>
                        </a:lnTo>
                        <a:lnTo>
                          <a:pt x="10" y="48"/>
                        </a:lnTo>
                        <a:lnTo>
                          <a:pt x="12" y="48"/>
                        </a:lnTo>
                        <a:lnTo>
                          <a:pt x="15" y="48"/>
                        </a:lnTo>
                        <a:lnTo>
                          <a:pt x="17" y="46"/>
                        </a:lnTo>
                        <a:lnTo>
                          <a:pt x="20" y="46"/>
                        </a:lnTo>
                        <a:lnTo>
                          <a:pt x="22" y="46"/>
                        </a:lnTo>
                        <a:lnTo>
                          <a:pt x="22" y="43"/>
                        </a:lnTo>
                        <a:lnTo>
                          <a:pt x="24" y="43"/>
                        </a:lnTo>
                        <a:lnTo>
                          <a:pt x="27" y="43"/>
                        </a:lnTo>
                        <a:lnTo>
                          <a:pt x="29" y="41"/>
                        </a:lnTo>
                        <a:lnTo>
                          <a:pt x="29" y="43"/>
                        </a:lnTo>
                        <a:lnTo>
                          <a:pt x="34" y="48"/>
                        </a:lnTo>
                        <a:lnTo>
                          <a:pt x="36" y="48"/>
                        </a:lnTo>
                        <a:lnTo>
                          <a:pt x="39" y="48"/>
                        </a:lnTo>
                        <a:lnTo>
                          <a:pt x="39" y="50"/>
                        </a:lnTo>
                        <a:lnTo>
                          <a:pt x="41" y="48"/>
                        </a:lnTo>
                        <a:lnTo>
                          <a:pt x="41" y="50"/>
                        </a:lnTo>
                        <a:lnTo>
                          <a:pt x="43" y="50"/>
                        </a:lnTo>
                        <a:lnTo>
                          <a:pt x="46" y="50"/>
                        </a:lnTo>
                        <a:lnTo>
                          <a:pt x="48" y="50"/>
                        </a:lnTo>
                        <a:lnTo>
                          <a:pt x="53" y="48"/>
                        </a:lnTo>
                        <a:lnTo>
                          <a:pt x="55" y="48"/>
                        </a:lnTo>
                        <a:lnTo>
                          <a:pt x="55" y="50"/>
                        </a:lnTo>
                        <a:lnTo>
                          <a:pt x="58" y="50"/>
                        </a:lnTo>
                        <a:lnTo>
                          <a:pt x="58" y="48"/>
                        </a:lnTo>
                        <a:lnTo>
                          <a:pt x="60" y="48"/>
                        </a:lnTo>
                        <a:lnTo>
                          <a:pt x="62" y="48"/>
                        </a:lnTo>
                        <a:lnTo>
                          <a:pt x="65" y="48"/>
                        </a:lnTo>
                        <a:lnTo>
                          <a:pt x="65" y="46"/>
                        </a:lnTo>
                        <a:lnTo>
                          <a:pt x="70" y="48"/>
                        </a:lnTo>
                        <a:lnTo>
                          <a:pt x="70" y="46"/>
                        </a:lnTo>
                        <a:lnTo>
                          <a:pt x="72" y="46"/>
                        </a:lnTo>
                        <a:lnTo>
                          <a:pt x="72" y="43"/>
                        </a:lnTo>
                        <a:lnTo>
                          <a:pt x="72" y="46"/>
                        </a:lnTo>
                        <a:lnTo>
                          <a:pt x="72" y="43"/>
                        </a:lnTo>
                        <a:lnTo>
                          <a:pt x="74" y="46"/>
                        </a:lnTo>
                        <a:lnTo>
                          <a:pt x="77" y="46"/>
                        </a:lnTo>
                        <a:lnTo>
                          <a:pt x="79" y="46"/>
                        </a:lnTo>
                        <a:lnTo>
                          <a:pt x="82" y="48"/>
                        </a:lnTo>
                        <a:lnTo>
                          <a:pt x="84" y="48"/>
                        </a:lnTo>
                        <a:lnTo>
                          <a:pt x="91" y="48"/>
                        </a:lnTo>
                        <a:lnTo>
                          <a:pt x="91" y="46"/>
                        </a:lnTo>
                        <a:lnTo>
                          <a:pt x="93" y="48"/>
                        </a:lnTo>
                        <a:lnTo>
                          <a:pt x="98" y="46"/>
                        </a:lnTo>
                        <a:lnTo>
                          <a:pt x="101" y="43"/>
                        </a:lnTo>
                        <a:lnTo>
                          <a:pt x="101" y="46"/>
                        </a:lnTo>
                        <a:lnTo>
                          <a:pt x="103" y="43"/>
                        </a:lnTo>
                        <a:lnTo>
                          <a:pt x="105" y="43"/>
                        </a:lnTo>
                        <a:lnTo>
                          <a:pt x="108" y="43"/>
                        </a:lnTo>
                        <a:lnTo>
                          <a:pt x="110" y="43"/>
                        </a:lnTo>
                        <a:lnTo>
                          <a:pt x="115" y="43"/>
                        </a:lnTo>
                        <a:lnTo>
                          <a:pt x="117" y="43"/>
                        </a:lnTo>
                        <a:lnTo>
                          <a:pt x="120" y="38"/>
                        </a:lnTo>
                        <a:lnTo>
                          <a:pt x="122" y="38"/>
                        </a:lnTo>
                        <a:lnTo>
                          <a:pt x="124" y="38"/>
                        </a:lnTo>
                        <a:lnTo>
                          <a:pt x="127" y="36"/>
                        </a:lnTo>
                        <a:lnTo>
                          <a:pt x="127" y="34"/>
                        </a:lnTo>
                        <a:lnTo>
                          <a:pt x="129" y="34"/>
                        </a:lnTo>
                        <a:lnTo>
                          <a:pt x="132" y="34"/>
                        </a:lnTo>
                        <a:lnTo>
                          <a:pt x="132" y="29"/>
                        </a:lnTo>
                        <a:lnTo>
                          <a:pt x="134" y="29"/>
                        </a:lnTo>
                        <a:lnTo>
                          <a:pt x="136" y="29"/>
                        </a:lnTo>
                        <a:lnTo>
                          <a:pt x="136" y="26"/>
                        </a:lnTo>
                        <a:lnTo>
                          <a:pt x="139" y="26"/>
                        </a:lnTo>
                        <a:lnTo>
                          <a:pt x="141" y="24"/>
                        </a:lnTo>
                        <a:lnTo>
                          <a:pt x="141" y="22"/>
                        </a:lnTo>
                        <a:lnTo>
                          <a:pt x="144" y="17"/>
                        </a:lnTo>
                        <a:lnTo>
                          <a:pt x="146" y="15"/>
                        </a:lnTo>
                        <a:lnTo>
                          <a:pt x="148" y="12"/>
                        </a:lnTo>
                        <a:lnTo>
                          <a:pt x="151" y="12"/>
                        </a:lnTo>
                        <a:lnTo>
                          <a:pt x="151" y="10"/>
                        </a:lnTo>
                        <a:lnTo>
                          <a:pt x="155" y="7"/>
                        </a:lnTo>
                        <a:lnTo>
                          <a:pt x="158" y="10"/>
                        </a:lnTo>
                        <a:lnTo>
                          <a:pt x="165" y="7"/>
                        </a:lnTo>
                        <a:lnTo>
                          <a:pt x="170" y="7"/>
                        </a:lnTo>
                        <a:lnTo>
                          <a:pt x="170" y="5"/>
                        </a:lnTo>
                        <a:lnTo>
                          <a:pt x="170" y="3"/>
                        </a:lnTo>
                        <a:lnTo>
                          <a:pt x="170" y="0"/>
                        </a:lnTo>
                        <a:lnTo>
                          <a:pt x="172" y="0"/>
                        </a:lnTo>
                        <a:lnTo>
                          <a:pt x="175" y="3"/>
                        </a:lnTo>
                        <a:lnTo>
                          <a:pt x="177" y="3"/>
                        </a:lnTo>
                        <a:lnTo>
                          <a:pt x="179" y="5"/>
                        </a:lnTo>
                        <a:lnTo>
                          <a:pt x="182" y="5"/>
                        </a:lnTo>
                        <a:lnTo>
                          <a:pt x="182" y="3"/>
                        </a:lnTo>
                        <a:lnTo>
                          <a:pt x="184" y="5"/>
                        </a:lnTo>
                        <a:lnTo>
                          <a:pt x="186" y="3"/>
                        </a:lnTo>
                        <a:lnTo>
                          <a:pt x="189" y="5"/>
                        </a:lnTo>
                        <a:lnTo>
                          <a:pt x="194" y="5"/>
                        </a:lnTo>
                        <a:lnTo>
                          <a:pt x="196" y="7"/>
                        </a:lnTo>
                        <a:lnTo>
                          <a:pt x="198" y="7"/>
                        </a:lnTo>
                        <a:lnTo>
                          <a:pt x="203" y="7"/>
                        </a:lnTo>
                        <a:lnTo>
                          <a:pt x="210" y="5"/>
                        </a:lnTo>
                        <a:lnTo>
                          <a:pt x="213" y="5"/>
                        </a:lnTo>
                        <a:lnTo>
                          <a:pt x="213" y="3"/>
                        </a:lnTo>
                        <a:lnTo>
                          <a:pt x="215" y="5"/>
                        </a:lnTo>
                        <a:lnTo>
                          <a:pt x="217" y="3"/>
                        </a:lnTo>
                        <a:lnTo>
                          <a:pt x="220" y="3"/>
                        </a:lnTo>
                        <a:lnTo>
                          <a:pt x="225" y="7"/>
                        </a:lnTo>
                        <a:lnTo>
                          <a:pt x="225" y="10"/>
                        </a:lnTo>
                        <a:lnTo>
                          <a:pt x="225" y="12"/>
                        </a:lnTo>
                        <a:lnTo>
                          <a:pt x="227" y="12"/>
                        </a:lnTo>
                        <a:lnTo>
                          <a:pt x="227" y="15"/>
                        </a:lnTo>
                        <a:lnTo>
                          <a:pt x="225" y="17"/>
                        </a:lnTo>
                        <a:lnTo>
                          <a:pt x="225" y="19"/>
                        </a:lnTo>
                        <a:lnTo>
                          <a:pt x="225" y="22"/>
                        </a:lnTo>
                        <a:lnTo>
                          <a:pt x="222" y="19"/>
                        </a:lnTo>
                        <a:lnTo>
                          <a:pt x="220" y="22"/>
                        </a:lnTo>
                        <a:lnTo>
                          <a:pt x="220" y="24"/>
                        </a:lnTo>
                        <a:lnTo>
                          <a:pt x="215" y="24"/>
                        </a:lnTo>
                        <a:lnTo>
                          <a:pt x="213" y="24"/>
                        </a:lnTo>
                        <a:lnTo>
                          <a:pt x="210" y="26"/>
                        </a:lnTo>
                        <a:lnTo>
                          <a:pt x="208" y="26"/>
                        </a:lnTo>
                        <a:lnTo>
                          <a:pt x="203" y="29"/>
                        </a:lnTo>
                        <a:lnTo>
                          <a:pt x="201" y="31"/>
                        </a:lnTo>
                        <a:lnTo>
                          <a:pt x="203" y="29"/>
                        </a:lnTo>
                        <a:lnTo>
                          <a:pt x="198" y="31"/>
                        </a:lnTo>
                        <a:lnTo>
                          <a:pt x="196" y="34"/>
                        </a:lnTo>
                        <a:lnTo>
                          <a:pt x="196" y="31"/>
                        </a:lnTo>
                        <a:lnTo>
                          <a:pt x="198" y="31"/>
                        </a:lnTo>
                        <a:lnTo>
                          <a:pt x="196" y="31"/>
                        </a:lnTo>
                        <a:lnTo>
                          <a:pt x="194" y="31"/>
                        </a:lnTo>
                        <a:lnTo>
                          <a:pt x="191" y="34"/>
                        </a:lnTo>
                        <a:lnTo>
                          <a:pt x="189" y="36"/>
                        </a:lnTo>
                        <a:lnTo>
                          <a:pt x="194" y="34"/>
                        </a:lnTo>
                        <a:lnTo>
                          <a:pt x="191" y="36"/>
                        </a:lnTo>
                        <a:lnTo>
                          <a:pt x="191" y="38"/>
                        </a:lnTo>
                        <a:lnTo>
                          <a:pt x="189" y="41"/>
                        </a:lnTo>
                        <a:lnTo>
                          <a:pt x="191" y="38"/>
                        </a:lnTo>
                        <a:lnTo>
                          <a:pt x="189" y="36"/>
                        </a:lnTo>
                        <a:lnTo>
                          <a:pt x="189" y="41"/>
                        </a:lnTo>
                        <a:lnTo>
                          <a:pt x="182" y="43"/>
                        </a:lnTo>
                        <a:lnTo>
                          <a:pt x="179" y="46"/>
                        </a:lnTo>
                        <a:lnTo>
                          <a:pt x="175" y="48"/>
                        </a:lnTo>
                        <a:lnTo>
                          <a:pt x="172" y="50"/>
                        </a:lnTo>
                        <a:lnTo>
                          <a:pt x="167" y="55"/>
                        </a:lnTo>
                        <a:lnTo>
                          <a:pt x="163" y="55"/>
                        </a:lnTo>
                        <a:lnTo>
                          <a:pt x="163" y="57"/>
                        </a:lnTo>
                        <a:lnTo>
                          <a:pt x="160" y="57"/>
                        </a:lnTo>
                        <a:lnTo>
                          <a:pt x="158" y="60"/>
                        </a:lnTo>
                        <a:lnTo>
                          <a:pt x="155" y="60"/>
                        </a:lnTo>
                        <a:lnTo>
                          <a:pt x="153" y="65"/>
                        </a:lnTo>
                        <a:lnTo>
                          <a:pt x="153" y="67"/>
                        </a:lnTo>
                        <a:lnTo>
                          <a:pt x="151" y="67"/>
                        </a:lnTo>
                        <a:lnTo>
                          <a:pt x="151" y="72"/>
                        </a:lnTo>
                        <a:lnTo>
                          <a:pt x="153" y="74"/>
                        </a:lnTo>
                        <a:lnTo>
                          <a:pt x="153" y="77"/>
                        </a:lnTo>
                        <a:lnTo>
                          <a:pt x="153" y="79"/>
                        </a:lnTo>
                        <a:lnTo>
                          <a:pt x="153" y="84"/>
                        </a:lnTo>
                        <a:lnTo>
                          <a:pt x="146" y="88"/>
                        </a:lnTo>
                        <a:lnTo>
                          <a:pt x="146" y="91"/>
                        </a:lnTo>
                        <a:lnTo>
                          <a:pt x="144" y="96"/>
                        </a:lnTo>
                        <a:lnTo>
                          <a:pt x="141" y="96"/>
                        </a:lnTo>
                        <a:lnTo>
                          <a:pt x="141" y="98"/>
                        </a:lnTo>
                        <a:lnTo>
                          <a:pt x="139" y="100"/>
                        </a:lnTo>
                        <a:lnTo>
                          <a:pt x="136" y="103"/>
                        </a:lnTo>
                        <a:lnTo>
                          <a:pt x="136" y="107"/>
                        </a:lnTo>
                        <a:lnTo>
                          <a:pt x="132" y="112"/>
                        </a:lnTo>
                        <a:lnTo>
                          <a:pt x="132" y="115"/>
                        </a:lnTo>
                        <a:lnTo>
                          <a:pt x="129" y="117"/>
                        </a:lnTo>
                        <a:lnTo>
                          <a:pt x="129" y="119"/>
                        </a:lnTo>
                        <a:lnTo>
                          <a:pt x="129" y="122"/>
                        </a:lnTo>
                        <a:lnTo>
                          <a:pt x="129" y="124"/>
                        </a:lnTo>
                        <a:lnTo>
                          <a:pt x="127" y="127"/>
                        </a:lnTo>
                        <a:lnTo>
                          <a:pt x="127" y="129"/>
                        </a:lnTo>
                        <a:lnTo>
                          <a:pt x="129" y="127"/>
                        </a:lnTo>
                        <a:lnTo>
                          <a:pt x="129" y="129"/>
                        </a:lnTo>
                        <a:lnTo>
                          <a:pt x="127" y="131"/>
                        </a:lnTo>
                        <a:lnTo>
                          <a:pt x="127" y="129"/>
                        </a:lnTo>
                        <a:lnTo>
                          <a:pt x="124" y="129"/>
                        </a:lnTo>
                        <a:lnTo>
                          <a:pt x="124" y="131"/>
                        </a:lnTo>
                        <a:lnTo>
                          <a:pt x="124" y="134"/>
                        </a:lnTo>
                        <a:lnTo>
                          <a:pt x="122" y="131"/>
                        </a:lnTo>
                        <a:lnTo>
                          <a:pt x="122" y="134"/>
                        </a:lnTo>
                        <a:lnTo>
                          <a:pt x="117" y="136"/>
                        </a:lnTo>
                        <a:lnTo>
                          <a:pt x="117" y="138"/>
                        </a:lnTo>
                        <a:lnTo>
                          <a:pt x="115" y="141"/>
                        </a:lnTo>
                        <a:lnTo>
                          <a:pt x="113" y="143"/>
                        </a:lnTo>
                        <a:lnTo>
                          <a:pt x="110" y="146"/>
                        </a:lnTo>
                        <a:lnTo>
                          <a:pt x="108" y="148"/>
                        </a:lnTo>
                        <a:lnTo>
                          <a:pt x="105" y="148"/>
                        </a:lnTo>
                        <a:lnTo>
                          <a:pt x="105" y="150"/>
                        </a:lnTo>
                        <a:lnTo>
                          <a:pt x="103" y="153"/>
                        </a:lnTo>
                        <a:lnTo>
                          <a:pt x="101" y="153"/>
                        </a:lnTo>
                        <a:lnTo>
                          <a:pt x="101" y="155"/>
                        </a:lnTo>
                        <a:lnTo>
                          <a:pt x="98" y="158"/>
                        </a:lnTo>
                        <a:lnTo>
                          <a:pt x="96" y="158"/>
                        </a:lnTo>
                        <a:lnTo>
                          <a:pt x="93" y="158"/>
                        </a:lnTo>
                        <a:lnTo>
                          <a:pt x="93" y="160"/>
                        </a:lnTo>
                        <a:lnTo>
                          <a:pt x="93" y="162"/>
                        </a:lnTo>
                        <a:lnTo>
                          <a:pt x="93" y="165"/>
                        </a:lnTo>
                        <a:lnTo>
                          <a:pt x="91" y="162"/>
                        </a:lnTo>
                        <a:lnTo>
                          <a:pt x="91" y="160"/>
                        </a:lnTo>
                        <a:lnTo>
                          <a:pt x="86" y="162"/>
                        </a:lnTo>
                        <a:lnTo>
                          <a:pt x="84" y="160"/>
                        </a:lnTo>
                        <a:lnTo>
                          <a:pt x="79" y="162"/>
                        </a:lnTo>
                        <a:lnTo>
                          <a:pt x="79" y="160"/>
                        </a:lnTo>
                        <a:lnTo>
                          <a:pt x="77" y="162"/>
                        </a:lnTo>
                        <a:lnTo>
                          <a:pt x="72" y="162"/>
                        </a:lnTo>
                        <a:lnTo>
                          <a:pt x="70" y="165"/>
                        </a:lnTo>
                        <a:lnTo>
                          <a:pt x="67" y="165"/>
                        </a:lnTo>
                        <a:lnTo>
                          <a:pt x="67" y="167"/>
                        </a:lnTo>
                        <a:lnTo>
                          <a:pt x="65" y="167"/>
                        </a:lnTo>
                        <a:lnTo>
                          <a:pt x="65" y="165"/>
                        </a:lnTo>
                        <a:lnTo>
                          <a:pt x="62" y="165"/>
                        </a:lnTo>
                        <a:lnTo>
                          <a:pt x="60" y="165"/>
                        </a:lnTo>
                        <a:lnTo>
                          <a:pt x="58" y="165"/>
                        </a:lnTo>
                        <a:lnTo>
                          <a:pt x="55" y="167"/>
                        </a:lnTo>
                        <a:lnTo>
                          <a:pt x="53" y="167"/>
                        </a:lnTo>
                        <a:lnTo>
                          <a:pt x="51" y="165"/>
                        </a:lnTo>
                        <a:lnTo>
                          <a:pt x="48" y="162"/>
                        </a:lnTo>
                        <a:lnTo>
                          <a:pt x="51" y="158"/>
                        </a:lnTo>
                        <a:lnTo>
                          <a:pt x="48" y="155"/>
                        </a:lnTo>
                        <a:lnTo>
                          <a:pt x="48" y="153"/>
                        </a:lnTo>
                        <a:lnTo>
                          <a:pt x="48" y="150"/>
                        </a:lnTo>
                        <a:lnTo>
                          <a:pt x="46" y="150"/>
                        </a:lnTo>
                        <a:lnTo>
                          <a:pt x="43" y="150"/>
                        </a:lnTo>
                        <a:lnTo>
                          <a:pt x="41" y="148"/>
                        </a:lnTo>
                        <a:lnTo>
                          <a:pt x="43" y="143"/>
                        </a:lnTo>
                        <a:lnTo>
                          <a:pt x="43" y="141"/>
                        </a:lnTo>
                        <a:lnTo>
                          <a:pt x="43" y="138"/>
                        </a:lnTo>
                        <a:lnTo>
                          <a:pt x="41" y="136"/>
                        </a:lnTo>
                        <a:lnTo>
                          <a:pt x="39" y="136"/>
                        </a:lnTo>
                        <a:lnTo>
                          <a:pt x="39" y="134"/>
                        </a:lnTo>
                        <a:lnTo>
                          <a:pt x="36" y="134"/>
                        </a:lnTo>
                        <a:lnTo>
                          <a:pt x="36" y="131"/>
                        </a:lnTo>
                        <a:lnTo>
                          <a:pt x="34" y="131"/>
                        </a:lnTo>
                        <a:lnTo>
                          <a:pt x="36" y="129"/>
                        </a:lnTo>
                        <a:lnTo>
                          <a:pt x="34" y="129"/>
                        </a:lnTo>
                        <a:lnTo>
                          <a:pt x="31" y="124"/>
                        </a:lnTo>
                        <a:lnTo>
                          <a:pt x="29" y="122"/>
                        </a:lnTo>
                        <a:lnTo>
                          <a:pt x="29" y="119"/>
                        </a:lnTo>
                        <a:lnTo>
                          <a:pt x="29" y="117"/>
                        </a:lnTo>
                        <a:lnTo>
                          <a:pt x="27" y="115"/>
                        </a:lnTo>
                        <a:lnTo>
                          <a:pt x="27" y="112"/>
                        </a:lnTo>
                        <a:lnTo>
                          <a:pt x="27" y="110"/>
                        </a:lnTo>
                        <a:lnTo>
                          <a:pt x="24" y="107"/>
                        </a:lnTo>
                        <a:lnTo>
                          <a:pt x="22" y="103"/>
                        </a:lnTo>
                        <a:lnTo>
                          <a:pt x="22" y="100"/>
                        </a:lnTo>
                        <a:lnTo>
                          <a:pt x="20" y="98"/>
                        </a:lnTo>
                        <a:lnTo>
                          <a:pt x="20" y="96"/>
                        </a:lnTo>
                        <a:lnTo>
                          <a:pt x="20" y="93"/>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51" name="Freeform 76"/>
                  <xdr:cNvSpPr>
                    <a:spLocks/>
                  </xdr:cNvSpPr>
                </xdr:nvSpPr>
                <xdr:spPr bwMode="auto">
                  <a:xfrm>
                    <a:off x="1358467" y="22297799"/>
                    <a:ext cx="247347" cy="242923"/>
                  </a:xfrm>
                  <a:custGeom>
                    <a:avLst/>
                    <a:gdLst>
                      <a:gd name="T0" fmla="*/ 681 w 201"/>
                      <a:gd name="T1" fmla="*/ 2 h 205"/>
                      <a:gd name="T2" fmla="*/ 662 w 201"/>
                      <a:gd name="T3" fmla="*/ 14 h 205"/>
                      <a:gd name="T4" fmla="*/ 648 w 201"/>
                      <a:gd name="T5" fmla="*/ 26 h 205"/>
                      <a:gd name="T6" fmla="*/ 610 w 201"/>
                      <a:gd name="T7" fmla="*/ 32 h 205"/>
                      <a:gd name="T8" fmla="*/ 600 w 201"/>
                      <a:gd name="T9" fmla="*/ 32 h 205"/>
                      <a:gd name="T10" fmla="*/ 600 w 201"/>
                      <a:gd name="T11" fmla="*/ 58 h 205"/>
                      <a:gd name="T12" fmla="*/ 600 w 201"/>
                      <a:gd name="T13" fmla="*/ 90 h 205"/>
                      <a:gd name="T14" fmla="*/ 583 w 201"/>
                      <a:gd name="T15" fmla="*/ 118 h 205"/>
                      <a:gd name="T16" fmla="*/ 570 w 201"/>
                      <a:gd name="T17" fmla="*/ 160 h 205"/>
                      <a:gd name="T18" fmla="*/ 540 w 201"/>
                      <a:gd name="T19" fmla="*/ 200 h 205"/>
                      <a:gd name="T20" fmla="*/ 512 w 201"/>
                      <a:gd name="T21" fmla="*/ 232 h 205"/>
                      <a:gd name="T22" fmla="*/ 486 w 201"/>
                      <a:gd name="T23" fmla="*/ 286 h 205"/>
                      <a:gd name="T24" fmla="*/ 446 w 201"/>
                      <a:gd name="T25" fmla="*/ 313 h 205"/>
                      <a:gd name="T26" fmla="*/ 417 w 201"/>
                      <a:gd name="T27" fmla="*/ 344 h 205"/>
                      <a:gd name="T28" fmla="*/ 410 w 201"/>
                      <a:gd name="T29" fmla="*/ 395 h 205"/>
                      <a:gd name="T30" fmla="*/ 380 w 201"/>
                      <a:gd name="T31" fmla="*/ 418 h 205"/>
                      <a:gd name="T32" fmla="*/ 365 w 201"/>
                      <a:gd name="T33" fmla="*/ 453 h 205"/>
                      <a:gd name="T34" fmla="*/ 354 w 201"/>
                      <a:gd name="T35" fmla="*/ 487 h 205"/>
                      <a:gd name="T36" fmla="*/ 341 w 201"/>
                      <a:gd name="T37" fmla="*/ 513 h 205"/>
                      <a:gd name="T38" fmla="*/ 307 w 201"/>
                      <a:gd name="T39" fmla="*/ 562 h 205"/>
                      <a:gd name="T40" fmla="*/ 240 w 201"/>
                      <a:gd name="T41" fmla="*/ 603 h 205"/>
                      <a:gd name="T42" fmla="*/ 155 w 201"/>
                      <a:gd name="T43" fmla="*/ 637 h 205"/>
                      <a:gd name="T44" fmla="*/ 67 w 201"/>
                      <a:gd name="T45" fmla="*/ 648 h 205"/>
                      <a:gd name="T46" fmla="*/ 48 w 201"/>
                      <a:gd name="T47" fmla="*/ 637 h 205"/>
                      <a:gd name="T48" fmla="*/ 31 w 201"/>
                      <a:gd name="T49" fmla="*/ 632 h 205"/>
                      <a:gd name="T50" fmla="*/ 31 w 201"/>
                      <a:gd name="T51" fmla="*/ 652 h 205"/>
                      <a:gd name="T52" fmla="*/ 13 w 201"/>
                      <a:gd name="T53" fmla="*/ 682 h 205"/>
                      <a:gd name="T54" fmla="*/ 76 w 201"/>
                      <a:gd name="T55" fmla="*/ 690 h 205"/>
                      <a:gd name="T56" fmla="*/ 123 w 201"/>
                      <a:gd name="T57" fmla="*/ 707 h 205"/>
                      <a:gd name="T58" fmla="*/ 171 w 201"/>
                      <a:gd name="T59" fmla="*/ 713 h 205"/>
                      <a:gd name="T60" fmla="*/ 259 w 201"/>
                      <a:gd name="T61" fmla="*/ 671 h 205"/>
                      <a:gd name="T62" fmla="*/ 332 w 201"/>
                      <a:gd name="T63" fmla="*/ 603 h 205"/>
                      <a:gd name="T64" fmla="*/ 369 w 201"/>
                      <a:gd name="T65" fmla="*/ 597 h 205"/>
                      <a:gd name="T66" fmla="*/ 417 w 201"/>
                      <a:gd name="T67" fmla="*/ 586 h 205"/>
                      <a:gd name="T68" fmla="*/ 446 w 201"/>
                      <a:gd name="T69" fmla="*/ 586 h 205"/>
                      <a:gd name="T70" fmla="*/ 486 w 201"/>
                      <a:gd name="T71" fmla="*/ 578 h 205"/>
                      <a:gd name="T72" fmla="*/ 534 w 201"/>
                      <a:gd name="T73" fmla="*/ 573 h 205"/>
                      <a:gd name="T74" fmla="*/ 570 w 201"/>
                      <a:gd name="T75" fmla="*/ 562 h 205"/>
                      <a:gd name="T76" fmla="*/ 614 w 201"/>
                      <a:gd name="T77" fmla="*/ 554 h 205"/>
                      <a:gd name="T78" fmla="*/ 662 w 201"/>
                      <a:gd name="T79" fmla="*/ 538 h 205"/>
                      <a:gd name="T80" fmla="*/ 681 w 201"/>
                      <a:gd name="T81" fmla="*/ 505 h 205"/>
                      <a:gd name="T82" fmla="*/ 692 w 201"/>
                      <a:gd name="T83" fmla="*/ 464 h 205"/>
                      <a:gd name="T84" fmla="*/ 710 w 201"/>
                      <a:gd name="T85" fmla="*/ 448 h 205"/>
                      <a:gd name="T86" fmla="*/ 734 w 201"/>
                      <a:gd name="T87" fmla="*/ 404 h 205"/>
                      <a:gd name="T88" fmla="*/ 754 w 201"/>
                      <a:gd name="T89" fmla="*/ 386 h 205"/>
                      <a:gd name="T90" fmla="*/ 740 w 201"/>
                      <a:gd name="T91" fmla="*/ 353 h 205"/>
                      <a:gd name="T92" fmla="*/ 754 w 201"/>
                      <a:gd name="T93" fmla="*/ 313 h 205"/>
                      <a:gd name="T94" fmla="*/ 758 w 201"/>
                      <a:gd name="T95" fmla="*/ 274 h 205"/>
                      <a:gd name="T96" fmla="*/ 779 w 201"/>
                      <a:gd name="T97" fmla="*/ 243 h 205"/>
                      <a:gd name="T98" fmla="*/ 785 w 201"/>
                      <a:gd name="T99" fmla="*/ 209 h 205"/>
                      <a:gd name="T100" fmla="*/ 797 w 201"/>
                      <a:gd name="T101" fmla="*/ 160 h 205"/>
                      <a:gd name="T102" fmla="*/ 797 w 201"/>
                      <a:gd name="T103" fmla="*/ 99 h 205"/>
                      <a:gd name="T104" fmla="*/ 797 w 201"/>
                      <a:gd name="T105" fmla="*/ 39 h 205"/>
                      <a:gd name="T106" fmla="*/ 770 w 201"/>
                      <a:gd name="T107" fmla="*/ 26 h 205"/>
                      <a:gd name="T108" fmla="*/ 740 w 201"/>
                      <a:gd name="T109" fmla="*/ 0 h 205"/>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Lst>
                    <a:ahLst/>
                    <a:cxnLst>
                      <a:cxn ang="T110">
                        <a:pos x="T0" y="T1"/>
                      </a:cxn>
                      <a:cxn ang="T111">
                        <a:pos x="T2" y="T3"/>
                      </a:cxn>
                      <a:cxn ang="T112">
                        <a:pos x="T4" y="T5"/>
                      </a:cxn>
                      <a:cxn ang="T113">
                        <a:pos x="T6" y="T7"/>
                      </a:cxn>
                      <a:cxn ang="T114">
                        <a:pos x="T8" y="T9"/>
                      </a:cxn>
                      <a:cxn ang="T115">
                        <a:pos x="T10" y="T11"/>
                      </a:cxn>
                      <a:cxn ang="T116">
                        <a:pos x="T12" y="T13"/>
                      </a:cxn>
                      <a:cxn ang="T117">
                        <a:pos x="T14" y="T15"/>
                      </a:cxn>
                      <a:cxn ang="T118">
                        <a:pos x="T16" y="T17"/>
                      </a:cxn>
                      <a:cxn ang="T119">
                        <a:pos x="T18" y="T19"/>
                      </a:cxn>
                      <a:cxn ang="T120">
                        <a:pos x="T20" y="T21"/>
                      </a:cxn>
                      <a:cxn ang="T121">
                        <a:pos x="T22" y="T23"/>
                      </a:cxn>
                      <a:cxn ang="T122">
                        <a:pos x="T24" y="T25"/>
                      </a:cxn>
                      <a:cxn ang="T123">
                        <a:pos x="T26" y="T27"/>
                      </a:cxn>
                      <a:cxn ang="T124">
                        <a:pos x="T28" y="T29"/>
                      </a:cxn>
                      <a:cxn ang="T125">
                        <a:pos x="T30" y="T31"/>
                      </a:cxn>
                      <a:cxn ang="T126">
                        <a:pos x="T32" y="T33"/>
                      </a:cxn>
                      <a:cxn ang="T127">
                        <a:pos x="T34" y="T35"/>
                      </a:cxn>
                      <a:cxn ang="T128">
                        <a:pos x="T36" y="T37"/>
                      </a:cxn>
                      <a:cxn ang="T129">
                        <a:pos x="T38" y="T39"/>
                      </a:cxn>
                      <a:cxn ang="T130">
                        <a:pos x="T40" y="T41"/>
                      </a:cxn>
                      <a:cxn ang="T131">
                        <a:pos x="T42" y="T43"/>
                      </a:cxn>
                      <a:cxn ang="T132">
                        <a:pos x="T44" y="T45"/>
                      </a:cxn>
                      <a:cxn ang="T133">
                        <a:pos x="T46" y="T47"/>
                      </a:cxn>
                      <a:cxn ang="T134">
                        <a:pos x="T48" y="T49"/>
                      </a:cxn>
                      <a:cxn ang="T135">
                        <a:pos x="T50" y="T51"/>
                      </a:cxn>
                      <a:cxn ang="T136">
                        <a:pos x="T52" y="T53"/>
                      </a:cxn>
                      <a:cxn ang="T137">
                        <a:pos x="T54" y="T55"/>
                      </a:cxn>
                      <a:cxn ang="T138">
                        <a:pos x="T56" y="T57"/>
                      </a:cxn>
                      <a:cxn ang="T139">
                        <a:pos x="T58" y="T59"/>
                      </a:cxn>
                      <a:cxn ang="T140">
                        <a:pos x="T60" y="T61"/>
                      </a:cxn>
                      <a:cxn ang="T141">
                        <a:pos x="T62" y="T63"/>
                      </a:cxn>
                      <a:cxn ang="T142">
                        <a:pos x="T64" y="T65"/>
                      </a:cxn>
                      <a:cxn ang="T143">
                        <a:pos x="T66" y="T67"/>
                      </a:cxn>
                      <a:cxn ang="T144">
                        <a:pos x="T68" y="T69"/>
                      </a:cxn>
                      <a:cxn ang="T145">
                        <a:pos x="T70" y="T71"/>
                      </a:cxn>
                      <a:cxn ang="T146">
                        <a:pos x="T72" y="T73"/>
                      </a:cxn>
                      <a:cxn ang="T147">
                        <a:pos x="T74" y="T75"/>
                      </a:cxn>
                      <a:cxn ang="T148">
                        <a:pos x="T76" y="T77"/>
                      </a:cxn>
                      <a:cxn ang="T149">
                        <a:pos x="T78" y="T79"/>
                      </a:cxn>
                      <a:cxn ang="T150">
                        <a:pos x="T80" y="T81"/>
                      </a:cxn>
                      <a:cxn ang="T151">
                        <a:pos x="T82" y="T83"/>
                      </a:cxn>
                      <a:cxn ang="T152">
                        <a:pos x="T84" y="T85"/>
                      </a:cxn>
                      <a:cxn ang="T153">
                        <a:pos x="T86" y="T87"/>
                      </a:cxn>
                      <a:cxn ang="T154">
                        <a:pos x="T88" y="T89"/>
                      </a:cxn>
                      <a:cxn ang="T155">
                        <a:pos x="T90" y="T91"/>
                      </a:cxn>
                      <a:cxn ang="T156">
                        <a:pos x="T92" y="T93"/>
                      </a:cxn>
                      <a:cxn ang="T157">
                        <a:pos x="T94" y="T95"/>
                      </a:cxn>
                      <a:cxn ang="T158">
                        <a:pos x="T96" y="T97"/>
                      </a:cxn>
                      <a:cxn ang="T159">
                        <a:pos x="T98" y="T99"/>
                      </a:cxn>
                      <a:cxn ang="T160">
                        <a:pos x="T100" y="T101"/>
                      </a:cxn>
                      <a:cxn ang="T161">
                        <a:pos x="T102" y="T103"/>
                      </a:cxn>
                      <a:cxn ang="T162">
                        <a:pos x="T104" y="T105"/>
                      </a:cxn>
                      <a:cxn ang="T163">
                        <a:pos x="T106" y="T107"/>
                      </a:cxn>
                      <a:cxn ang="T164">
                        <a:pos x="T108" y="T109"/>
                      </a:cxn>
                    </a:cxnLst>
                    <a:rect l="0" t="0" r="r" b="b"/>
                    <a:pathLst>
                      <a:path w="201" h="205">
                        <a:moveTo>
                          <a:pt x="179" y="0"/>
                        </a:moveTo>
                        <a:lnTo>
                          <a:pt x="177" y="0"/>
                        </a:lnTo>
                        <a:lnTo>
                          <a:pt x="174" y="2"/>
                        </a:lnTo>
                        <a:lnTo>
                          <a:pt x="174" y="0"/>
                        </a:lnTo>
                        <a:lnTo>
                          <a:pt x="172" y="2"/>
                        </a:lnTo>
                        <a:lnTo>
                          <a:pt x="170" y="2"/>
                        </a:lnTo>
                        <a:lnTo>
                          <a:pt x="170" y="4"/>
                        </a:lnTo>
                        <a:lnTo>
                          <a:pt x="170" y="2"/>
                        </a:lnTo>
                        <a:lnTo>
                          <a:pt x="167" y="2"/>
                        </a:lnTo>
                        <a:lnTo>
                          <a:pt x="167" y="4"/>
                        </a:lnTo>
                        <a:lnTo>
                          <a:pt x="165" y="2"/>
                        </a:lnTo>
                        <a:lnTo>
                          <a:pt x="165" y="4"/>
                        </a:lnTo>
                        <a:lnTo>
                          <a:pt x="165" y="2"/>
                        </a:lnTo>
                        <a:lnTo>
                          <a:pt x="163" y="4"/>
                        </a:lnTo>
                        <a:lnTo>
                          <a:pt x="163" y="7"/>
                        </a:lnTo>
                        <a:lnTo>
                          <a:pt x="163" y="4"/>
                        </a:lnTo>
                        <a:lnTo>
                          <a:pt x="160" y="7"/>
                        </a:lnTo>
                        <a:lnTo>
                          <a:pt x="158" y="7"/>
                        </a:lnTo>
                        <a:lnTo>
                          <a:pt x="155" y="9"/>
                        </a:lnTo>
                        <a:lnTo>
                          <a:pt x="153" y="9"/>
                        </a:lnTo>
                        <a:lnTo>
                          <a:pt x="153" y="7"/>
                        </a:lnTo>
                        <a:lnTo>
                          <a:pt x="153" y="9"/>
                        </a:lnTo>
                        <a:lnTo>
                          <a:pt x="151" y="9"/>
                        </a:lnTo>
                        <a:lnTo>
                          <a:pt x="153" y="11"/>
                        </a:lnTo>
                        <a:lnTo>
                          <a:pt x="151" y="9"/>
                        </a:lnTo>
                        <a:lnTo>
                          <a:pt x="151" y="11"/>
                        </a:lnTo>
                        <a:lnTo>
                          <a:pt x="153" y="14"/>
                        </a:lnTo>
                        <a:lnTo>
                          <a:pt x="151" y="14"/>
                        </a:lnTo>
                        <a:lnTo>
                          <a:pt x="153" y="14"/>
                        </a:lnTo>
                        <a:lnTo>
                          <a:pt x="151" y="16"/>
                        </a:lnTo>
                        <a:lnTo>
                          <a:pt x="153" y="16"/>
                        </a:lnTo>
                        <a:lnTo>
                          <a:pt x="153" y="19"/>
                        </a:lnTo>
                        <a:lnTo>
                          <a:pt x="153" y="21"/>
                        </a:lnTo>
                        <a:lnTo>
                          <a:pt x="151" y="23"/>
                        </a:lnTo>
                        <a:lnTo>
                          <a:pt x="151" y="26"/>
                        </a:lnTo>
                        <a:lnTo>
                          <a:pt x="151" y="28"/>
                        </a:lnTo>
                        <a:lnTo>
                          <a:pt x="148" y="28"/>
                        </a:lnTo>
                        <a:lnTo>
                          <a:pt x="148" y="31"/>
                        </a:lnTo>
                        <a:lnTo>
                          <a:pt x="148" y="33"/>
                        </a:lnTo>
                        <a:lnTo>
                          <a:pt x="146" y="33"/>
                        </a:lnTo>
                        <a:lnTo>
                          <a:pt x="146" y="35"/>
                        </a:lnTo>
                        <a:lnTo>
                          <a:pt x="143" y="38"/>
                        </a:lnTo>
                        <a:lnTo>
                          <a:pt x="143" y="40"/>
                        </a:lnTo>
                        <a:lnTo>
                          <a:pt x="146" y="42"/>
                        </a:lnTo>
                        <a:lnTo>
                          <a:pt x="143" y="45"/>
                        </a:lnTo>
                        <a:lnTo>
                          <a:pt x="143" y="47"/>
                        </a:lnTo>
                        <a:lnTo>
                          <a:pt x="141" y="50"/>
                        </a:lnTo>
                        <a:lnTo>
                          <a:pt x="141" y="52"/>
                        </a:lnTo>
                        <a:lnTo>
                          <a:pt x="139" y="52"/>
                        </a:lnTo>
                        <a:lnTo>
                          <a:pt x="136" y="57"/>
                        </a:lnTo>
                        <a:lnTo>
                          <a:pt x="134" y="57"/>
                        </a:lnTo>
                        <a:lnTo>
                          <a:pt x="134" y="59"/>
                        </a:lnTo>
                        <a:lnTo>
                          <a:pt x="134" y="62"/>
                        </a:lnTo>
                        <a:lnTo>
                          <a:pt x="132" y="64"/>
                        </a:lnTo>
                        <a:lnTo>
                          <a:pt x="129" y="66"/>
                        </a:lnTo>
                        <a:lnTo>
                          <a:pt x="129" y="69"/>
                        </a:lnTo>
                        <a:lnTo>
                          <a:pt x="127" y="71"/>
                        </a:lnTo>
                        <a:lnTo>
                          <a:pt x="127" y="73"/>
                        </a:lnTo>
                        <a:lnTo>
                          <a:pt x="122" y="78"/>
                        </a:lnTo>
                        <a:lnTo>
                          <a:pt x="122" y="81"/>
                        </a:lnTo>
                        <a:lnTo>
                          <a:pt x="120" y="83"/>
                        </a:lnTo>
                        <a:lnTo>
                          <a:pt x="117" y="83"/>
                        </a:lnTo>
                        <a:lnTo>
                          <a:pt x="115" y="85"/>
                        </a:lnTo>
                        <a:lnTo>
                          <a:pt x="112" y="85"/>
                        </a:lnTo>
                        <a:lnTo>
                          <a:pt x="112" y="88"/>
                        </a:lnTo>
                        <a:lnTo>
                          <a:pt x="110" y="88"/>
                        </a:lnTo>
                        <a:lnTo>
                          <a:pt x="110" y="90"/>
                        </a:lnTo>
                        <a:lnTo>
                          <a:pt x="108" y="92"/>
                        </a:lnTo>
                        <a:lnTo>
                          <a:pt x="108" y="95"/>
                        </a:lnTo>
                        <a:lnTo>
                          <a:pt x="105" y="97"/>
                        </a:lnTo>
                        <a:lnTo>
                          <a:pt x="105" y="100"/>
                        </a:lnTo>
                        <a:lnTo>
                          <a:pt x="105" y="102"/>
                        </a:lnTo>
                        <a:lnTo>
                          <a:pt x="105" y="104"/>
                        </a:lnTo>
                        <a:lnTo>
                          <a:pt x="103" y="109"/>
                        </a:lnTo>
                        <a:lnTo>
                          <a:pt x="103" y="112"/>
                        </a:lnTo>
                        <a:lnTo>
                          <a:pt x="101" y="112"/>
                        </a:lnTo>
                        <a:lnTo>
                          <a:pt x="101" y="114"/>
                        </a:lnTo>
                        <a:lnTo>
                          <a:pt x="98" y="114"/>
                        </a:lnTo>
                        <a:lnTo>
                          <a:pt x="98" y="116"/>
                        </a:lnTo>
                        <a:lnTo>
                          <a:pt x="96" y="119"/>
                        </a:lnTo>
                        <a:lnTo>
                          <a:pt x="91" y="119"/>
                        </a:lnTo>
                        <a:lnTo>
                          <a:pt x="91" y="121"/>
                        </a:lnTo>
                        <a:lnTo>
                          <a:pt x="91" y="123"/>
                        </a:lnTo>
                        <a:lnTo>
                          <a:pt x="89" y="126"/>
                        </a:lnTo>
                        <a:lnTo>
                          <a:pt x="91" y="128"/>
                        </a:lnTo>
                        <a:lnTo>
                          <a:pt x="89" y="131"/>
                        </a:lnTo>
                        <a:lnTo>
                          <a:pt x="89" y="133"/>
                        </a:lnTo>
                        <a:lnTo>
                          <a:pt x="86" y="133"/>
                        </a:lnTo>
                        <a:lnTo>
                          <a:pt x="89" y="133"/>
                        </a:lnTo>
                        <a:lnTo>
                          <a:pt x="89" y="138"/>
                        </a:lnTo>
                        <a:lnTo>
                          <a:pt x="89" y="140"/>
                        </a:lnTo>
                        <a:lnTo>
                          <a:pt x="86" y="140"/>
                        </a:lnTo>
                        <a:lnTo>
                          <a:pt x="89" y="140"/>
                        </a:lnTo>
                        <a:lnTo>
                          <a:pt x="89" y="143"/>
                        </a:lnTo>
                        <a:lnTo>
                          <a:pt x="86" y="145"/>
                        </a:lnTo>
                        <a:lnTo>
                          <a:pt x="86" y="147"/>
                        </a:lnTo>
                        <a:lnTo>
                          <a:pt x="86" y="150"/>
                        </a:lnTo>
                        <a:lnTo>
                          <a:pt x="84" y="152"/>
                        </a:lnTo>
                        <a:lnTo>
                          <a:pt x="84" y="154"/>
                        </a:lnTo>
                        <a:lnTo>
                          <a:pt x="77" y="159"/>
                        </a:lnTo>
                        <a:lnTo>
                          <a:pt x="77" y="162"/>
                        </a:lnTo>
                        <a:lnTo>
                          <a:pt x="72" y="164"/>
                        </a:lnTo>
                        <a:lnTo>
                          <a:pt x="65" y="169"/>
                        </a:lnTo>
                        <a:lnTo>
                          <a:pt x="62" y="171"/>
                        </a:lnTo>
                        <a:lnTo>
                          <a:pt x="60" y="171"/>
                        </a:lnTo>
                        <a:lnTo>
                          <a:pt x="58" y="174"/>
                        </a:lnTo>
                        <a:lnTo>
                          <a:pt x="50" y="176"/>
                        </a:lnTo>
                        <a:lnTo>
                          <a:pt x="46" y="178"/>
                        </a:lnTo>
                        <a:lnTo>
                          <a:pt x="43" y="178"/>
                        </a:lnTo>
                        <a:lnTo>
                          <a:pt x="39" y="181"/>
                        </a:lnTo>
                        <a:lnTo>
                          <a:pt x="29" y="183"/>
                        </a:lnTo>
                        <a:lnTo>
                          <a:pt x="27" y="183"/>
                        </a:lnTo>
                        <a:lnTo>
                          <a:pt x="24" y="185"/>
                        </a:lnTo>
                        <a:lnTo>
                          <a:pt x="19" y="185"/>
                        </a:lnTo>
                        <a:lnTo>
                          <a:pt x="17" y="183"/>
                        </a:lnTo>
                        <a:lnTo>
                          <a:pt x="17" y="181"/>
                        </a:lnTo>
                        <a:lnTo>
                          <a:pt x="17" y="183"/>
                        </a:lnTo>
                        <a:lnTo>
                          <a:pt x="15" y="183"/>
                        </a:lnTo>
                        <a:lnTo>
                          <a:pt x="12" y="183"/>
                        </a:lnTo>
                        <a:lnTo>
                          <a:pt x="12" y="181"/>
                        </a:lnTo>
                        <a:lnTo>
                          <a:pt x="12" y="183"/>
                        </a:lnTo>
                        <a:lnTo>
                          <a:pt x="10" y="183"/>
                        </a:lnTo>
                        <a:lnTo>
                          <a:pt x="10" y="181"/>
                        </a:lnTo>
                        <a:lnTo>
                          <a:pt x="8" y="181"/>
                        </a:lnTo>
                        <a:lnTo>
                          <a:pt x="8" y="178"/>
                        </a:lnTo>
                        <a:lnTo>
                          <a:pt x="8" y="181"/>
                        </a:lnTo>
                        <a:lnTo>
                          <a:pt x="5" y="183"/>
                        </a:lnTo>
                        <a:lnTo>
                          <a:pt x="5" y="181"/>
                        </a:lnTo>
                        <a:lnTo>
                          <a:pt x="5" y="183"/>
                        </a:lnTo>
                        <a:lnTo>
                          <a:pt x="8" y="185"/>
                        </a:lnTo>
                        <a:lnTo>
                          <a:pt x="5" y="185"/>
                        </a:lnTo>
                        <a:lnTo>
                          <a:pt x="5" y="188"/>
                        </a:lnTo>
                        <a:lnTo>
                          <a:pt x="3" y="190"/>
                        </a:lnTo>
                        <a:lnTo>
                          <a:pt x="0" y="193"/>
                        </a:lnTo>
                        <a:lnTo>
                          <a:pt x="3" y="193"/>
                        </a:lnTo>
                        <a:lnTo>
                          <a:pt x="5" y="193"/>
                        </a:lnTo>
                        <a:lnTo>
                          <a:pt x="10" y="190"/>
                        </a:lnTo>
                        <a:lnTo>
                          <a:pt x="15" y="193"/>
                        </a:lnTo>
                        <a:lnTo>
                          <a:pt x="17" y="193"/>
                        </a:lnTo>
                        <a:lnTo>
                          <a:pt x="19" y="195"/>
                        </a:lnTo>
                        <a:lnTo>
                          <a:pt x="22" y="195"/>
                        </a:lnTo>
                        <a:lnTo>
                          <a:pt x="24" y="195"/>
                        </a:lnTo>
                        <a:lnTo>
                          <a:pt x="24" y="197"/>
                        </a:lnTo>
                        <a:lnTo>
                          <a:pt x="29" y="197"/>
                        </a:lnTo>
                        <a:lnTo>
                          <a:pt x="31" y="200"/>
                        </a:lnTo>
                        <a:lnTo>
                          <a:pt x="34" y="200"/>
                        </a:lnTo>
                        <a:lnTo>
                          <a:pt x="36" y="200"/>
                        </a:lnTo>
                        <a:lnTo>
                          <a:pt x="39" y="200"/>
                        </a:lnTo>
                        <a:lnTo>
                          <a:pt x="41" y="202"/>
                        </a:lnTo>
                        <a:lnTo>
                          <a:pt x="43" y="202"/>
                        </a:lnTo>
                        <a:lnTo>
                          <a:pt x="48" y="205"/>
                        </a:lnTo>
                        <a:lnTo>
                          <a:pt x="50" y="202"/>
                        </a:lnTo>
                        <a:lnTo>
                          <a:pt x="58" y="195"/>
                        </a:lnTo>
                        <a:lnTo>
                          <a:pt x="62" y="193"/>
                        </a:lnTo>
                        <a:lnTo>
                          <a:pt x="65" y="190"/>
                        </a:lnTo>
                        <a:lnTo>
                          <a:pt x="70" y="185"/>
                        </a:lnTo>
                        <a:lnTo>
                          <a:pt x="72" y="185"/>
                        </a:lnTo>
                        <a:lnTo>
                          <a:pt x="77" y="178"/>
                        </a:lnTo>
                        <a:lnTo>
                          <a:pt x="81" y="171"/>
                        </a:lnTo>
                        <a:lnTo>
                          <a:pt x="84" y="171"/>
                        </a:lnTo>
                        <a:lnTo>
                          <a:pt x="86" y="171"/>
                        </a:lnTo>
                        <a:lnTo>
                          <a:pt x="86" y="169"/>
                        </a:lnTo>
                        <a:lnTo>
                          <a:pt x="89" y="169"/>
                        </a:lnTo>
                        <a:lnTo>
                          <a:pt x="91" y="169"/>
                        </a:lnTo>
                        <a:lnTo>
                          <a:pt x="93" y="169"/>
                        </a:lnTo>
                        <a:lnTo>
                          <a:pt x="96" y="169"/>
                        </a:lnTo>
                        <a:lnTo>
                          <a:pt x="98" y="169"/>
                        </a:lnTo>
                        <a:lnTo>
                          <a:pt x="101" y="166"/>
                        </a:lnTo>
                        <a:lnTo>
                          <a:pt x="103" y="166"/>
                        </a:lnTo>
                        <a:lnTo>
                          <a:pt x="105" y="166"/>
                        </a:lnTo>
                        <a:lnTo>
                          <a:pt x="108" y="166"/>
                        </a:lnTo>
                        <a:lnTo>
                          <a:pt x="108" y="164"/>
                        </a:lnTo>
                        <a:lnTo>
                          <a:pt x="110" y="164"/>
                        </a:lnTo>
                        <a:lnTo>
                          <a:pt x="112" y="164"/>
                        </a:lnTo>
                        <a:lnTo>
                          <a:pt x="112" y="166"/>
                        </a:lnTo>
                        <a:lnTo>
                          <a:pt x="112" y="164"/>
                        </a:lnTo>
                        <a:lnTo>
                          <a:pt x="115" y="164"/>
                        </a:lnTo>
                        <a:lnTo>
                          <a:pt x="117" y="164"/>
                        </a:lnTo>
                        <a:lnTo>
                          <a:pt x="120" y="164"/>
                        </a:lnTo>
                        <a:lnTo>
                          <a:pt x="122" y="164"/>
                        </a:lnTo>
                        <a:lnTo>
                          <a:pt x="124" y="164"/>
                        </a:lnTo>
                        <a:lnTo>
                          <a:pt x="127" y="164"/>
                        </a:lnTo>
                        <a:lnTo>
                          <a:pt x="129" y="164"/>
                        </a:lnTo>
                        <a:lnTo>
                          <a:pt x="132" y="164"/>
                        </a:lnTo>
                        <a:lnTo>
                          <a:pt x="134" y="162"/>
                        </a:lnTo>
                        <a:lnTo>
                          <a:pt x="134" y="164"/>
                        </a:lnTo>
                        <a:lnTo>
                          <a:pt x="136" y="162"/>
                        </a:lnTo>
                        <a:lnTo>
                          <a:pt x="139" y="162"/>
                        </a:lnTo>
                        <a:lnTo>
                          <a:pt x="141" y="164"/>
                        </a:lnTo>
                        <a:lnTo>
                          <a:pt x="143" y="159"/>
                        </a:lnTo>
                        <a:lnTo>
                          <a:pt x="146" y="159"/>
                        </a:lnTo>
                        <a:lnTo>
                          <a:pt x="146" y="157"/>
                        </a:lnTo>
                        <a:lnTo>
                          <a:pt x="148" y="157"/>
                        </a:lnTo>
                        <a:lnTo>
                          <a:pt x="153" y="157"/>
                        </a:lnTo>
                        <a:lnTo>
                          <a:pt x="155" y="157"/>
                        </a:lnTo>
                        <a:lnTo>
                          <a:pt x="158" y="157"/>
                        </a:lnTo>
                        <a:lnTo>
                          <a:pt x="160" y="157"/>
                        </a:lnTo>
                        <a:lnTo>
                          <a:pt x="163" y="154"/>
                        </a:lnTo>
                        <a:lnTo>
                          <a:pt x="165" y="152"/>
                        </a:lnTo>
                        <a:lnTo>
                          <a:pt x="167" y="152"/>
                        </a:lnTo>
                        <a:lnTo>
                          <a:pt x="165" y="150"/>
                        </a:lnTo>
                        <a:lnTo>
                          <a:pt x="167" y="150"/>
                        </a:lnTo>
                        <a:lnTo>
                          <a:pt x="170" y="145"/>
                        </a:lnTo>
                        <a:lnTo>
                          <a:pt x="172" y="145"/>
                        </a:lnTo>
                        <a:lnTo>
                          <a:pt x="172" y="143"/>
                        </a:lnTo>
                        <a:lnTo>
                          <a:pt x="172" y="140"/>
                        </a:lnTo>
                        <a:lnTo>
                          <a:pt x="172" y="138"/>
                        </a:lnTo>
                        <a:lnTo>
                          <a:pt x="172" y="135"/>
                        </a:lnTo>
                        <a:lnTo>
                          <a:pt x="174" y="133"/>
                        </a:lnTo>
                        <a:lnTo>
                          <a:pt x="174" y="131"/>
                        </a:lnTo>
                        <a:lnTo>
                          <a:pt x="177" y="131"/>
                        </a:lnTo>
                        <a:lnTo>
                          <a:pt x="177" y="128"/>
                        </a:lnTo>
                        <a:lnTo>
                          <a:pt x="179" y="128"/>
                        </a:lnTo>
                        <a:lnTo>
                          <a:pt x="177" y="128"/>
                        </a:lnTo>
                        <a:lnTo>
                          <a:pt x="179" y="126"/>
                        </a:lnTo>
                        <a:lnTo>
                          <a:pt x="179" y="123"/>
                        </a:lnTo>
                        <a:lnTo>
                          <a:pt x="179" y="121"/>
                        </a:lnTo>
                        <a:lnTo>
                          <a:pt x="182" y="119"/>
                        </a:lnTo>
                        <a:lnTo>
                          <a:pt x="184" y="116"/>
                        </a:lnTo>
                        <a:lnTo>
                          <a:pt x="184" y="114"/>
                        </a:lnTo>
                        <a:lnTo>
                          <a:pt x="186" y="112"/>
                        </a:lnTo>
                        <a:lnTo>
                          <a:pt x="186" y="109"/>
                        </a:lnTo>
                        <a:lnTo>
                          <a:pt x="186" y="112"/>
                        </a:lnTo>
                        <a:lnTo>
                          <a:pt x="189" y="112"/>
                        </a:lnTo>
                        <a:lnTo>
                          <a:pt x="189" y="109"/>
                        </a:lnTo>
                        <a:lnTo>
                          <a:pt x="189" y="107"/>
                        </a:lnTo>
                        <a:lnTo>
                          <a:pt x="189" y="104"/>
                        </a:lnTo>
                        <a:lnTo>
                          <a:pt x="189" y="102"/>
                        </a:lnTo>
                        <a:lnTo>
                          <a:pt x="189" y="100"/>
                        </a:lnTo>
                        <a:lnTo>
                          <a:pt x="186" y="100"/>
                        </a:lnTo>
                        <a:lnTo>
                          <a:pt x="186" y="97"/>
                        </a:lnTo>
                        <a:lnTo>
                          <a:pt x="189" y="95"/>
                        </a:lnTo>
                        <a:lnTo>
                          <a:pt x="189" y="92"/>
                        </a:lnTo>
                        <a:lnTo>
                          <a:pt x="189" y="90"/>
                        </a:lnTo>
                        <a:lnTo>
                          <a:pt x="189" y="88"/>
                        </a:lnTo>
                        <a:lnTo>
                          <a:pt x="186" y="88"/>
                        </a:lnTo>
                        <a:lnTo>
                          <a:pt x="186" y="85"/>
                        </a:lnTo>
                        <a:lnTo>
                          <a:pt x="186" y="83"/>
                        </a:lnTo>
                        <a:lnTo>
                          <a:pt x="189" y="78"/>
                        </a:lnTo>
                        <a:lnTo>
                          <a:pt x="191" y="78"/>
                        </a:lnTo>
                        <a:lnTo>
                          <a:pt x="194" y="78"/>
                        </a:lnTo>
                        <a:lnTo>
                          <a:pt x="194" y="76"/>
                        </a:lnTo>
                        <a:lnTo>
                          <a:pt x="194" y="73"/>
                        </a:lnTo>
                        <a:lnTo>
                          <a:pt x="196" y="71"/>
                        </a:lnTo>
                        <a:lnTo>
                          <a:pt x="196" y="69"/>
                        </a:lnTo>
                        <a:lnTo>
                          <a:pt x="198" y="66"/>
                        </a:lnTo>
                        <a:lnTo>
                          <a:pt x="196" y="66"/>
                        </a:lnTo>
                        <a:lnTo>
                          <a:pt x="198" y="64"/>
                        </a:lnTo>
                        <a:lnTo>
                          <a:pt x="201" y="62"/>
                        </a:lnTo>
                        <a:lnTo>
                          <a:pt x="198" y="59"/>
                        </a:lnTo>
                        <a:lnTo>
                          <a:pt x="201" y="57"/>
                        </a:lnTo>
                        <a:lnTo>
                          <a:pt x="198" y="57"/>
                        </a:lnTo>
                        <a:lnTo>
                          <a:pt x="201" y="52"/>
                        </a:lnTo>
                        <a:lnTo>
                          <a:pt x="201" y="50"/>
                        </a:lnTo>
                        <a:lnTo>
                          <a:pt x="201" y="45"/>
                        </a:lnTo>
                        <a:lnTo>
                          <a:pt x="201" y="42"/>
                        </a:lnTo>
                        <a:lnTo>
                          <a:pt x="201" y="40"/>
                        </a:lnTo>
                        <a:lnTo>
                          <a:pt x="201" y="33"/>
                        </a:lnTo>
                        <a:lnTo>
                          <a:pt x="201" y="31"/>
                        </a:lnTo>
                        <a:lnTo>
                          <a:pt x="201" y="28"/>
                        </a:lnTo>
                        <a:lnTo>
                          <a:pt x="201" y="26"/>
                        </a:lnTo>
                        <a:lnTo>
                          <a:pt x="201" y="19"/>
                        </a:lnTo>
                        <a:lnTo>
                          <a:pt x="201" y="16"/>
                        </a:lnTo>
                        <a:lnTo>
                          <a:pt x="201" y="14"/>
                        </a:lnTo>
                        <a:lnTo>
                          <a:pt x="201" y="11"/>
                        </a:lnTo>
                        <a:lnTo>
                          <a:pt x="201" y="9"/>
                        </a:lnTo>
                        <a:lnTo>
                          <a:pt x="198" y="9"/>
                        </a:lnTo>
                        <a:lnTo>
                          <a:pt x="196" y="9"/>
                        </a:lnTo>
                        <a:lnTo>
                          <a:pt x="196" y="7"/>
                        </a:lnTo>
                        <a:lnTo>
                          <a:pt x="194" y="7"/>
                        </a:lnTo>
                        <a:lnTo>
                          <a:pt x="194" y="4"/>
                        </a:lnTo>
                        <a:lnTo>
                          <a:pt x="194" y="2"/>
                        </a:lnTo>
                        <a:lnTo>
                          <a:pt x="191" y="0"/>
                        </a:lnTo>
                        <a:lnTo>
                          <a:pt x="189" y="0"/>
                        </a:lnTo>
                        <a:lnTo>
                          <a:pt x="186" y="0"/>
                        </a:lnTo>
                        <a:lnTo>
                          <a:pt x="184" y="0"/>
                        </a:lnTo>
                        <a:lnTo>
                          <a:pt x="182" y="0"/>
                        </a:lnTo>
                        <a:lnTo>
                          <a:pt x="179" y="0"/>
                        </a:lnTo>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52" name="Freeform 77"/>
                  <xdr:cNvSpPr>
                    <a:spLocks/>
                  </xdr:cNvSpPr>
                </xdr:nvSpPr>
                <xdr:spPr bwMode="auto">
                  <a:xfrm>
                    <a:off x="915086" y="22446626"/>
                    <a:ext cx="150559" cy="168990"/>
                  </a:xfrm>
                  <a:custGeom>
                    <a:avLst/>
                    <a:gdLst>
                      <a:gd name="T0" fmla="*/ 284 w 129"/>
                      <a:gd name="T1" fmla="*/ 69 h 136"/>
                      <a:gd name="T2" fmla="*/ 271 w 129"/>
                      <a:gd name="T3" fmla="*/ 58 h 136"/>
                      <a:gd name="T4" fmla="*/ 240 w 129"/>
                      <a:gd name="T5" fmla="*/ 58 h 136"/>
                      <a:gd name="T6" fmla="*/ 212 w 129"/>
                      <a:gd name="T7" fmla="*/ 58 h 136"/>
                      <a:gd name="T8" fmla="*/ 196 w 129"/>
                      <a:gd name="T9" fmla="*/ 47 h 136"/>
                      <a:gd name="T10" fmla="*/ 185 w 129"/>
                      <a:gd name="T11" fmla="*/ 13 h 136"/>
                      <a:gd name="T12" fmla="*/ 149 w 129"/>
                      <a:gd name="T13" fmla="*/ 22 h 136"/>
                      <a:gd name="T14" fmla="*/ 147 w 129"/>
                      <a:gd name="T15" fmla="*/ 13 h 136"/>
                      <a:gd name="T16" fmla="*/ 130 w 129"/>
                      <a:gd name="T17" fmla="*/ 13 h 136"/>
                      <a:gd name="T18" fmla="*/ 124 w 129"/>
                      <a:gd name="T19" fmla="*/ 35 h 136"/>
                      <a:gd name="T20" fmla="*/ 116 w 129"/>
                      <a:gd name="T21" fmla="*/ 69 h 136"/>
                      <a:gd name="T22" fmla="*/ 109 w 129"/>
                      <a:gd name="T23" fmla="*/ 102 h 136"/>
                      <a:gd name="T24" fmla="*/ 96 w 129"/>
                      <a:gd name="T25" fmla="*/ 160 h 136"/>
                      <a:gd name="T26" fmla="*/ 75 w 129"/>
                      <a:gd name="T27" fmla="*/ 171 h 136"/>
                      <a:gd name="T28" fmla="*/ 61 w 129"/>
                      <a:gd name="T29" fmla="*/ 193 h 136"/>
                      <a:gd name="T30" fmla="*/ 27 w 129"/>
                      <a:gd name="T31" fmla="*/ 201 h 136"/>
                      <a:gd name="T32" fmla="*/ 14 w 129"/>
                      <a:gd name="T33" fmla="*/ 250 h 136"/>
                      <a:gd name="T34" fmla="*/ 2 w 129"/>
                      <a:gd name="T35" fmla="*/ 305 h 136"/>
                      <a:gd name="T36" fmla="*/ 2 w 129"/>
                      <a:gd name="T37" fmla="*/ 370 h 136"/>
                      <a:gd name="T38" fmla="*/ 20 w 129"/>
                      <a:gd name="T39" fmla="*/ 435 h 136"/>
                      <a:gd name="T40" fmla="*/ 35 w 129"/>
                      <a:gd name="T41" fmla="*/ 484 h 136"/>
                      <a:gd name="T42" fmla="*/ 54 w 129"/>
                      <a:gd name="T43" fmla="*/ 502 h 136"/>
                      <a:gd name="T44" fmla="*/ 72 w 129"/>
                      <a:gd name="T45" fmla="*/ 542 h 136"/>
                      <a:gd name="T46" fmla="*/ 75 w 129"/>
                      <a:gd name="T47" fmla="*/ 546 h 136"/>
                      <a:gd name="T48" fmla="*/ 90 w 129"/>
                      <a:gd name="T49" fmla="*/ 573 h 136"/>
                      <a:gd name="T50" fmla="*/ 104 w 129"/>
                      <a:gd name="T51" fmla="*/ 594 h 136"/>
                      <a:gd name="T52" fmla="*/ 124 w 129"/>
                      <a:gd name="T53" fmla="*/ 606 h 136"/>
                      <a:gd name="T54" fmla="*/ 149 w 129"/>
                      <a:gd name="T55" fmla="*/ 619 h 136"/>
                      <a:gd name="T56" fmla="*/ 165 w 129"/>
                      <a:gd name="T57" fmla="*/ 639 h 136"/>
                      <a:gd name="T58" fmla="*/ 196 w 129"/>
                      <a:gd name="T59" fmla="*/ 619 h 136"/>
                      <a:gd name="T60" fmla="*/ 221 w 129"/>
                      <a:gd name="T61" fmla="*/ 594 h 136"/>
                      <a:gd name="T62" fmla="*/ 253 w 129"/>
                      <a:gd name="T63" fmla="*/ 573 h 136"/>
                      <a:gd name="T64" fmla="*/ 296 w 129"/>
                      <a:gd name="T65" fmla="*/ 573 h 136"/>
                      <a:gd name="T66" fmla="*/ 316 w 129"/>
                      <a:gd name="T67" fmla="*/ 542 h 136"/>
                      <a:gd name="T68" fmla="*/ 325 w 129"/>
                      <a:gd name="T69" fmla="*/ 502 h 136"/>
                      <a:gd name="T70" fmla="*/ 349 w 129"/>
                      <a:gd name="T71" fmla="*/ 484 h 136"/>
                      <a:gd name="T72" fmla="*/ 345 w 129"/>
                      <a:gd name="T73" fmla="*/ 459 h 136"/>
                      <a:gd name="T74" fmla="*/ 349 w 129"/>
                      <a:gd name="T75" fmla="*/ 415 h 136"/>
                      <a:gd name="T76" fmla="*/ 375 w 129"/>
                      <a:gd name="T77" fmla="*/ 382 h 136"/>
                      <a:gd name="T78" fmla="*/ 359 w 129"/>
                      <a:gd name="T79" fmla="*/ 362 h 136"/>
                      <a:gd name="T80" fmla="*/ 359 w 129"/>
                      <a:gd name="T81" fmla="*/ 324 h 136"/>
                      <a:gd name="T82" fmla="*/ 375 w 129"/>
                      <a:gd name="T83" fmla="*/ 305 h 136"/>
                      <a:gd name="T84" fmla="*/ 375 w 129"/>
                      <a:gd name="T85" fmla="*/ 285 h 136"/>
                      <a:gd name="T86" fmla="*/ 363 w 129"/>
                      <a:gd name="T87" fmla="*/ 258 h 136"/>
                      <a:gd name="T88" fmla="*/ 345 w 129"/>
                      <a:gd name="T89" fmla="*/ 226 h 136"/>
                      <a:gd name="T90" fmla="*/ 339 w 129"/>
                      <a:gd name="T91" fmla="*/ 193 h 136"/>
                      <a:gd name="T92" fmla="*/ 349 w 129"/>
                      <a:gd name="T93" fmla="*/ 137 h 136"/>
                      <a:gd name="T94" fmla="*/ 339 w 129"/>
                      <a:gd name="T95" fmla="*/ 102 h 136"/>
                      <a:gd name="T96" fmla="*/ 339 w 129"/>
                      <a:gd name="T97" fmla="*/ 79 h 136"/>
                      <a:gd name="T98" fmla="*/ 345 w 129"/>
                      <a:gd name="T99" fmla="*/ 69 h 136"/>
                      <a:gd name="T100" fmla="*/ 349 w 129"/>
                      <a:gd name="T101" fmla="*/ 79 h 136"/>
                      <a:gd name="T102" fmla="*/ 349 w 129"/>
                      <a:gd name="T103" fmla="*/ 89 h 136"/>
                      <a:gd name="T104" fmla="*/ 359 w 129"/>
                      <a:gd name="T105" fmla="*/ 35 h 136"/>
                      <a:gd name="T106" fmla="*/ 339 w 129"/>
                      <a:gd name="T107" fmla="*/ 35 h 136"/>
                      <a:gd name="T108" fmla="*/ 339 w 129"/>
                      <a:gd name="T109" fmla="*/ 69 h 136"/>
                      <a:gd name="T110" fmla="*/ 310 w 129"/>
                      <a:gd name="T111" fmla="*/ 102 h 1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Lst>
                    <a:ahLst/>
                    <a:cxnLst>
                      <a:cxn ang="T112">
                        <a:pos x="T0" y="T1"/>
                      </a:cxn>
                      <a:cxn ang="T113">
                        <a:pos x="T2" y="T3"/>
                      </a:cxn>
                      <a:cxn ang="T114">
                        <a:pos x="T4" y="T5"/>
                      </a:cxn>
                      <a:cxn ang="T115">
                        <a:pos x="T6" y="T7"/>
                      </a:cxn>
                      <a:cxn ang="T116">
                        <a:pos x="T8" y="T9"/>
                      </a:cxn>
                      <a:cxn ang="T117">
                        <a:pos x="T10" y="T11"/>
                      </a:cxn>
                      <a:cxn ang="T118">
                        <a:pos x="T12" y="T13"/>
                      </a:cxn>
                      <a:cxn ang="T119">
                        <a:pos x="T14" y="T15"/>
                      </a:cxn>
                      <a:cxn ang="T120">
                        <a:pos x="T16" y="T17"/>
                      </a:cxn>
                      <a:cxn ang="T121">
                        <a:pos x="T18" y="T19"/>
                      </a:cxn>
                      <a:cxn ang="T122">
                        <a:pos x="T20" y="T21"/>
                      </a:cxn>
                      <a:cxn ang="T123">
                        <a:pos x="T22" y="T23"/>
                      </a:cxn>
                      <a:cxn ang="T124">
                        <a:pos x="T24" y="T25"/>
                      </a:cxn>
                      <a:cxn ang="T125">
                        <a:pos x="T26" y="T27"/>
                      </a:cxn>
                      <a:cxn ang="T126">
                        <a:pos x="T28" y="T29"/>
                      </a:cxn>
                      <a:cxn ang="T127">
                        <a:pos x="T30" y="T31"/>
                      </a:cxn>
                      <a:cxn ang="T128">
                        <a:pos x="T32" y="T33"/>
                      </a:cxn>
                      <a:cxn ang="T129">
                        <a:pos x="T34" y="T35"/>
                      </a:cxn>
                      <a:cxn ang="T130">
                        <a:pos x="T36" y="T37"/>
                      </a:cxn>
                      <a:cxn ang="T131">
                        <a:pos x="T38" y="T39"/>
                      </a:cxn>
                      <a:cxn ang="T132">
                        <a:pos x="T40" y="T41"/>
                      </a:cxn>
                      <a:cxn ang="T133">
                        <a:pos x="T42" y="T43"/>
                      </a:cxn>
                      <a:cxn ang="T134">
                        <a:pos x="T44" y="T45"/>
                      </a:cxn>
                      <a:cxn ang="T135">
                        <a:pos x="T46" y="T47"/>
                      </a:cxn>
                      <a:cxn ang="T136">
                        <a:pos x="T48" y="T49"/>
                      </a:cxn>
                      <a:cxn ang="T137">
                        <a:pos x="T50" y="T51"/>
                      </a:cxn>
                      <a:cxn ang="T138">
                        <a:pos x="T52" y="T53"/>
                      </a:cxn>
                      <a:cxn ang="T139">
                        <a:pos x="T54" y="T55"/>
                      </a:cxn>
                      <a:cxn ang="T140">
                        <a:pos x="T56" y="T57"/>
                      </a:cxn>
                      <a:cxn ang="T141">
                        <a:pos x="T58" y="T59"/>
                      </a:cxn>
                      <a:cxn ang="T142">
                        <a:pos x="T60" y="T61"/>
                      </a:cxn>
                      <a:cxn ang="T143">
                        <a:pos x="T62" y="T63"/>
                      </a:cxn>
                      <a:cxn ang="T144">
                        <a:pos x="T64" y="T65"/>
                      </a:cxn>
                      <a:cxn ang="T145">
                        <a:pos x="T66" y="T67"/>
                      </a:cxn>
                      <a:cxn ang="T146">
                        <a:pos x="T68" y="T69"/>
                      </a:cxn>
                      <a:cxn ang="T147">
                        <a:pos x="T70" y="T71"/>
                      </a:cxn>
                      <a:cxn ang="T148">
                        <a:pos x="T72" y="T73"/>
                      </a:cxn>
                      <a:cxn ang="T149">
                        <a:pos x="T74" y="T75"/>
                      </a:cxn>
                      <a:cxn ang="T150">
                        <a:pos x="T76" y="T77"/>
                      </a:cxn>
                      <a:cxn ang="T151">
                        <a:pos x="T78" y="T79"/>
                      </a:cxn>
                      <a:cxn ang="T152">
                        <a:pos x="T80" y="T81"/>
                      </a:cxn>
                      <a:cxn ang="T153">
                        <a:pos x="T82" y="T83"/>
                      </a:cxn>
                      <a:cxn ang="T154">
                        <a:pos x="T84" y="T85"/>
                      </a:cxn>
                      <a:cxn ang="T155">
                        <a:pos x="T86" y="T87"/>
                      </a:cxn>
                      <a:cxn ang="T156">
                        <a:pos x="T88" y="T89"/>
                      </a:cxn>
                      <a:cxn ang="T157">
                        <a:pos x="T90" y="T91"/>
                      </a:cxn>
                      <a:cxn ang="T158">
                        <a:pos x="T92" y="T93"/>
                      </a:cxn>
                      <a:cxn ang="T159">
                        <a:pos x="T94" y="T95"/>
                      </a:cxn>
                      <a:cxn ang="T160">
                        <a:pos x="T96" y="T97"/>
                      </a:cxn>
                      <a:cxn ang="T161">
                        <a:pos x="T98" y="T99"/>
                      </a:cxn>
                      <a:cxn ang="T162">
                        <a:pos x="T100" y="T101"/>
                      </a:cxn>
                      <a:cxn ang="T163">
                        <a:pos x="T102" y="T103"/>
                      </a:cxn>
                      <a:cxn ang="T164">
                        <a:pos x="T104" y="T105"/>
                      </a:cxn>
                      <a:cxn ang="T165">
                        <a:pos x="T106" y="T107"/>
                      </a:cxn>
                      <a:cxn ang="T166">
                        <a:pos x="T108" y="T109"/>
                      </a:cxn>
                      <a:cxn ang="T167">
                        <a:pos x="T110" y="T111"/>
                      </a:cxn>
                    </a:cxnLst>
                    <a:rect l="0" t="0" r="r" b="b"/>
                    <a:pathLst>
                      <a:path w="129" h="136">
                        <a:moveTo>
                          <a:pt x="107" y="22"/>
                        </a:moveTo>
                        <a:lnTo>
                          <a:pt x="102" y="17"/>
                        </a:lnTo>
                        <a:lnTo>
                          <a:pt x="100" y="15"/>
                        </a:lnTo>
                        <a:lnTo>
                          <a:pt x="98" y="15"/>
                        </a:lnTo>
                        <a:lnTo>
                          <a:pt x="95" y="15"/>
                        </a:lnTo>
                        <a:lnTo>
                          <a:pt x="95" y="12"/>
                        </a:lnTo>
                        <a:lnTo>
                          <a:pt x="93" y="15"/>
                        </a:lnTo>
                        <a:lnTo>
                          <a:pt x="93" y="12"/>
                        </a:lnTo>
                        <a:lnTo>
                          <a:pt x="90" y="10"/>
                        </a:lnTo>
                        <a:lnTo>
                          <a:pt x="88" y="12"/>
                        </a:lnTo>
                        <a:lnTo>
                          <a:pt x="86" y="12"/>
                        </a:lnTo>
                        <a:lnTo>
                          <a:pt x="83" y="12"/>
                        </a:lnTo>
                        <a:lnTo>
                          <a:pt x="81" y="12"/>
                        </a:lnTo>
                        <a:lnTo>
                          <a:pt x="79" y="12"/>
                        </a:lnTo>
                        <a:lnTo>
                          <a:pt x="76" y="12"/>
                        </a:lnTo>
                        <a:lnTo>
                          <a:pt x="74" y="12"/>
                        </a:lnTo>
                        <a:lnTo>
                          <a:pt x="71" y="12"/>
                        </a:lnTo>
                        <a:lnTo>
                          <a:pt x="71" y="10"/>
                        </a:lnTo>
                        <a:lnTo>
                          <a:pt x="69" y="10"/>
                        </a:lnTo>
                        <a:lnTo>
                          <a:pt x="67" y="10"/>
                        </a:lnTo>
                        <a:lnTo>
                          <a:pt x="67" y="7"/>
                        </a:lnTo>
                        <a:lnTo>
                          <a:pt x="64" y="7"/>
                        </a:lnTo>
                        <a:lnTo>
                          <a:pt x="64" y="5"/>
                        </a:lnTo>
                        <a:lnTo>
                          <a:pt x="64" y="3"/>
                        </a:lnTo>
                        <a:lnTo>
                          <a:pt x="62" y="3"/>
                        </a:lnTo>
                        <a:lnTo>
                          <a:pt x="59" y="5"/>
                        </a:lnTo>
                        <a:lnTo>
                          <a:pt x="57" y="3"/>
                        </a:lnTo>
                        <a:lnTo>
                          <a:pt x="52" y="5"/>
                        </a:lnTo>
                        <a:lnTo>
                          <a:pt x="50" y="5"/>
                        </a:lnTo>
                        <a:lnTo>
                          <a:pt x="50" y="3"/>
                        </a:lnTo>
                        <a:lnTo>
                          <a:pt x="50" y="5"/>
                        </a:lnTo>
                        <a:lnTo>
                          <a:pt x="50" y="3"/>
                        </a:lnTo>
                        <a:lnTo>
                          <a:pt x="50" y="0"/>
                        </a:lnTo>
                        <a:lnTo>
                          <a:pt x="48" y="0"/>
                        </a:lnTo>
                        <a:lnTo>
                          <a:pt x="48" y="3"/>
                        </a:lnTo>
                        <a:lnTo>
                          <a:pt x="45" y="3"/>
                        </a:lnTo>
                        <a:lnTo>
                          <a:pt x="43" y="3"/>
                        </a:lnTo>
                        <a:lnTo>
                          <a:pt x="43" y="5"/>
                        </a:lnTo>
                        <a:lnTo>
                          <a:pt x="45" y="7"/>
                        </a:lnTo>
                        <a:lnTo>
                          <a:pt x="43" y="7"/>
                        </a:lnTo>
                        <a:lnTo>
                          <a:pt x="43" y="10"/>
                        </a:lnTo>
                        <a:lnTo>
                          <a:pt x="43" y="12"/>
                        </a:lnTo>
                        <a:lnTo>
                          <a:pt x="43" y="15"/>
                        </a:lnTo>
                        <a:lnTo>
                          <a:pt x="40" y="15"/>
                        </a:lnTo>
                        <a:lnTo>
                          <a:pt x="43" y="17"/>
                        </a:lnTo>
                        <a:lnTo>
                          <a:pt x="40" y="17"/>
                        </a:lnTo>
                        <a:lnTo>
                          <a:pt x="40" y="19"/>
                        </a:lnTo>
                        <a:lnTo>
                          <a:pt x="38" y="22"/>
                        </a:lnTo>
                        <a:lnTo>
                          <a:pt x="40" y="22"/>
                        </a:lnTo>
                        <a:lnTo>
                          <a:pt x="40" y="26"/>
                        </a:lnTo>
                        <a:lnTo>
                          <a:pt x="36" y="31"/>
                        </a:lnTo>
                        <a:lnTo>
                          <a:pt x="33" y="34"/>
                        </a:lnTo>
                        <a:lnTo>
                          <a:pt x="31" y="31"/>
                        </a:lnTo>
                        <a:lnTo>
                          <a:pt x="31" y="36"/>
                        </a:lnTo>
                        <a:lnTo>
                          <a:pt x="28" y="36"/>
                        </a:lnTo>
                        <a:lnTo>
                          <a:pt x="26" y="36"/>
                        </a:lnTo>
                        <a:lnTo>
                          <a:pt x="24" y="36"/>
                        </a:lnTo>
                        <a:lnTo>
                          <a:pt x="21" y="36"/>
                        </a:lnTo>
                        <a:lnTo>
                          <a:pt x="21" y="38"/>
                        </a:lnTo>
                        <a:lnTo>
                          <a:pt x="21" y="41"/>
                        </a:lnTo>
                        <a:lnTo>
                          <a:pt x="19" y="43"/>
                        </a:lnTo>
                        <a:lnTo>
                          <a:pt x="14" y="43"/>
                        </a:lnTo>
                        <a:lnTo>
                          <a:pt x="12" y="46"/>
                        </a:lnTo>
                        <a:lnTo>
                          <a:pt x="9" y="43"/>
                        </a:lnTo>
                        <a:lnTo>
                          <a:pt x="7" y="46"/>
                        </a:lnTo>
                        <a:lnTo>
                          <a:pt x="7" y="48"/>
                        </a:lnTo>
                        <a:lnTo>
                          <a:pt x="7" y="50"/>
                        </a:lnTo>
                        <a:lnTo>
                          <a:pt x="5" y="53"/>
                        </a:lnTo>
                        <a:lnTo>
                          <a:pt x="5" y="55"/>
                        </a:lnTo>
                        <a:lnTo>
                          <a:pt x="2" y="57"/>
                        </a:lnTo>
                        <a:lnTo>
                          <a:pt x="2" y="62"/>
                        </a:lnTo>
                        <a:lnTo>
                          <a:pt x="2" y="65"/>
                        </a:lnTo>
                        <a:lnTo>
                          <a:pt x="2" y="69"/>
                        </a:lnTo>
                        <a:lnTo>
                          <a:pt x="0" y="74"/>
                        </a:lnTo>
                        <a:lnTo>
                          <a:pt x="0" y="77"/>
                        </a:lnTo>
                        <a:lnTo>
                          <a:pt x="2" y="79"/>
                        </a:lnTo>
                        <a:lnTo>
                          <a:pt x="5" y="81"/>
                        </a:lnTo>
                        <a:lnTo>
                          <a:pt x="5" y="86"/>
                        </a:lnTo>
                        <a:lnTo>
                          <a:pt x="7" y="88"/>
                        </a:lnTo>
                        <a:lnTo>
                          <a:pt x="7" y="93"/>
                        </a:lnTo>
                        <a:lnTo>
                          <a:pt x="7" y="96"/>
                        </a:lnTo>
                        <a:lnTo>
                          <a:pt x="9" y="98"/>
                        </a:lnTo>
                        <a:lnTo>
                          <a:pt x="9" y="100"/>
                        </a:lnTo>
                        <a:lnTo>
                          <a:pt x="12" y="103"/>
                        </a:lnTo>
                        <a:lnTo>
                          <a:pt x="14" y="105"/>
                        </a:lnTo>
                        <a:lnTo>
                          <a:pt x="14" y="107"/>
                        </a:lnTo>
                        <a:lnTo>
                          <a:pt x="17" y="107"/>
                        </a:lnTo>
                        <a:lnTo>
                          <a:pt x="19" y="107"/>
                        </a:lnTo>
                        <a:lnTo>
                          <a:pt x="19" y="110"/>
                        </a:lnTo>
                        <a:lnTo>
                          <a:pt x="21" y="110"/>
                        </a:lnTo>
                        <a:lnTo>
                          <a:pt x="21" y="112"/>
                        </a:lnTo>
                        <a:lnTo>
                          <a:pt x="24" y="115"/>
                        </a:lnTo>
                        <a:lnTo>
                          <a:pt x="26" y="115"/>
                        </a:lnTo>
                        <a:lnTo>
                          <a:pt x="24" y="115"/>
                        </a:lnTo>
                        <a:lnTo>
                          <a:pt x="26" y="115"/>
                        </a:lnTo>
                        <a:lnTo>
                          <a:pt x="26" y="117"/>
                        </a:lnTo>
                        <a:lnTo>
                          <a:pt x="28" y="119"/>
                        </a:lnTo>
                        <a:lnTo>
                          <a:pt x="28" y="117"/>
                        </a:lnTo>
                        <a:lnTo>
                          <a:pt x="28" y="119"/>
                        </a:lnTo>
                        <a:lnTo>
                          <a:pt x="31" y="122"/>
                        </a:lnTo>
                        <a:lnTo>
                          <a:pt x="33" y="122"/>
                        </a:lnTo>
                        <a:lnTo>
                          <a:pt x="36" y="122"/>
                        </a:lnTo>
                        <a:lnTo>
                          <a:pt x="36" y="124"/>
                        </a:lnTo>
                        <a:lnTo>
                          <a:pt x="36" y="127"/>
                        </a:lnTo>
                        <a:lnTo>
                          <a:pt x="36" y="129"/>
                        </a:lnTo>
                        <a:lnTo>
                          <a:pt x="38" y="129"/>
                        </a:lnTo>
                        <a:lnTo>
                          <a:pt x="40" y="129"/>
                        </a:lnTo>
                        <a:lnTo>
                          <a:pt x="43" y="129"/>
                        </a:lnTo>
                        <a:lnTo>
                          <a:pt x="45" y="129"/>
                        </a:lnTo>
                        <a:lnTo>
                          <a:pt x="48" y="131"/>
                        </a:lnTo>
                        <a:lnTo>
                          <a:pt x="50" y="131"/>
                        </a:lnTo>
                        <a:lnTo>
                          <a:pt x="52" y="131"/>
                        </a:lnTo>
                        <a:lnTo>
                          <a:pt x="50" y="131"/>
                        </a:lnTo>
                        <a:lnTo>
                          <a:pt x="52" y="131"/>
                        </a:lnTo>
                        <a:lnTo>
                          <a:pt x="55" y="134"/>
                        </a:lnTo>
                        <a:lnTo>
                          <a:pt x="57" y="136"/>
                        </a:lnTo>
                        <a:lnTo>
                          <a:pt x="59" y="136"/>
                        </a:lnTo>
                        <a:lnTo>
                          <a:pt x="64" y="136"/>
                        </a:lnTo>
                        <a:lnTo>
                          <a:pt x="67" y="136"/>
                        </a:lnTo>
                        <a:lnTo>
                          <a:pt x="67" y="131"/>
                        </a:lnTo>
                        <a:lnTo>
                          <a:pt x="69" y="129"/>
                        </a:lnTo>
                        <a:lnTo>
                          <a:pt x="71" y="129"/>
                        </a:lnTo>
                        <a:lnTo>
                          <a:pt x="74" y="129"/>
                        </a:lnTo>
                        <a:lnTo>
                          <a:pt x="76" y="127"/>
                        </a:lnTo>
                        <a:lnTo>
                          <a:pt x="79" y="127"/>
                        </a:lnTo>
                        <a:lnTo>
                          <a:pt x="81" y="124"/>
                        </a:lnTo>
                        <a:lnTo>
                          <a:pt x="83" y="124"/>
                        </a:lnTo>
                        <a:lnTo>
                          <a:pt x="88" y="122"/>
                        </a:lnTo>
                        <a:lnTo>
                          <a:pt x="90" y="122"/>
                        </a:lnTo>
                        <a:lnTo>
                          <a:pt x="93" y="122"/>
                        </a:lnTo>
                        <a:lnTo>
                          <a:pt x="98" y="122"/>
                        </a:lnTo>
                        <a:lnTo>
                          <a:pt x="102" y="122"/>
                        </a:lnTo>
                        <a:lnTo>
                          <a:pt x="105" y="119"/>
                        </a:lnTo>
                        <a:lnTo>
                          <a:pt x="107" y="119"/>
                        </a:lnTo>
                        <a:lnTo>
                          <a:pt x="107" y="117"/>
                        </a:lnTo>
                        <a:lnTo>
                          <a:pt x="110" y="115"/>
                        </a:lnTo>
                        <a:lnTo>
                          <a:pt x="107" y="115"/>
                        </a:lnTo>
                        <a:lnTo>
                          <a:pt x="110" y="112"/>
                        </a:lnTo>
                        <a:lnTo>
                          <a:pt x="110" y="110"/>
                        </a:lnTo>
                        <a:lnTo>
                          <a:pt x="112" y="107"/>
                        </a:lnTo>
                        <a:lnTo>
                          <a:pt x="114" y="107"/>
                        </a:lnTo>
                        <a:lnTo>
                          <a:pt x="117" y="105"/>
                        </a:lnTo>
                        <a:lnTo>
                          <a:pt x="119" y="105"/>
                        </a:lnTo>
                        <a:lnTo>
                          <a:pt x="121" y="103"/>
                        </a:lnTo>
                        <a:lnTo>
                          <a:pt x="119" y="103"/>
                        </a:lnTo>
                        <a:lnTo>
                          <a:pt x="119" y="100"/>
                        </a:lnTo>
                        <a:lnTo>
                          <a:pt x="121" y="100"/>
                        </a:lnTo>
                        <a:lnTo>
                          <a:pt x="119" y="98"/>
                        </a:lnTo>
                        <a:lnTo>
                          <a:pt x="119" y="96"/>
                        </a:lnTo>
                        <a:lnTo>
                          <a:pt x="119" y="93"/>
                        </a:lnTo>
                        <a:lnTo>
                          <a:pt x="121" y="91"/>
                        </a:lnTo>
                        <a:lnTo>
                          <a:pt x="121" y="88"/>
                        </a:lnTo>
                        <a:lnTo>
                          <a:pt x="121" y="84"/>
                        </a:lnTo>
                        <a:lnTo>
                          <a:pt x="126" y="81"/>
                        </a:lnTo>
                        <a:lnTo>
                          <a:pt x="129" y="84"/>
                        </a:lnTo>
                        <a:lnTo>
                          <a:pt x="129" y="81"/>
                        </a:lnTo>
                        <a:lnTo>
                          <a:pt x="126" y="81"/>
                        </a:lnTo>
                        <a:lnTo>
                          <a:pt x="126" y="79"/>
                        </a:lnTo>
                        <a:lnTo>
                          <a:pt x="124" y="79"/>
                        </a:lnTo>
                        <a:lnTo>
                          <a:pt x="124" y="77"/>
                        </a:lnTo>
                        <a:lnTo>
                          <a:pt x="124" y="74"/>
                        </a:lnTo>
                        <a:lnTo>
                          <a:pt x="126" y="74"/>
                        </a:lnTo>
                        <a:lnTo>
                          <a:pt x="124" y="72"/>
                        </a:lnTo>
                        <a:lnTo>
                          <a:pt x="124" y="69"/>
                        </a:lnTo>
                        <a:lnTo>
                          <a:pt x="126" y="69"/>
                        </a:lnTo>
                        <a:lnTo>
                          <a:pt x="126" y="67"/>
                        </a:lnTo>
                        <a:lnTo>
                          <a:pt x="126" y="65"/>
                        </a:lnTo>
                        <a:lnTo>
                          <a:pt x="129" y="65"/>
                        </a:lnTo>
                        <a:lnTo>
                          <a:pt x="126" y="62"/>
                        </a:lnTo>
                        <a:lnTo>
                          <a:pt x="129" y="62"/>
                        </a:lnTo>
                        <a:lnTo>
                          <a:pt x="126" y="60"/>
                        </a:lnTo>
                        <a:lnTo>
                          <a:pt x="129" y="60"/>
                        </a:lnTo>
                        <a:lnTo>
                          <a:pt x="126" y="60"/>
                        </a:lnTo>
                        <a:lnTo>
                          <a:pt x="126" y="57"/>
                        </a:lnTo>
                        <a:lnTo>
                          <a:pt x="124" y="57"/>
                        </a:lnTo>
                        <a:lnTo>
                          <a:pt x="126" y="55"/>
                        </a:lnTo>
                        <a:lnTo>
                          <a:pt x="124" y="53"/>
                        </a:lnTo>
                        <a:lnTo>
                          <a:pt x="121" y="50"/>
                        </a:lnTo>
                        <a:lnTo>
                          <a:pt x="119" y="50"/>
                        </a:lnTo>
                        <a:lnTo>
                          <a:pt x="119" y="48"/>
                        </a:lnTo>
                        <a:lnTo>
                          <a:pt x="117" y="46"/>
                        </a:lnTo>
                        <a:lnTo>
                          <a:pt x="119" y="46"/>
                        </a:lnTo>
                        <a:lnTo>
                          <a:pt x="117" y="43"/>
                        </a:lnTo>
                        <a:lnTo>
                          <a:pt x="117" y="41"/>
                        </a:lnTo>
                        <a:lnTo>
                          <a:pt x="119" y="38"/>
                        </a:lnTo>
                        <a:lnTo>
                          <a:pt x="119" y="36"/>
                        </a:lnTo>
                        <a:lnTo>
                          <a:pt x="119" y="31"/>
                        </a:lnTo>
                        <a:lnTo>
                          <a:pt x="121" y="29"/>
                        </a:lnTo>
                        <a:lnTo>
                          <a:pt x="119" y="26"/>
                        </a:lnTo>
                        <a:lnTo>
                          <a:pt x="119" y="24"/>
                        </a:lnTo>
                        <a:lnTo>
                          <a:pt x="117" y="24"/>
                        </a:lnTo>
                        <a:lnTo>
                          <a:pt x="117" y="22"/>
                        </a:lnTo>
                        <a:lnTo>
                          <a:pt x="117" y="19"/>
                        </a:lnTo>
                        <a:lnTo>
                          <a:pt x="117" y="17"/>
                        </a:lnTo>
                        <a:lnTo>
                          <a:pt x="119" y="17"/>
                        </a:lnTo>
                        <a:lnTo>
                          <a:pt x="117" y="17"/>
                        </a:lnTo>
                        <a:lnTo>
                          <a:pt x="117" y="15"/>
                        </a:lnTo>
                        <a:lnTo>
                          <a:pt x="119" y="15"/>
                        </a:lnTo>
                        <a:lnTo>
                          <a:pt x="119" y="17"/>
                        </a:lnTo>
                        <a:lnTo>
                          <a:pt x="119" y="15"/>
                        </a:lnTo>
                        <a:lnTo>
                          <a:pt x="119" y="17"/>
                        </a:lnTo>
                        <a:lnTo>
                          <a:pt x="121" y="17"/>
                        </a:lnTo>
                        <a:lnTo>
                          <a:pt x="119" y="22"/>
                        </a:lnTo>
                        <a:lnTo>
                          <a:pt x="121" y="17"/>
                        </a:lnTo>
                        <a:lnTo>
                          <a:pt x="121" y="15"/>
                        </a:lnTo>
                        <a:lnTo>
                          <a:pt x="121" y="12"/>
                        </a:lnTo>
                        <a:lnTo>
                          <a:pt x="124" y="12"/>
                        </a:lnTo>
                        <a:lnTo>
                          <a:pt x="121" y="19"/>
                        </a:lnTo>
                        <a:lnTo>
                          <a:pt x="124" y="12"/>
                        </a:lnTo>
                        <a:lnTo>
                          <a:pt x="126" y="10"/>
                        </a:lnTo>
                        <a:lnTo>
                          <a:pt x="124" y="10"/>
                        </a:lnTo>
                        <a:lnTo>
                          <a:pt x="124" y="7"/>
                        </a:lnTo>
                        <a:lnTo>
                          <a:pt x="121" y="7"/>
                        </a:lnTo>
                        <a:lnTo>
                          <a:pt x="121" y="5"/>
                        </a:lnTo>
                        <a:lnTo>
                          <a:pt x="119" y="7"/>
                        </a:lnTo>
                        <a:lnTo>
                          <a:pt x="117" y="7"/>
                        </a:lnTo>
                        <a:lnTo>
                          <a:pt x="114" y="7"/>
                        </a:lnTo>
                        <a:lnTo>
                          <a:pt x="114" y="10"/>
                        </a:lnTo>
                        <a:lnTo>
                          <a:pt x="117" y="12"/>
                        </a:lnTo>
                        <a:lnTo>
                          <a:pt x="117" y="15"/>
                        </a:lnTo>
                        <a:lnTo>
                          <a:pt x="117" y="17"/>
                        </a:lnTo>
                        <a:lnTo>
                          <a:pt x="112" y="19"/>
                        </a:lnTo>
                        <a:lnTo>
                          <a:pt x="110" y="22"/>
                        </a:lnTo>
                        <a:lnTo>
                          <a:pt x="107" y="22"/>
                        </a:lnTo>
                      </a:path>
                    </a:pathLst>
                  </a:custGeom>
                  <a:solidFill>
                    <a:schemeClr val="accent6">
                      <a:lumMod val="60000"/>
                      <a:lumOff val="40000"/>
                    </a:schemeClr>
                  </a:solidFill>
                  <a:ln w="3175">
                    <a:solidFill>
                      <a:schemeClr val="tx1">
                        <a:lumMod val="50000"/>
                        <a:lumOff val="50000"/>
                      </a:schemeClr>
                    </a:solidFill>
                    <a:round/>
                    <a:headEnd/>
                    <a:tailEnd/>
                  </a:ln>
                </xdr:spPr>
              </xdr:sp>
            </xdr:grpSp>
            <xdr:sp macro="" textlink="">
              <xdr:nvSpPr>
                <xdr:cNvPr id="40" name="Freeform 81"/>
                <xdr:cNvSpPr>
                  <a:spLocks/>
                </xdr:cNvSpPr>
              </xdr:nvSpPr>
              <xdr:spPr bwMode="auto">
                <a:xfrm>
                  <a:off x="4296635" y="13393777"/>
                  <a:ext cx="456013" cy="259348"/>
                </a:xfrm>
                <a:custGeom>
                  <a:avLst/>
                  <a:gdLst>
                    <a:gd name="T0" fmla="*/ 290 w 377"/>
                    <a:gd name="T1" fmla="*/ 163 h 226"/>
                    <a:gd name="T2" fmla="*/ 242 w 377"/>
                    <a:gd name="T3" fmla="*/ 209 h 226"/>
                    <a:gd name="T4" fmla="*/ 148 w 377"/>
                    <a:gd name="T5" fmla="*/ 231 h 226"/>
                    <a:gd name="T6" fmla="*/ 100 w 377"/>
                    <a:gd name="T7" fmla="*/ 302 h 226"/>
                    <a:gd name="T8" fmla="*/ 10 w 377"/>
                    <a:gd name="T9" fmla="*/ 332 h 226"/>
                    <a:gd name="T10" fmla="*/ 29 w 377"/>
                    <a:gd name="T11" fmla="*/ 404 h 226"/>
                    <a:gd name="T12" fmla="*/ 94 w 377"/>
                    <a:gd name="T13" fmla="*/ 432 h 226"/>
                    <a:gd name="T14" fmla="*/ 138 w 377"/>
                    <a:gd name="T15" fmla="*/ 465 h 226"/>
                    <a:gd name="T16" fmla="*/ 233 w 377"/>
                    <a:gd name="T17" fmla="*/ 465 h 226"/>
                    <a:gd name="T18" fmla="*/ 341 w 377"/>
                    <a:gd name="T19" fmla="*/ 432 h 226"/>
                    <a:gd name="T20" fmla="*/ 410 w 377"/>
                    <a:gd name="T21" fmla="*/ 493 h 226"/>
                    <a:gd name="T22" fmla="*/ 523 w 377"/>
                    <a:gd name="T23" fmla="*/ 541 h 226"/>
                    <a:gd name="T24" fmla="*/ 551 w 377"/>
                    <a:gd name="T25" fmla="*/ 649 h 226"/>
                    <a:gd name="T26" fmla="*/ 603 w 377"/>
                    <a:gd name="T27" fmla="*/ 630 h 226"/>
                    <a:gd name="T28" fmla="*/ 571 w 377"/>
                    <a:gd name="T29" fmla="*/ 674 h 226"/>
                    <a:gd name="T30" fmla="*/ 651 w 377"/>
                    <a:gd name="T31" fmla="*/ 709 h 226"/>
                    <a:gd name="T32" fmla="*/ 699 w 377"/>
                    <a:gd name="T33" fmla="*/ 705 h 226"/>
                    <a:gd name="T34" fmla="*/ 723 w 377"/>
                    <a:gd name="T35" fmla="*/ 674 h 226"/>
                    <a:gd name="T36" fmla="*/ 767 w 377"/>
                    <a:gd name="T37" fmla="*/ 729 h 226"/>
                    <a:gd name="T38" fmla="*/ 817 w 377"/>
                    <a:gd name="T39" fmla="*/ 689 h 226"/>
                    <a:gd name="T40" fmla="*/ 886 w 377"/>
                    <a:gd name="T41" fmla="*/ 658 h 226"/>
                    <a:gd name="T42" fmla="*/ 839 w 377"/>
                    <a:gd name="T43" fmla="*/ 630 h 226"/>
                    <a:gd name="T44" fmla="*/ 817 w 377"/>
                    <a:gd name="T45" fmla="*/ 617 h 226"/>
                    <a:gd name="T46" fmla="*/ 809 w 377"/>
                    <a:gd name="T47" fmla="*/ 588 h 226"/>
                    <a:gd name="T48" fmla="*/ 854 w 377"/>
                    <a:gd name="T49" fmla="*/ 580 h 226"/>
                    <a:gd name="T50" fmla="*/ 828 w 377"/>
                    <a:gd name="T51" fmla="*/ 549 h 226"/>
                    <a:gd name="T52" fmla="*/ 792 w 377"/>
                    <a:gd name="T53" fmla="*/ 580 h 226"/>
                    <a:gd name="T54" fmla="*/ 753 w 377"/>
                    <a:gd name="T55" fmla="*/ 526 h 226"/>
                    <a:gd name="T56" fmla="*/ 854 w 377"/>
                    <a:gd name="T57" fmla="*/ 465 h 226"/>
                    <a:gd name="T58" fmla="*/ 886 w 377"/>
                    <a:gd name="T59" fmla="*/ 417 h 226"/>
                    <a:gd name="T60" fmla="*/ 950 w 377"/>
                    <a:gd name="T61" fmla="*/ 404 h 226"/>
                    <a:gd name="T62" fmla="*/ 1014 w 377"/>
                    <a:gd name="T63" fmla="*/ 357 h 226"/>
                    <a:gd name="T64" fmla="*/ 1053 w 377"/>
                    <a:gd name="T65" fmla="*/ 332 h 226"/>
                    <a:gd name="T66" fmla="*/ 1162 w 377"/>
                    <a:gd name="T67" fmla="*/ 371 h 226"/>
                    <a:gd name="T68" fmla="*/ 1217 w 377"/>
                    <a:gd name="T69" fmla="*/ 302 h 226"/>
                    <a:gd name="T70" fmla="*/ 1304 w 377"/>
                    <a:gd name="T71" fmla="*/ 231 h 226"/>
                    <a:gd name="T72" fmla="*/ 1429 w 377"/>
                    <a:gd name="T73" fmla="*/ 209 h 226"/>
                    <a:gd name="T74" fmla="*/ 1414 w 377"/>
                    <a:gd name="T75" fmla="*/ 131 h 226"/>
                    <a:gd name="T76" fmla="*/ 1321 w 377"/>
                    <a:gd name="T77" fmla="*/ 118 h 226"/>
                    <a:gd name="T78" fmla="*/ 1304 w 377"/>
                    <a:gd name="T79" fmla="*/ 94 h 226"/>
                    <a:gd name="T80" fmla="*/ 1199 w 377"/>
                    <a:gd name="T81" fmla="*/ 77 h 226"/>
                    <a:gd name="T82" fmla="*/ 1151 w 377"/>
                    <a:gd name="T83" fmla="*/ 28 h 226"/>
                    <a:gd name="T84" fmla="*/ 1108 w 377"/>
                    <a:gd name="T85" fmla="*/ 2 h 226"/>
                    <a:gd name="T86" fmla="*/ 1070 w 377"/>
                    <a:gd name="T87" fmla="*/ 16 h 226"/>
                    <a:gd name="T88" fmla="*/ 1009 w 377"/>
                    <a:gd name="T89" fmla="*/ 28 h 226"/>
                    <a:gd name="T90" fmla="*/ 966 w 377"/>
                    <a:gd name="T91" fmla="*/ 77 h 226"/>
                    <a:gd name="T92" fmla="*/ 932 w 377"/>
                    <a:gd name="T93" fmla="*/ 77 h 226"/>
                    <a:gd name="T94" fmla="*/ 902 w 377"/>
                    <a:gd name="T95" fmla="*/ 118 h 226"/>
                    <a:gd name="T96" fmla="*/ 876 w 377"/>
                    <a:gd name="T97" fmla="*/ 94 h 226"/>
                    <a:gd name="T98" fmla="*/ 892 w 377"/>
                    <a:gd name="T99" fmla="*/ 61 h 226"/>
                    <a:gd name="T100" fmla="*/ 902 w 377"/>
                    <a:gd name="T101" fmla="*/ 16 h 226"/>
                    <a:gd name="T102" fmla="*/ 792 w 377"/>
                    <a:gd name="T103" fmla="*/ 40 h 226"/>
                    <a:gd name="T104" fmla="*/ 719 w 377"/>
                    <a:gd name="T105" fmla="*/ 61 h 226"/>
                    <a:gd name="T106" fmla="*/ 603 w 377"/>
                    <a:gd name="T107" fmla="*/ 94 h 226"/>
                    <a:gd name="T108" fmla="*/ 503 w 377"/>
                    <a:gd name="T109" fmla="*/ 108 h 226"/>
                    <a:gd name="T110" fmla="*/ 449 w 377"/>
                    <a:gd name="T111" fmla="*/ 108 h 226"/>
                    <a:gd name="T112" fmla="*/ 401 w 377"/>
                    <a:gd name="T113" fmla="*/ 148 h 226"/>
                    <a:gd name="T114" fmla="*/ 370 w 377"/>
                    <a:gd name="T115" fmla="*/ 123 h 226"/>
                    <a:gd name="T116" fmla="*/ 339 w 377"/>
                    <a:gd name="T117" fmla="*/ 123 h 22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Lst>
                  <a:ahLst/>
                  <a:cxnLst>
                    <a:cxn ang="T118">
                      <a:pos x="T0" y="T1"/>
                    </a:cxn>
                    <a:cxn ang="T119">
                      <a:pos x="T2" y="T3"/>
                    </a:cxn>
                    <a:cxn ang="T120">
                      <a:pos x="T4" y="T5"/>
                    </a:cxn>
                    <a:cxn ang="T121">
                      <a:pos x="T6" y="T7"/>
                    </a:cxn>
                    <a:cxn ang="T122">
                      <a:pos x="T8" y="T9"/>
                    </a:cxn>
                    <a:cxn ang="T123">
                      <a:pos x="T10" y="T11"/>
                    </a:cxn>
                    <a:cxn ang="T124">
                      <a:pos x="T12" y="T13"/>
                    </a:cxn>
                    <a:cxn ang="T125">
                      <a:pos x="T14" y="T15"/>
                    </a:cxn>
                    <a:cxn ang="T126">
                      <a:pos x="T16" y="T17"/>
                    </a:cxn>
                    <a:cxn ang="T127">
                      <a:pos x="T18" y="T19"/>
                    </a:cxn>
                    <a:cxn ang="T128">
                      <a:pos x="T20" y="T21"/>
                    </a:cxn>
                    <a:cxn ang="T129">
                      <a:pos x="T22" y="T23"/>
                    </a:cxn>
                    <a:cxn ang="T130">
                      <a:pos x="T24" y="T25"/>
                    </a:cxn>
                    <a:cxn ang="T131">
                      <a:pos x="T26" y="T27"/>
                    </a:cxn>
                    <a:cxn ang="T132">
                      <a:pos x="T28" y="T29"/>
                    </a:cxn>
                    <a:cxn ang="T133">
                      <a:pos x="T30" y="T31"/>
                    </a:cxn>
                    <a:cxn ang="T134">
                      <a:pos x="T32" y="T33"/>
                    </a:cxn>
                    <a:cxn ang="T135">
                      <a:pos x="T34" y="T35"/>
                    </a:cxn>
                    <a:cxn ang="T136">
                      <a:pos x="T36" y="T37"/>
                    </a:cxn>
                    <a:cxn ang="T137">
                      <a:pos x="T38" y="T39"/>
                    </a:cxn>
                    <a:cxn ang="T138">
                      <a:pos x="T40" y="T41"/>
                    </a:cxn>
                    <a:cxn ang="T139">
                      <a:pos x="T42" y="T43"/>
                    </a:cxn>
                    <a:cxn ang="T140">
                      <a:pos x="T44" y="T45"/>
                    </a:cxn>
                    <a:cxn ang="T141">
                      <a:pos x="T46" y="T47"/>
                    </a:cxn>
                    <a:cxn ang="T142">
                      <a:pos x="T48" y="T49"/>
                    </a:cxn>
                    <a:cxn ang="T143">
                      <a:pos x="T50" y="T51"/>
                    </a:cxn>
                    <a:cxn ang="T144">
                      <a:pos x="T52" y="T53"/>
                    </a:cxn>
                    <a:cxn ang="T145">
                      <a:pos x="T54" y="T55"/>
                    </a:cxn>
                    <a:cxn ang="T146">
                      <a:pos x="T56" y="T57"/>
                    </a:cxn>
                    <a:cxn ang="T147">
                      <a:pos x="T58" y="T59"/>
                    </a:cxn>
                    <a:cxn ang="T148">
                      <a:pos x="T60" y="T61"/>
                    </a:cxn>
                    <a:cxn ang="T149">
                      <a:pos x="T62" y="T63"/>
                    </a:cxn>
                    <a:cxn ang="T150">
                      <a:pos x="T64" y="T65"/>
                    </a:cxn>
                    <a:cxn ang="T151">
                      <a:pos x="T66" y="T67"/>
                    </a:cxn>
                    <a:cxn ang="T152">
                      <a:pos x="T68" y="T69"/>
                    </a:cxn>
                    <a:cxn ang="T153">
                      <a:pos x="T70" y="T71"/>
                    </a:cxn>
                    <a:cxn ang="T154">
                      <a:pos x="T72" y="T73"/>
                    </a:cxn>
                    <a:cxn ang="T155">
                      <a:pos x="T74" y="T75"/>
                    </a:cxn>
                    <a:cxn ang="T156">
                      <a:pos x="T76" y="T77"/>
                    </a:cxn>
                    <a:cxn ang="T157">
                      <a:pos x="T78" y="T79"/>
                    </a:cxn>
                    <a:cxn ang="T158">
                      <a:pos x="T80" y="T81"/>
                    </a:cxn>
                    <a:cxn ang="T159">
                      <a:pos x="T82" y="T83"/>
                    </a:cxn>
                    <a:cxn ang="T160">
                      <a:pos x="T84" y="T85"/>
                    </a:cxn>
                    <a:cxn ang="T161">
                      <a:pos x="T86" y="T87"/>
                    </a:cxn>
                    <a:cxn ang="T162">
                      <a:pos x="T88" y="T89"/>
                    </a:cxn>
                    <a:cxn ang="T163">
                      <a:pos x="T90" y="T91"/>
                    </a:cxn>
                    <a:cxn ang="T164">
                      <a:pos x="T92" y="T93"/>
                    </a:cxn>
                    <a:cxn ang="T165">
                      <a:pos x="T94" y="T95"/>
                    </a:cxn>
                    <a:cxn ang="T166">
                      <a:pos x="T96" y="T97"/>
                    </a:cxn>
                    <a:cxn ang="T167">
                      <a:pos x="T98" y="T99"/>
                    </a:cxn>
                    <a:cxn ang="T168">
                      <a:pos x="T100" y="T101"/>
                    </a:cxn>
                    <a:cxn ang="T169">
                      <a:pos x="T102" y="T103"/>
                    </a:cxn>
                    <a:cxn ang="T170">
                      <a:pos x="T104" y="T105"/>
                    </a:cxn>
                    <a:cxn ang="T171">
                      <a:pos x="T106" y="T107"/>
                    </a:cxn>
                    <a:cxn ang="T172">
                      <a:pos x="T108" y="T109"/>
                    </a:cxn>
                    <a:cxn ang="T173">
                      <a:pos x="T110" y="T111"/>
                    </a:cxn>
                    <a:cxn ang="T174">
                      <a:pos x="T112" y="T113"/>
                    </a:cxn>
                    <a:cxn ang="T175">
                      <a:pos x="T114" y="T115"/>
                    </a:cxn>
                    <a:cxn ang="T176">
                      <a:pos x="T116" y="T117"/>
                    </a:cxn>
                  </a:cxnLst>
                  <a:rect l="0" t="0" r="r" b="b"/>
                  <a:pathLst>
                    <a:path w="377" h="226">
                      <a:moveTo>
                        <a:pt x="76" y="33"/>
                      </a:moveTo>
                      <a:lnTo>
                        <a:pt x="76" y="36"/>
                      </a:lnTo>
                      <a:lnTo>
                        <a:pt x="74" y="40"/>
                      </a:lnTo>
                      <a:lnTo>
                        <a:pt x="72" y="40"/>
                      </a:lnTo>
                      <a:lnTo>
                        <a:pt x="72" y="43"/>
                      </a:lnTo>
                      <a:lnTo>
                        <a:pt x="69" y="45"/>
                      </a:lnTo>
                      <a:lnTo>
                        <a:pt x="72" y="45"/>
                      </a:lnTo>
                      <a:lnTo>
                        <a:pt x="69" y="48"/>
                      </a:lnTo>
                      <a:lnTo>
                        <a:pt x="74" y="50"/>
                      </a:lnTo>
                      <a:lnTo>
                        <a:pt x="74" y="52"/>
                      </a:lnTo>
                      <a:lnTo>
                        <a:pt x="74" y="62"/>
                      </a:lnTo>
                      <a:lnTo>
                        <a:pt x="74" y="67"/>
                      </a:lnTo>
                      <a:lnTo>
                        <a:pt x="69" y="69"/>
                      </a:lnTo>
                      <a:lnTo>
                        <a:pt x="67" y="71"/>
                      </a:lnTo>
                      <a:lnTo>
                        <a:pt x="67" y="69"/>
                      </a:lnTo>
                      <a:lnTo>
                        <a:pt x="67" y="67"/>
                      </a:lnTo>
                      <a:lnTo>
                        <a:pt x="67" y="64"/>
                      </a:lnTo>
                      <a:lnTo>
                        <a:pt x="62" y="64"/>
                      </a:lnTo>
                      <a:lnTo>
                        <a:pt x="60" y="64"/>
                      </a:lnTo>
                      <a:lnTo>
                        <a:pt x="55" y="60"/>
                      </a:lnTo>
                      <a:lnTo>
                        <a:pt x="55" y="62"/>
                      </a:lnTo>
                      <a:lnTo>
                        <a:pt x="50" y="64"/>
                      </a:lnTo>
                      <a:lnTo>
                        <a:pt x="48" y="67"/>
                      </a:lnTo>
                      <a:lnTo>
                        <a:pt x="50" y="71"/>
                      </a:lnTo>
                      <a:lnTo>
                        <a:pt x="45" y="69"/>
                      </a:lnTo>
                      <a:lnTo>
                        <a:pt x="43" y="71"/>
                      </a:lnTo>
                      <a:lnTo>
                        <a:pt x="38" y="71"/>
                      </a:lnTo>
                      <a:lnTo>
                        <a:pt x="36" y="71"/>
                      </a:lnTo>
                      <a:lnTo>
                        <a:pt x="33" y="71"/>
                      </a:lnTo>
                      <a:lnTo>
                        <a:pt x="31" y="71"/>
                      </a:lnTo>
                      <a:lnTo>
                        <a:pt x="26" y="74"/>
                      </a:lnTo>
                      <a:lnTo>
                        <a:pt x="29" y="81"/>
                      </a:lnTo>
                      <a:lnTo>
                        <a:pt x="26" y="83"/>
                      </a:lnTo>
                      <a:lnTo>
                        <a:pt x="29" y="86"/>
                      </a:lnTo>
                      <a:lnTo>
                        <a:pt x="26" y="88"/>
                      </a:lnTo>
                      <a:lnTo>
                        <a:pt x="26" y="93"/>
                      </a:lnTo>
                      <a:lnTo>
                        <a:pt x="24" y="95"/>
                      </a:lnTo>
                      <a:lnTo>
                        <a:pt x="22" y="95"/>
                      </a:lnTo>
                      <a:lnTo>
                        <a:pt x="17" y="93"/>
                      </a:lnTo>
                      <a:lnTo>
                        <a:pt x="10" y="95"/>
                      </a:lnTo>
                      <a:lnTo>
                        <a:pt x="7" y="95"/>
                      </a:lnTo>
                      <a:lnTo>
                        <a:pt x="2" y="95"/>
                      </a:lnTo>
                      <a:lnTo>
                        <a:pt x="0" y="98"/>
                      </a:lnTo>
                      <a:lnTo>
                        <a:pt x="2" y="100"/>
                      </a:lnTo>
                      <a:lnTo>
                        <a:pt x="2" y="102"/>
                      </a:lnTo>
                      <a:lnTo>
                        <a:pt x="2" y="107"/>
                      </a:lnTo>
                      <a:lnTo>
                        <a:pt x="2" y="110"/>
                      </a:lnTo>
                      <a:lnTo>
                        <a:pt x="0" y="112"/>
                      </a:lnTo>
                      <a:lnTo>
                        <a:pt x="2" y="112"/>
                      </a:lnTo>
                      <a:lnTo>
                        <a:pt x="2" y="114"/>
                      </a:lnTo>
                      <a:lnTo>
                        <a:pt x="2" y="117"/>
                      </a:lnTo>
                      <a:lnTo>
                        <a:pt x="2" y="119"/>
                      </a:lnTo>
                      <a:lnTo>
                        <a:pt x="7" y="121"/>
                      </a:lnTo>
                      <a:lnTo>
                        <a:pt x="7" y="124"/>
                      </a:lnTo>
                      <a:lnTo>
                        <a:pt x="10" y="124"/>
                      </a:lnTo>
                      <a:lnTo>
                        <a:pt x="12" y="124"/>
                      </a:lnTo>
                      <a:lnTo>
                        <a:pt x="14" y="124"/>
                      </a:lnTo>
                      <a:lnTo>
                        <a:pt x="14" y="126"/>
                      </a:lnTo>
                      <a:lnTo>
                        <a:pt x="17" y="126"/>
                      </a:lnTo>
                      <a:lnTo>
                        <a:pt x="19" y="129"/>
                      </a:lnTo>
                      <a:lnTo>
                        <a:pt x="19" y="133"/>
                      </a:lnTo>
                      <a:lnTo>
                        <a:pt x="22" y="133"/>
                      </a:lnTo>
                      <a:lnTo>
                        <a:pt x="24" y="133"/>
                      </a:lnTo>
                      <a:lnTo>
                        <a:pt x="24" y="136"/>
                      </a:lnTo>
                      <a:lnTo>
                        <a:pt x="24" y="138"/>
                      </a:lnTo>
                      <a:lnTo>
                        <a:pt x="24" y="143"/>
                      </a:lnTo>
                      <a:lnTo>
                        <a:pt x="24" y="145"/>
                      </a:lnTo>
                      <a:lnTo>
                        <a:pt x="26" y="145"/>
                      </a:lnTo>
                      <a:lnTo>
                        <a:pt x="29" y="145"/>
                      </a:lnTo>
                      <a:lnTo>
                        <a:pt x="31" y="143"/>
                      </a:lnTo>
                      <a:lnTo>
                        <a:pt x="33" y="143"/>
                      </a:lnTo>
                      <a:lnTo>
                        <a:pt x="36" y="143"/>
                      </a:lnTo>
                      <a:lnTo>
                        <a:pt x="38" y="145"/>
                      </a:lnTo>
                      <a:lnTo>
                        <a:pt x="43" y="145"/>
                      </a:lnTo>
                      <a:lnTo>
                        <a:pt x="45" y="145"/>
                      </a:lnTo>
                      <a:lnTo>
                        <a:pt x="48" y="145"/>
                      </a:lnTo>
                      <a:lnTo>
                        <a:pt x="50" y="143"/>
                      </a:lnTo>
                      <a:lnTo>
                        <a:pt x="53" y="143"/>
                      </a:lnTo>
                      <a:lnTo>
                        <a:pt x="53" y="141"/>
                      </a:lnTo>
                      <a:lnTo>
                        <a:pt x="57" y="143"/>
                      </a:lnTo>
                      <a:lnTo>
                        <a:pt x="60" y="143"/>
                      </a:lnTo>
                      <a:lnTo>
                        <a:pt x="64" y="145"/>
                      </a:lnTo>
                      <a:lnTo>
                        <a:pt x="72" y="138"/>
                      </a:lnTo>
                      <a:lnTo>
                        <a:pt x="79" y="141"/>
                      </a:lnTo>
                      <a:lnTo>
                        <a:pt x="81" y="141"/>
                      </a:lnTo>
                      <a:lnTo>
                        <a:pt x="81" y="138"/>
                      </a:lnTo>
                      <a:lnTo>
                        <a:pt x="84" y="136"/>
                      </a:lnTo>
                      <a:lnTo>
                        <a:pt x="86" y="133"/>
                      </a:lnTo>
                      <a:lnTo>
                        <a:pt x="86" y="136"/>
                      </a:lnTo>
                      <a:lnTo>
                        <a:pt x="88" y="133"/>
                      </a:lnTo>
                      <a:lnTo>
                        <a:pt x="91" y="136"/>
                      </a:lnTo>
                      <a:lnTo>
                        <a:pt x="93" y="138"/>
                      </a:lnTo>
                      <a:lnTo>
                        <a:pt x="95" y="138"/>
                      </a:lnTo>
                      <a:lnTo>
                        <a:pt x="100" y="141"/>
                      </a:lnTo>
                      <a:lnTo>
                        <a:pt x="100" y="145"/>
                      </a:lnTo>
                      <a:lnTo>
                        <a:pt x="103" y="145"/>
                      </a:lnTo>
                      <a:lnTo>
                        <a:pt x="103" y="148"/>
                      </a:lnTo>
                      <a:lnTo>
                        <a:pt x="105" y="150"/>
                      </a:lnTo>
                      <a:lnTo>
                        <a:pt x="105" y="152"/>
                      </a:lnTo>
                      <a:lnTo>
                        <a:pt x="105" y="155"/>
                      </a:lnTo>
                      <a:lnTo>
                        <a:pt x="110" y="160"/>
                      </a:lnTo>
                      <a:lnTo>
                        <a:pt x="112" y="162"/>
                      </a:lnTo>
                      <a:lnTo>
                        <a:pt x="117" y="162"/>
                      </a:lnTo>
                      <a:lnTo>
                        <a:pt x="122" y="162"/>
                      </a:lnTo>
                      <a:lnTo>
                        <a:pt x="124" y="162"/>
                      </a:lnTo>
                      <a:lnTo>
                        <a:pt x="126" y="162"/>
                      </a:lnTo>
                      <a:lnTo>
                        <a:pt x="129" y="162"/>
                      </a:lnTo>
                      <a:lnTo>
                        <a:pt x="134" y="167"/>
                      </a:lnTo>
                      <a:lnTo>
                        <a:pt x="134" y="174"/>
                      </a:lnTo>
                      <a:lnTo>
                        <a:pt x="134" y="179"/>
                      </a:lnTo>
                      <a:lnTo>
                        <a:pt x="138" y="181"/>
                      </a:lnTo>
                      <a:lnTo>
                        <a:pt x="136" y="181"/>
                      </a:lnTo>
                      <a:lnTo>
                        <a:pt x="136" y="183"/>
                      </a:lnTo>
                      <a:lnTo>
                        <a:pt x="138" y="191"/>
                      </a:lnTo>
                      <a:lnTo>
                        <a:pt x="138" y="193"/>
                      </a:lnTo>
                      <a:lnTo>
                        <a:pt x="138" y="195"/>
                      </a:lnTo>
                      <a:lnTo>
                        <a:pt x="141" y="200"/>
                      </a:lnTo>
                      <a:lnTo>
                        <a:pt x="143" y="200"/>
                      </a:lnTo>
                      <a:lnTo>
                        <a:pt x="143" y="198"/>
                      </a:lnTo>
                      <a:lnTo>
                        <a:pt x="146" y="198"/>
                      </a:lnTo>
                      <a:lnTo>
                        <a:pt x="146" y="195"/>
                      </a:lnTo>
                      <a:lnTo>
                        <a:pt x="150" y="195"/>
                      </a:lnTo>
                      <a:lnTo>
                        <a:pt x="153" y="193"/>
                      </a:lnTo>
                      <a:lnTo>
                        <a:pt x="155" y="193"/>
                      </a:lnTo>
                      <a:lnTo>
                        <a:pt x="153" y="193"/>
                      </a:lnTo>
                      <a:lnTo>
                        <a:pt x="155" y="195"/>
                      </a:lnTo>
                      <a:lnTo>
                        <a:pt x="160" y="195"/>
                      </a:lnTo>
                      <a:lnTo>
                        <a:pt x="160" y="200"/>
                      </a:lnTo>
                      <a:lnTo>
                        <a:pt x="157" y="203"/>
                      </a:lnTo>
                      <a:lnTo>
                        <a:pt x="155" y="205"/>
                      </a:lnTo>
                      <a:lnTo>
                        <a:pt x="153" y="203"/>
                      </a:lnTo>
                      <a:lnTo>
                        <a:pt x="150" y="203"/>
                      </a:lnTo>
                      <a:lnTo>
                        <a:pt x="150" y="205"/>
                      </a:lnTo>
                      <a:lnTo>
                        <a:pt x="148" y="205"/>
                      </a:lnTo>
                      <a:lnTo>
                        <a:pt x="146" y="207"/>
                      </a:lnTo>
                      <a:lnTo>
                        <a:pt x="146" y="210"/>
                      </a:lnTo>
                      <a:lnTo>
                        <a:pt x="148" y="210"/>
                      </a:lnTo>
                      <a:lnTo>
                        <a:pt x="153" y="217"/>
                      </a:lnTo>
                      <a:lnTo>
                        <a:pt x="155" y="217"/>
                      </a:lnTo>
                      <a:lnTo>
                        <a:pt x="157" y="217"/>
                      </a:lnTo>
                      <a:lnTo>
                        <a:pt x="160" y="214"/>
                      </a:lnTo>
                      <a:lnTo>
                        <a:pt x="162" y="214"/>
                      </a:lnTo>
                      <a:lnTo>
                        <a:pt x="165" y="217"/>
                      </a:lnTo>
                      <a:lnTo>
                        <a:pt x="167" y="219"/>
                      </a:lnTo>
                      <a:lnTo>
                        <a:pt x="167" y="222"/>
                      </a:lnTo>
                      <a:lnTo>
                        <a:pt x="169" y="224"/>
                      </a:lnTo>
                      <a:lnTo>
                        <a:pt x="172" y="226"/>
                      </a:lnTo>
                      <a:lnTo>
                        <a:pt x="174" y="224"/>
                      </a:lnTo>
                      <a:lnTo>
                        <a:pt x="177" y="224"/>
                      </a:lnTo>
                      <a:lnTo>
                        <a:pt x="177" y="222"/>
                      </a:lnTo>
                      <a:lnTo>
                        <a:pt x="177" y="219"/>
                      </a:lnTo>
                      <a:lnTo>
                        <a:pt x="177" y="217"/>
                      </a:lnTo>
                      <a:lnTo>
                        <a:pt x="179" y="217"/>
                      </a:lnTo>
                      <a:lnTo>
                        <a:pt x="181" y="217"/>
                      </a:lnTo>
                      <a:lnTo>
                        <a:pt x="179" y="217"/>
                      </a:lnTo>
                      <a:lnTo>
                        <a:pt x="179" y="214"/>
                      </a:lnTo>
                      <a:lnTo>
                        <a:pt x="181" y="212"/>
                      </a:lnTo>
                      <a:lnTo>
                        <a:pt x="184" y="212"/>
                      </a:lnTo>
                      <a:lnTo>
                        <a:pt x="181" y="207"/>
                      </a:lnTo>
                      <a:lnTo>
                        <a:pt x="184" y="205"/>
                      </a:lnTo>
                      <a:lnTo>
                        <a:pt x="186" y="205"/>
                      </a:lnTo>
                      <a:lnTo>
                        <a:pt x="186" y="207"/>
                      </a:lnTo>
                      <a:lnTo>
                        <a:pt x="186" y="210"/>
                      </a:lnTo>
                      <a:lnTo>
                        <a:pt x="188" y="212"/>
                      </a:lnTo>
                      <a:lnTo>
                        <a:pt x="188" y="217"/>
                      </a:lnTo>
                      <a:lnTo>
                        <a:pt x="186" y="224"/>
                      </a:lnTo>
                      <a:lnTo>
                        <a:pt x="188" y="224"/>
                      </a:lnTo>
                      <a:lnTo>
                        <a:pt x="191" y="224"/>
                      </a:lnTo>
                      <a:lnTo>
                        <a:pt x="191" y="226"/>
                      </a:lnTo>
                      <a:lnTo>
                        <a:pt x="196" y="226"/>
                      </a:lnTo>
                      <a:lnTo>
                        <a:pt x="196" y="224"/>
                      </a:lnTo>
                      <a:lnTo>
                        <a:pt x="198" y="226"/>
                      </a:lnTo>
                      <a:lnTo>
                        <a:pt x="198" y="224"/>
                      </a:lnTo>
                      <a:lnTo>
                        <a:pt x="203" y="222"/>
                      </a:lnTo>
                      <a:lnTo>
                        <a:pt x="203" y="224"/>
                      </a:lnTo>
                      <a:lnTo>
                        <a:pt x="208" y="224"/>
                      </a:lnTo>
                      <a:lnTo>
                        <a:pt x="208" y="222"/>
                      </a:lnTo>
                      <a:lnTo>
                        <a:pt x="208" y="217"/>
                      </a:lnTo>
                      <a:lnTo>
                        <a:pt x="210" y="217"/>
                      </a:lnTo>
                      <a:lnTo>
                        <a:pt x="210" y="212"/>
                      </a:lnTo>
                      <a:lnTo>
                        <a:pt x="212" y="214"/>
                      </a:lnTo>
                      <a:lnTo>
                        <a:pt x="217" y="217"/>
                      </a:lnTo>
                      <a:lnTo>
                        <a:pt x="219" y="217"/>
                      </a:lnTo>
                      <a:lnTo>
                        <a:pt x="224" y="214"/>
                      </a:lnTo>
                      <a:lnTo>
                        <a:pt x="227" y="214"/>
                      </a:lnTo>
                      <a:lnTo>
                        <a:pt x="227" y="212"/>
                      </a:lnTo>
                      <a:lnTo>
                        <a:pt x="227" y="210"/>
                      </a:lnTo>
                      <a:lnTo>
                        <a:pt x="227" y="205"/>
                      </a:lnTo>
                      <a:lnTo>
                        <a:pt x="227" y="203"/>
                      </a:lnTo>
                      <a:lnTo>
                        <a:pt x="224" y="198"/>
                      </a:lnTo>
                      <a:lnTo>
                        <a:pt x="227" y="193"/>
                      </a:lnTo>
                      <a:lnTo>
                        <a:pt x="224" y="191"/>
                      </a:lnTo>
                      <a:lnTo>
                        <a:pt x="219" y="188"/>
                      </a:lnTo>
                      <a:lnTo>
                        <a:pt x="217" y="188"/>
                      </a:lnTo>
                      <a:lnTo>
                        <a:pt x="215" y="191"/>
                      </a:lnTo>
                      <a:lnTo>
                        <a:pt x="217" y="191"/>
                      </a:lnTo>
                      <a:lnTo>
                        <a:pt x="215" y="193"/>
                      </a:lnTo>
                      <a:lnTo>
                        <a:pt x="215" y="195"/>
                      </a:lnTo>
                      <a:lnTo>
                        <a:pt x="217" y="198"/>
                      </a:lnTo>
                      <a:lnTo>
                        <a:pt x="215" y="198"/>
                      </a:lnTo>
                      <a:lnTo>
                        <a:pt x="212" y="198"/>
                      </a:lnTo>
                      <a:lnTo>
                        <a:pt x="210" y="198"/>
                      </a:lnTo>
                      <a:lnTo>
                        <a:pt x="210" y="195"/>
                      </a:lnTo>
                      <a:lnTo>
                        <a:pt x="208" y="195"/>
                      </a:lnTo>
                      <a:lnTo>
                        <a:pt x="205" y="195"/>
                      </a:lnTo>
                      <a:lnTo>
                        <a:pt x="208" y="193"/>
                      </a:lnTo>
                      <a:lnTo>
                        <a:pt x="210" y="191"/>
                      </a:lnTo>
                      <a:lnTo>
                        <a:pt x="210" y="188"/>
                      </a:lnTo>
                      <a:lnTo>
                        <a:pt x="203" y="188"/>
                      </a:lnTo>
                      <a:lnTo>
                        <a:pt x="205" y="186"/>
                      </a:lnTo>
                      <a:lnTo>
                        <a:pt x="205" y="188"/>
                      </a:lnTo>
                      <a:lnTo>
                        <a:pt x="208" y="186"/>
                      </a:lnTo>
                      <a:lnTo>
                        <a:pt x="208" y="188"/>
                      </a:lnTo>
                      <a:lnTo>
                        <a:pt x="210" y="188"/>
                      </a:lnTo>
                      <a:lnTo>
                        <a:pt x="210" y="183"/>
                      </a:lnTo>
                      <a:lnTo>
                        <a:pt x="208" y="181"/>
                      </a:lnTo>
                      <a:lnTo>
                        <a:pt x="208" y="179"/>
                      </a:lnTo>
                      <a:lnTo>
                        <a:pt x="210" y="181"/>
                      </a:lnTo>
                      <a:lnTo>
                        <a:pt x="212" y="183"/>
                      </a:lnTo>
                      <a:lnTo>
                        <a:pt x="215" y="183"/>
                      </a:lnTo>
                      <a:lnTo>
                        <a:pt x="217" y="183"/>
                      </a:lnTo>
                      <a:lnTo>
                        <a:pt x="219" y="183"/>
                      </a:lnTo>
                      <a:lnTo>
                        <a:pt x="217" y="183"/>
                      </a:lnTo>
                      <a:lnTo>
                        <a:pt x="219" y="181"/>
                      </a:lnTo>
                      <a:lnTo>
                        <a:pt x="219" y="179"/>
                      </a:lnTo>
                      <a:lnTo>
                        <a:pt x="222" y="179"/>
                      </a:lnTo>
                      <a:lnTo>
                        <a:pt x="224" y="179"/>
                      </a:lnTo>
                      <a:lnTo>
                        <a:pt x="224" y="176"/>
                      </a:lnTo>
                      <a:lnTo>
                        <a:pt x="224" y="174"/>
                      </a:lnTo>
                      <a:lnTo>
                        <a:pt x="224" y="172"/>
                      </a:lnTo>
                      <a:lnTo>
                        <a:pt x="217" y="167"/>
                      </a:lnTo>
                      <a:lnTo>
                        <a:pt x="217" y="169"/>
                      </a:lnTo>
                      <a:lnTo>
                        <a:pt x="215" y="169"/>
                      </a:lnTo>
                      <a:lnTo>
                        <a:pt x="212" y="169"/>
                      </a:lnTo>
                      <a:lnTo>
                        <a:pt x="212" y="174"/>
                      </a:lnTo>
                      <a:lnTo>
                        <a:pt x="212" y="176"/>
                      </a:lnTo>
                      <a:lnTo>
                        <a:pt x="208" y="176"/>
                      </a:lnTo>
                      <a:lnTo>
                        <a:pt x="205" y="179"/>
                      </a:lnTo>
                      <a:lnTo>
                        <a:pt x="203" y="181"/>
                      </a:lnTo>
                      <a:lnTo>
                        <a:pt x="203" y="183"/>
                      </a:lnTo>
                      <a:lnTo>
                        <a:pt x="200" y="183"/>
                      </a:lnTo>
                      <a:lnTo>
                        <a:pt x="203" y="181"/>
                      </a:lnTo>
                      <a:lnTo>
                        <a:pt x="203" y="179"/>
                      </a:lnTo>
                      <a:lnTo>
                        <a:pt x="200" y="181"/>
                      </a:lnTo>
                      <a:lnTo>
                        <a:pt x="198" y="181"/>
                      </a:lnTo>
                      <a:lnTo>
                        <a:pt x="193" y="181"/>
                      </a:lnTo>
                      <a:lnTo>
                        <a:pt x="193" y="179"/>
                      </a:lnTo>
                      <a:lnTo>
                        <a:pt x="191" y="176"/>
                      </a:lnTo>
                      <a:lnTo>
                        <a:pt x="188" y="174"/>
                      </a:lnTo>
                      <a:lnTo>
                        <a:pt x="191" y="174"/>
                      </a:lnTo>
                      <a:lnTo>
                        <a:pt x="191" y="172"/>
                      </a:lnTo>
                      <a:lnTo>
                        <a:pt x="193" y="162"/>
                      </a:lnTo>
                      <a:lnTo>
                        <a:pt x="196" y="155"/>
                      </a:lnTo>
                      <a:lnTo>
                        <a:pt x="200" y="152"/>
                      </a:lnTo>
                      <a:lnTo>
                        <a:pt x="205" y="150"/>
                      </a:lnTo>
                      <a:lnTo>
                        <a:pt x="208" y="148"/>
                      </a:lnTo>
                      <a:lnTo>
                        <a:pt x="212" y="143"/>
                      </a:lnTo>
                      <a:lnTo>
                        <a:pt x="212" y="141"/>
                      </a:lnTo>
                      <a:lnTo>
                        <a:pt x="215" y="141"/>
                      </a:lnTo>
                      <a:lnTo>
                        <a:pt x="217" y="141"/>
                      </a:lnTo>
                      <a:lnTo>
                        <a:pt x="219" y="143"/>
                      </a:lnTo>
                      <a:lnTo>
                        <a:pt x="222" y="143"/>
                      </a:lnTo>
                      <a:lnTo>
                        <a:pt x="222" y="141"/>
                      </a:lnTo>
                      <a:lnTo>
                        <a:pt x="222" y="138"/>
                      </a:lnTo>
                      <a:lnTo>
                        <a:pt x="224" y="136"/>
                      </a:lnTo>
                      <a:lnTo>
                        <a:pt x="222" y="131"/>
                      </a:lnTo>
                      <a:lnTo>
                        <a:pt x="222" y="129"/>
                      </a:lnTo>
                      <a:lnTo>
                        <a:pt x="224" y="131"/>
                      </a:lnTo>
                      <a:lnTo>
                        <a:pt x="227" y="131"/>
                      </a:lnTo>
                      <a:lnTo>
                        <a:pt x="227" y="129"/>
                      </a:lnTo>
                      <a:lnTo>
                        <a:pt x="229" y="129"/>
                      </a:lnTo>
                      <a:lnTo>
                        <a:pt x="231" y="129"/>
                      </a:lnTo>
                      <a:lnTo>
                        <a:pt x="234" y="131"/>
                      </a:lnTo>
                      <a:lnTo>
                        <a:pt x="236" y="131"/>
                      </a:lnTo>
                      <a:lnTo>
                        <a:pt x="239" y="129"/>
                      </a:lnTo>
                      <a:lnTo>
                        <a:pt x="241" y="131"/>
                      </a:lnTo>
                      <a:lnTo>
                        <a:pt x="241" y="129"/>
                      </a:lnTo>
                      <a:lnTo>
                        <a:pt x="241" y="126"/>
                      </a:lnTo>
                      <a:lnTo>
                        <a:pt x="243" y="124"/>
                      </a:lnTo>
                      <a:lnTo>
                        <a:pt x="248" y="124"/>
                      </a:lnTo>
                      <a:lnTo>
                        <a:pt x="250" y="121"/>
                      </a:lnTo>
                      <a:lnTo>
                        <a:pt x="250" y="119"/>
                      </a:lnTo>
                      <a:lnTo>
                        <a:pt x="253" y="119"/>
                      </a:lnTo>
                      <a:lnTo>
                        <a:pt x="255" y="119"/>
                      </a:lnTo>
                      <a:lnTo>
                        <a:pt x="253" y="117"/>
                      </a:lnTo>
                      <a:lnTo>
                        <a:pt x="255" y="117"/>
                      </a:lnTo>
                      <a:lnTo>
                        <a:pt x="258" y="112"/>
                      </a:lnTo>
                      <a:lnTo>
                        <a:pt x="260" y="110"/>
                      </a:lnTo>
                      <a:lnTo>
                        <a:pt x="260" y="107"/>
                      </a:lnTo>
                      <a:lnTo>
                        <a:pt x="262" y="107"/>
                      </a:lnTo>
                      <a:lnTo>
                        <a:pt x="262" y="105"/>
                      </a:lnTo>
                      <a:lnTo>
                        <a:pt x="262" y="102"/>
                      </a:lnTo>
                      <a:lnTo>
                        <a:pt x="265" y="102"/>
                      </a:lnTo>
                      <a:lnTo>
                        <a:pt x="265" y="100"/>
                      </a:lnTo>
                      <a:lnTo>
                        <a:pt x="267" y="100"/>
                      </a:lnTo>
                      <a:lnTo>
                        <a:pt x="267" y="102"/>
                      </a:lnTo>
                      <a:lnTo>
                        <a:pt x="270" y="102"/>
                      </a:lnTo>
                      <a:lnTo>
                        <a:pt x="272" y="102"/>
                      </a:lnTo>
                      <a:lnTo>
                        <a:pt x="274" y="102"/>
                      </a:lnTo>
                      <a:lnTo>
                        <a:pt x="274" y="105"/>
                      </a:lnTo>
                      <a:lnTo>
                        <a:pt x="277" y="110"/>
                      </a:lnTo>
                      <a:lnTo>
                        <a:pt x="279" y="107"/>
                      </a:lnTo>
                      <a:lnTo>
                        <a:pt x="284" y="110"/>
                      </a:lnTo>
                      <a:lnTo>
                        <a:pt x="286" y="110"/>
                      </a:lnTo>
                      <a:lnTo>
                        <a:pt x="289" y="110"/>
                      </a:lnTo>
                      <a:lnTo>
                        <a:pt x="298" y="114"/>
                      </a:lnTo>
                      <a:lnTo>
                        <a:pt x="301" y="114"/>
                      </a:lnTo>
                      <a:lnTo>
                        <a:pt x="303" y="114"/>
                      </a:lnTo>
                      <a:lnTo>
                        <a:pt x="305" y="114"/>
                      </a:lnTo>
                      <a:lnTo>
                        <a:pt x="310" y="114"/>
                      </a:lnTo>
                      <a:lnTo>
                        <a:pt x="312" y="114"/>
                      </a:lnTo>
                      <a:lnTo>
                        <a:pt x="315" y="114"/>
                      </a:lnTo>
                      <a:lnTo>
                        <a:pt x="317" y="114"/>
                      </a:lnTo>
                      <a:lnTo>
                        <a:pt x="312" y="102"/>
                      </a:lnTo>
                      <a:lnTo>
                        <a:pt x="312" y="93"/>
                      </a:lnTo>
                      <a:lnTo>
                        <a:pt x="310" y="83"/>
                      </a:lnTo>
                      <a:lnTo>
                        <a:pt x="312" y="83"/>
                      </a:lnTo>
                      <a:lnTo>
                        <a:pt x="315" y="81"/>
                      </a:lnTo>
                      <a:lnTo>
                        <a:pt x="317" y="81"/>
                      </a:lnTo>
                      <a:lnTo>
                        <a:pt x="320" y="81"/>
                      </a:lnTo>
                      <a:lnTo>
                        <a:pt x="317" y="79"/>
                      </a:lnTo>
                      <a:lnTo>
                        <a:pt x="322" y="81"/>
                      </a:lnTo>
                      <a:lnTo>
                        <a:pt x="324" y="74"/>
                      </a:lnTo>
                      <a:lnTo>
                        <a:pt x="334" y="71"/>
                      </a:lnTo>
                      <a:lnTo>
                        <a:pt x="334" y="67"/>
                      </a:lnTo>
                      <a:lnTo>
                        <a:pt x="336" y="64"/>
                      </a:lnTo>
                      <a:lnTo>
                        <a:pt x="339" y="67"/>
                      </a:lnTo>
                      <a:lnTo>
                        <a:pt x="343" y="64"/>
                      </a:lnTo>
                      <a:lnTo>
                        <a:pt x="346" y="67"/>
                      </a:lnTo>
                      <a:lnTo>
                        <a:pt x="348" y="67"/>
                      </a:lnTo>
                      <a:lnTo>
                        <a:pt x="360" y="62"/>
                      </a:lnTo>
                      <a:lnTo>
                        <a:pt x="363" y="69"/>
                      </a:lnTo>
                      <a:lnTo>
                        <a:pt x="367" y="64"/>
                      </a:lnTo>
                      <a:lnTo>
                        <a:pt x="374" y="64"/>
                      </a:lnTo>
                      <a:lnTo>
                        <a:pt x="377" y="60"/>
                      </a:lnTo>
                      <a:lnTo>
                        <a:pt x="377" y="48"/>
                      </a:lnTo>
                      <a:lnTo>
                        <a:pt x="374" y="48"/>
                      </a:lnTo>
                      <a:lnTo>
                        <a:pt x="372" y="48"/>
                      </a:lnTo>
                      <a:lnTo>
                        <a:pt x="370" y="45"/>
                      </a:lnTo>
                      <a:lnTo>
                        <a:pt x="367" y="45"/>
                      </a:lnTo>
                      <a:lnTo>
                        <a:pt x="365" y="43"/>
                      </a:lnTo>
                      <a:lnTo>
                        <a:pt x="363" y="40"/>
                      </a:lnTo>
                      <a:lnTo>
                        <a:pt x="363" y="38"/>
                      </a:lnTo>
                      <a:lnTo>
                        <a:pt x="363" y="40"/>
                      </a:lnTo>
                      <a:lnTo>
                        <a:pt x="363" y="38"/>
                      </a:lnTo>
                      <a:lnTo>
                        <a:pt x="360" y="38"/>
                      </a:lnTo>
                      <a:lnTo>
                        <a:pt x="360" y="36"/>
                      </a:lnTo>
                      <a:lnTo>
                        <a:pt x="343" y="31"/>
                      </a:lnTo>
                      <a:lnTo>
                        <a:pt x="341" y="31"/>
                      </a:lnTo>
                      <a:lnTo>
                        <a:pt x="339" y="33"/>
                      </a:lnTo>
                      <a:lnTo>
                        <a:pt x="339" y="36"/>
                      </a:lnTo>
                      <a:lnTo>
                        <a:pt x="339" y="40"/>
                      </a:lnTo>
                      <a:lnTo>
                        <a:pt x="339" y="43"/>
                      </a:lnTo>
                      <a:lnTo>
                        <a:pt x="339" y="40"/>
                      </a:lnTo>
                      <a:lnTo>
                        <a:pt x="339" y="36"/>
                      </a:lnTo>
                      <a:lnTo>
                        <a:pt x="339" y="33"/>
                      </a:lnTo>
                      <a:lnTo>
                        <a:pt x="336" y="31"/>
                      </a:lnTo>
                      <a:lnTo>
                        <a:pt x="339" y="29"/>
                      </a:lnTo>
                      <a:lnTo>
                        <a:pt x="334" y="31"/>
                      </a:lnTo>
                      <a:lnTo>
                        <a:pt x="334" y="29"/>
                      </a:lnTo>
                      <a:lnTo>
                        <a:pt x="329" y="31"/>
                      </a:lnTo>
                      <a:lnTo>
                        <a:pt x="327" y="31"/>
                      </a:lnTo>
                      <a:lnTo>
                        <a:pt x="327" y="29"/>
                      </a:lnTo>
                      <a:lnTo>
                        <a:pt x="320" y="29"/>
                      </a:lnTo>
                      <a:lnTo>
                        <a:pt x="317" y="29"/>
                      </a:lnTo>
                      <a:lnTo>
                        <a:pt x="317" y="31"/>
                      </a:lnTo>
                      <a:lnTo>
                        <a:pt x="315" y="31"/>
                      </a:lnTo>
                      <a:lnTo>
                        <a:pt x="310" y="24"/>
                      </a:lnTo>
                      <a:lnTo>
                        <a:pt x="308" y="24"/>
                      </a:lnTo>
                      <a:lnTo>
                        <a:pt x="310" y="21"/>
                      </a:lnTo>
                      <a:lnTo>
                        <a:pt x="312" y="24"/>
                      </a:lnTo>
                      <a:lnTo>
                        <a:pt x="315" y="21"/>
                      </a:lnTo>
                      <a:lnTo>
                        <a:pt x="315" y="14"/>
                      </a:lnTo>
                      <a:lnTo>
                        <a:pt x="301" y="12"/>
                      </a:lnTo>
                      <a:lnTo>
                        <a:pt x="298" y="9"/>
                      </a:lnTo>
                      <a:lnTo>
                        <a:pt x="296" y="12"/>
                      </a:lnTo>
                      <a:lnTo>
                        <a:pt x="298" y="9"/>
                      </a:lnTo>
                      <a:lnTo>
                        <a:pt x="296" y="9"/>
                      </a:lnTo>
                      <a:lnTo>
                        <a:pt x="296" y="7"/>
                      </a:lnTo>
                      <a:lnTo>
                        <a:pt x="296" y="5"/>
                      </a:lnTo>
                      <a:lnTo>
                        <a:pt x="293" y="7"/>
                      </a:lnTo>
                      <a:lnTo>
                        <a:pt x="291" y="5"/>
                      </a:lnTo>
                      <a:lnTo>
                        <a:pt x="289" y="9"/>
                      </a:lnTo>
                      <a:lnTo>
                        <a:pt x="291" y="5"/>
                      </a:lnTo>
                      <a:lnTo>
                        <a:pt x="291" y="2"/>
                      </a:lnTo>
                      <a:lnTo>
                        <a:pt x="289" y="2"/>
                      </a:lnTo>
                      <a:lnTo>
                        <a:pt x="284" y="2"/>
                      </a:lnTo>
                      <a:lnTo>
                        <a:pt x="281" y="2"/>
                      </a:lnTo>
                      <a:lnTo>
                        <a:pt x="279" y="9"/>
                      </a:lnTo>
                      <a:lnTo>
                        <a:pt x="281" y="9"/>
                      </a:lnTo>
                      <a:lnTo>
                        <a:pt x="281" y="12"/>
                      </a:lnTo>
                      <a:lnTo>
                        <a:pt x="281" y="9"/>
                      </a:lnTo>
                      <a:lnTo>
                        <a:pt x="279" y="9"/>
                      </a:lnTo>
                      <a:lnTo>
                        <a:pt x="281" y="0"/>
                      </a:lnTo>
                      <a:lnTo>
                        <a:pt x="279" y="0"/>
                      </a:lnTo>
                      <a:lnTo>
                        <a:pt x="274" y="5"/>
                      </a:lnTo>
                      <a:lnTo>
                        <a:pt x="274" y="2"/>
                      </a:lnTo>
                      <a:lnTo>
                        <a:pt x="272" y="5"/>
                      </a:lnTo>
                      <a:lnTo>
                        <a:pt x="272" y="2"/>
                      </a:lnTo>
                      <a:lnTo>
                        <a:pt x="267" y="5"/>
                      </a:lnTo>
                      <a:lnTo>
                        <a:pt x="260" y="7"/>
                      </a:lnTo>
                      <a:lnTo>
                        <a:pt x="262" y="9"/>
                      </a:lnTo>
                      <a:lnTo>
                        <a:pt x="260" y="9"/>
                      </a:lnTo>
                      <a:lnTo>
                        <a:pt x="258" y="12"/>
                      </a:lnTo>
                      <a:lnTo>
                        <a:pt x="258" y="9"/>
                      </a:lnTo>
                      <a:lnTo>
                        <a:pt x="255" y="9"/>
                      </a:lnTo>
                      <a:lnTo>
                        <a:pt x="250" y="12"/>
                      </a:lnTo>
                      <a:lnTo>
                        <a:pt x="248" y="17"/>
                      </a:lnTo>
                      <a:lnTo>
                        <a:pt x="241" y="17"/>
                      </a:lnTo>
                      <a:lnTo>
                        <a:pt x="246" y="17"/>
                      </a:lnTo>
                      <a:lnTo>
                        <a:pt x="243" y="19"/>
                      </a:lnTo>
                      <a:lnTo>
                        <a:pt x="246" y="19"/>
                      </a:lnTo>
                      <a:lnTo>
                        <a:pt x="243" y="24"/>
                      </a:lnTo>
                      <a:lnTo>
                        <a:pt x="248" y="24"/>
                      </a:lnTo>
                      <a:lnTo>
                        <a:pt x="250" y="21"/>
                      </a:lnTo>
                      <a:lnTo>
                        <a:pt x="250" y="24"/>
                      </a:lnTo>
                      <a:lnTo>
                        <a:pt x="250" y="21"/>
                      </a:lnTo>
                      <a:lnTo>
                        <a:pt x="248" y="24"/>
                      </a:lnTo>
                      <a:lnTo>
                        <a:pt x="246" y="24"/>
                      </a:lnTo>
                      <a:lnTo>
                        <a:pt x="243" y="24"/>
                      </a:lnTo>
                      <a:lnTo>
                        <a:pt x="243" y="19"/>
                      </a:lnTo>
                      <a:lnTo>
                        <a:pt x="241" y="19"/>
                      </a:lnTo>
                      <a:lnTo>
                        <a:pt x="239" y="24"/>
                      </a:lnTo>
                      <a:lnTo>
                        <a:pt x="236" y="24"/>
                      </a:lnTo>
                      <a:lnTo>
                        <a:pt x="239" y="26"/>
                      </a:lnTo>
                      <a:lnTo>
                        <a:pt x="234" y="29"/>
                      </a:lnTo>
                      <a:lnTo>
                        <a:pt x="234" y="31"/>
                      </a:lnTo>
                      <a:lnTo>
                        <a:pt x="231" y="29"/>
                      </a:lnTo>
                      <a:lnTo>
                        <a:pt x="231" y="31"/>
                      </a:lnTo>
                      <a:lnTo>
                        <a:pt x="231" y="33"/>
                      </a:lnTo>
                      <a:lnTo>
                        <a:pt x="239" y="31"/>
                      </a:lnTo>
                      <a:lnTo>
                        <a:pt x="231" y="36"/>
                      </a:lnTo>
                      <a:lnTo>
                        <a:pt x="224" y="36"/>
                      </a:lnTo>
                      <a:lnTo>
                        <a:pt x="222" y="38"/>
                      </a:lnTo>
                      <a:lnTo>
                        <a:pt x="224" y="36"/>
                      </a:lnTo>
                      <a:lnTo>
                        <a:pt x="231" y="36"/>
                      </a:lnTo>
                      <a:lnTo>
                        <a:pt x="229" y="29"/>
                      </a:lnTo>
                      <a:lnTo>
                        <a:pt x="227" y="31"/>
                      </a:lnTo>
                      <a:lnTo>
                        <a:pt x="224" y="29"/>
                      </a:lnTo>
                      <a:lnTo>
                        <a:pt x="222" y="29"/>
                      </a:lnTo>
                      <a:lnTo>
                        <a:pt x="224" y="29"/>
                      </a:lnTo>
                      <a:lnTo>
                        <a:pt x="227" y="31"/>
                      </a:lnTo>
                      <a:lnTo>
                        <a:pt x="227" y="29"/>
                      </a:lnTo>
                      <a:lnTo>
                        <a:pt x="231" y="26"/>
                      </a:lnTo>
                      <a:lnTo>
                        <a:pt x="229" y="24"/>
                      </a:lnTo>
                      <a:lnTo>
                        <a:pt x="224" y="24"/>
                      </a:lnTo>
                      <a:lnTo>
                        <a:pt x="227" y="24"/>
                      </a:lnTo>
                      <a:lnTo>
                        <a:pt x="224" y="24"/>
                      </a:lnTo>
                      <a:lnTo>
                        <a:pt x="224" y="21"/>
                      </a:lnTo>
                      <a:lnTo>
                        <a:pt x="229" y="19"/>
                      </a:lnTo>
                      <a:lnTo>
                        <a:pt x="229" y="17"/>
                      </a:lnTo>
                      <a:lnTo>
                        <a:pt x="231" y="19"/>
                      </a:lnTo>
                      <a:lnTo>
                        <a:pt x="234" y="14"/>
                      </a:lnTo>
                      <a:lnTo>
                        <a:pt x="241" y="14"/>
                      </a:lnTo>
                      <a:lnTo>
                        <a:pt x="236" y="9"/>
                      </a:lnTo>
                      <a:lnTo>
                        <a:pt x="239" y="7"/>
                      </a:lnTo>
                      <a:lnTo>
                        <a:pt x="236" y="7"/>
                      </a:lnTo>
                      <a:lnTo>
                        <a:pt x="236" y="5"/>
                      </a:lnTo>
                      <a:lnTo>
                        <a:pt x="231" y="5"/>
                      </a:lnTo>
                      <a:lnTo>
                        <a:pt x="227" y="5"/>
                      </a:lnTo>
                      <a:lnTo>
                        <a:pt x="224" y="9"/>
                      </a:lnTo>
                      <a:lnTo>
                        <a:pt x="224" y="7"/>
                      </a:lnTo>
                      <a:lnTo>
                        <a:pt x="219" y="9"/>
                      </a:lnTo>
                      <a:lnTo>
                        <a:pt x="217" y="9"/>
                      </a:lnTo>
                      <a:lnTo>
                        <a:pt x="212" y="12"/>
                      </a:lnTo>
                      <a:lnTo>
                        <a:pt x="212" y="9"/>
                      </a:lnTo>
                      <a:lnTo>
                        <a:pt x="208" y="9"/>
                      </a:lnTo>
                      <a:lnTo>
                        <a:pt x="203" y="12"/>
                      </a:lnTo>
                      <a:lnTo>
                        <a:pt x="198" y="17"/>
                      </a:lnTo>
                      <a:lnTo>
                        <a:pt x="193" y="21"/>
                      </a:lnTo>
                      <a:lnTo>
                        <a:pt x="196" y="19"/>
                      </a:lnTo>
                      <a:lnTo>
                        <a:pt x="196" y="21"/>
                      </a:lnTo>
                      <a:lnTo>
                        <a:pt x="193" y="21"/>
                      </a:lnTo>
                      <a:lnTo>
                        <a:pt x="193" y="19"/>
                      </a:lnTo>
                      <a:lnTo>
                        <a:pt x="188" y="21"/>
                      </a:lnTo>
                      <a:lnTo>
                        <a:pt x="184" y="17"/>
                      </a:lnTo>
                      <a:lnTo>
                        <a:pt x="184" y="19"/>
                      </a:lnTo>
                      <a:lnTo>
                        <a:pt x="181" y="21"/>
                      </a:lnTo>
                      <a:lnTo>
                        <a:pt x="179" y="21"/>
                      </a:lnTo>
                      <a:lnTo>
                        <a:pt x="179" y="19"/>
                      </a:lnTo>
                      <a:lnTo>
                        <a:pt x="177" y="24"/>
                      </a:lnTo>
                      <a:lnTo>
                        <a:pt x="172" y="24"/>
                      </a:lnTo>
                      <a:lnTo>
                        <a:pt x="172" y="21"/>
                      </a:lnTo>
                      <a:lnTo>
                        <a:pt x="165" y="26"/>
                      </a:lnTo>
                      <a:lnTo>
                        <a:pt x="160" y="29"/>
                      </a:lnTo>
                      <a:lnTo>
                        <a:pt x="155" y="29"/>
                      </a:lnTo>
                      <a:lnTo>
                        <a:pt x="150" y="31"/>
                      </a:lnTo>
                      <a:lnTo>
                        <a:pt x="143" y="31"/>
                      </a:lnTo>
                      <a:lnTo>
                        <a:pt x="141" y="33"/>
                      </a:lnTo>
                      <a:lnTo>
                        <a:pt x="141" y="36"/>
                      </a:lnTo>
                      <a:lnTo>
                        <a:pt x="141" y="33"/>
                      </a:lnTo>
                      <a:lnTo>
                        <a:pt x="138" y="31"/>
                      </a:lnTo>
                      <a:lnTo>
                        <a:pt x="131" y="33"/>
                      </a:lnTo>
                      <a:lnTo>
                        <a:pt x="131" y="36"/>
                      </a:lnTo>
                      <a:lnTo>
                        <a:pt x="129" y="33"/>
                      </a:lnTo>
                      <a:lnTo>
                        <a:pt x="126" y="36"/>
                      </a:lnTo>
                      <a:lnTo>
                        <a:pt x="124" y="33"/>
                      </a:lnTo>
                      <a:lnTo>
                        <a:pt x="119" y="33"/>
                      </a:lnTo>
                      <a:lnTo>
                        <a:pt x="119" y="36"/>
                      </a:lnTo>
                      <a:lnTo>
                        <a:pt x="119" y="40"/>
                      </a:lnTo>
                      <a:lnTo>
                        <a:pt x="119" y="36"/>
                      </a:lnTo>
                      <a:lnTo>
                        <a:pt x="117" y="36"/>
                      </a:lnTo>
                      <a:lnTo>
                        <a:pt x="119" y="36"/>
                      </a:lnTo>
                      <a:lnTo>
                        <a:pt x="115" y="33"/>
                      </a:lnTo>
                      <a:lnTo>
                        <a:pt x="115" y="31"/>
                      </a:lnTo>
                      <a:lnTo>
                        <a:pt x="110" y="31"/>
                      </a:lnTo>
                      <a:lnTo>
                        <a:pt x="107" y="33"/>
                      </a:lnTo>
                      <a:lnTo>
                        <a:pt x="105" y="33"/>
                      </a:lnTo>
                      <a:lnTo>
                        <a:pt x="103" y="38"/>
                      </a:lnTo>
                      <a:lnTo>
                        <a:pt x="105" y="38"/>
                      </a:lnTo>
                      <a:lnTo>
                        <a:pt x="103" y="38"/>
                      </a:lnTo>
                      <a:lnTo>
                        <a:pt x="105" y="40"/>
                      </a:lnTo>
                      <a:lnTo>
                        <a:pt x="103" y="45"/>
                      </a:lnTo>
                      <a:lnTo>
                        <a:pt x="105" y="40"/>
                      </a:lnTo>
                      <a:lnTo>
                        <a:pt x="103" y="38"/>
                      </a:lnTo>
                      <a:lnTo>
                        <a:pt x="103" y="40"/>
                      </a:lnTo>
                      <a:lnTo>
                        <a:pt x="103" y="38"/>
                      </a:lnTo>
                      <a:lnTo>
                        <a:pt x="103" y="36"/>
                      </a:lnTo>
                      <a:lnTo>
                        <a:pt x="100" y="36"/>
                      </a:lnTo>
                      <a:lnTo>
                        <a:pt x="100" y="38"/>
                      </a:lnTo>
                      <a:lnTo>
                        <a:pt x="98" y="38"/>
                      </a:lnTo>
                      <a:lnTo>
                        <a:pt x="95" y="38"/>
                      </a:lnTo>
                      <a:lnTo>
                        <a:pt x="105" y="33"/>
                      </a:lnTo>
                      <a:lnTo>
                        <a:pt x="95" y="31"/>
                      </a:lnTo>
                      <a:lnTo>
                        <a:pt x="93" y="33"/>
                      </a:lnTo>
                      <a:lnTo>
                        <a:pt x="91" y="31"/>
                      </a:lnTo>
                      <a:lnTo>
                        <a:pt x="86" y="33"/>
                      </a:lnTo>
                      <a:lnTo>
                        <a:pt x="84" y="38"/>
                      </a:lnTo>
                      <a:lnTo>
                        <a:pt x="86" y="38"/>
                      </a:lnTo>
                      <a:lnTo>
                        <a:pt x="84" y="38"/>
                      </a:lnTo>
                      <a:lnTo>
                        <a:pt x="86" y="38"/>
                      </a:lnTo>
                      <a:lnTo>
                        <a:pt x="81" y="40"/>
                      </a:lnTo>
                      <a:lnTo>
                        <a:pt x="84" y="38"/>
                      </a:lnTo>
                      <a:lnTo>
                        <a:pt x="86" y="33"/>
                      </a:lnTo>
                      <a:lnTo>
                        <a:pt x="81" y="31"/>
                      </a:lnTo>
                      <a:lnTo>
                        <a:pt x="81" y="33"/>
                      </a:lnTo>
                      <a:lnTo>
                        <a:pt x="81" y="31"/>
                      </a:lnTo>
                      <a:lnTo>
                        <a:pt x="76" y="33"/>
                      </a:lnTo>
                      <a:close/>
                    </a:path>
                  </a:pathLst>
                </a:custGeom>
                <a:solidFill>
                  <a:schemeClr val="accent2">
                    <a:lumMod val="20000"/>
                    <a:lumOff val="80000"/>
                  </a:schemeClr>
                </a:solidFill>
                <a:ln w="3175">
                  <a:solidFill>
                    <a:schemeClr val="tx1">
                      <a:lumMod val="50000"/>
                      <a:lumOff val="50000"/>
                    </a:schemeClr>
                  </a:solidFill>
                  <a:round/>
                  <a:headEnd/>
                  <a:tailEnd/>
                </a:ln>
              </xdr:spPr>
            </xdr:sp>
            <xdr:sp macro="" textlink="">
              <xdr:nvSpPr>
                <xdr:cNvPr id="41" name="Freeform 116"/>
                <xdr:cNvSpPr>
                  <a:spLocks/>
                </xdr:cNvSpPr>
              </xdr:nvSpPr>
              <xdr:spPr bwMode="auto">
                <a:xfrm>
                  <a:off x="1543050" y="15710064"/>
                  <a:ext cx="2092766" cy="590661"/>
                </a:xfrm>
                <a:custGeom>
                  <a:avLst/>
                  <a:gdLst>
                    <a:gd name="T0" fmla="*/ 0 w 1717"/>
                    <a:gd name="T1" fmla="*/ 0 h 507"/>
                    <a:gd name="T2" fmla="*/ 5733 w 1717"/>
                    <a:gd name="T3" fmla="*/ 0 h 507"/>
                    <a:gd name="T4" fmla="*/ 6999 w 1717"/>
                    <a:gd name="T5" fmla="*/ 1832 h 507"/>
                    <a:gd name="T6" fmla="*/ 0 60000 65536"/>
                    <a:gd name="T7" fmla="*/ 0 60000 65536"/>
                    <a:gd name="T8" fmla="*/ 0 60000 65536"/>
                  </a:gdLst>
                  <a:ahLst/>
                  <a:cxnLst>
                    <a:cxn ang="T6">
                      <a:pos x="T0" y="T1"/>
                    </a:cxn>
                    <a:cxn ang="T7">
                      <a:pos x="T2" y="T3"/>
                    </a:cxn>
                    <a:cxn ang="T8">
                      <a:pos x="T4" y="T5"/>
                    </a:cxn>
                  </a:cxnLst>
                  <a:rect l="0" t="0" r="r" b="b"/>
                  <a:pathLst>
                    <a:path w="1717" h="507">
                      <a:moveTo>
                        <a:pt x="0" y="0"/>
                      </a:moveTo>
                      <a:lnTo>
                        <a:pt x="1407" y="0"/>
                      </a:lnTo>
                      <a:lnTo>
                        <a:pt x="1717" y="507"/>
                      </a:lnTo>
                    </a:path>
                  </a:pathLst>
                </a:custGeom>
                <a:noFill/>
                <a:ln w="0">
                  <a:solidFill>
                    <a:srgbClr val="2E2E2E"/>
                  </a:solidFill>
                  <a:round/>
                  <a:headEnd/>
                  <a:tailEnd/>
                </a:ln>
                <a:extLst>
                  <a:ext uri="{909E8E84-426E-40DD-AFC4-6F175D3DCCD1}">
                    <a14:hiddenFill xmlns:a14="http://schemas.microsoft.com/office/drawing/2010/main">
                      <a:solidFill>
                        <a:srgbClr val="FFFFFF"/>
                      </a:solidFill>
                    </a14:hiddenFill>
                  </a:ext>
                </a:extLst>
              </xdr:spPr>
            </xdr:sp>
            <xdr:sp macro="" textlink="">
              <xdr:nvSpPr>
                <xdr:cNvPr id="42" name="Freeform 122"/>
                <xdr:cNvSpPr>
                  <a:spLocks noEditPoints="1"/>
                </xdr:cNvSpPr>
              </xdr:nvSpPr>
              <xdr:spPr bwMode="auto">
                <a:xfrm>
                  <a:off x="3683396" y="13467679"/>
                  <a:ext cx="1448252" cy="1119783"/>
                </a:xfrm>
                <a:custGeom>
                  <a:avLst/>
                  <a:gdLst>
                    <a:gd name="T0" fmla="*/ 444 w 1188"/>
                    <a:gd name="T1" fmla="*/ 1468 h 953"/>
                    <a:gd name="T2" fmla="*/ 420 w 1188"/>
                    <a:gd name="T3" fmla="*/ 1707 h 953"/>
                    <a:gd name="T4" fmla="*/ 709 w 1188"/>
                    <a:gd name="T5" fmla="*/ 1848 h 953"/>
                    <a:gd name="T6" fmla="*/ 601 w 1188"/>
                    <a:gd name="T7" fmla="*/ 2103 h 953"/>
                    <a:gd name="T8" fmla="*/ 474 w 1188"/>
                    <a:gd name="T9" fmla="*/ 2221 h 953"/>
                    <a:gd name="T10" fmla="*/ 221 w 1188"/>
                    <a:gd name="T11" fmla="*/ 2365 h 953"/>
                    <a:gd name="T12" fmla="*/ 77 w 1188"/>
                    <a:gd name="T13" fmla="*/ 2550 h 953"/>
                    <a:gd name="T14" fmla="*/ 145 w 1188"/>
                    <a:gd name="T15" fmla="*/ 2897 h 953"/>
                    <a:gd name="T16" fmla="*/ 97 w 1188"/>
                    <a:gd name="T17" fmla="*/ 3297 h 953"/>
                    <a:gd name="T18" fmla="*/ 279 w 1188"/>
                    <a:gd name="T19" fmla="*/ 3356 h 953"/>
                    <a:gd name="T20" fmla="*/ 566 w 1188"/>
                    <a:gd name="T21" fmla="*/ 3170 h 953"/>
                    <a:gd name="T22" fmla="*/ 816 w 1188"/>
                    <a:gd name="T23" fmla="*/ 3234 h 953"/>
                    <a:gd name="T24" fmla="*/ 976 w 1188"/>
                    <a:gd name="T25" fmla="*/ 3324 h 953"/>
                    <a:gd name="T26" fmla="*/ 1227 w 1188"/>
                    <a:gd name="T27" fmla="*/ 3450 h 953"/>
                    <a:gd name="T28" fmla="*/ 1461 w 1188"/>
                    <a:gd name="T29" fmla="*/ 3531 h 953"/>
                    <a:gd name="T30" fmla="*/ 1744 w 1188"/>
                    <a:gd name="T31" fmla="*/ 3540 h 953"/>
                    <a:gd name="T32" fmla="*/ 1976 w 1188"/>
                    <a:gd name="T33" fmla="*/ 3450 h 953"/>
                    <a:gd name="T34" fmla="*/ 2176 w 1188"/>
                    <a:gd name="T35" fmla="*/ 3478 h 953"/>
                    <a:gd name="T36" fmla="*/ 2321 w 1188"/>
                    <a:gd name="T37" fmla="*/ 3318 h 953"/>
                    <a:gd name="T38" fmla="*/ 2430 w 1188"/>
                    <a:gd name="T39" fmla="*/ 3115 h 953"/>
                    <a:gd name="T40" fmla="*/ 2603 w 1188"/>
                    <a:gd name="T41" fmla="*/ 2933 h 953"/>
                    <a:gd name="T42" fmla="*/ 2802 w 1188"/>
                    <a:gd name="T43" fmla="*/ 2685 h 953"/>
                    <a:gd name="T44" fmla="*/ 3099 w 1188"/>
                    <a:gd name="T45" fmla="*/ 2427 h 953"/>
                    <a:gd name="T46" fmla="*/ 3314 w 1188"/>
                    <a:gd name="T47" fmla="*/ 2294 h 953"/>
                    <a:gd name="T48" fmla="*/ 3605 w 1188"/>
                    <a:gd name="T49" fmla="*/ 2286 h 953"/>
                    <a:gd name="T50" fmla="*/ 3864 w 1188"/>
                    <a:gd name="T51" fmla="*/ 2294 h 953"/>
                    <a:gd name="T52" fmla="*/ 4082 w 1188"/>
                    <a:gd name="T53" fmla="*/ 2404 h 953"/>
                    <a:gd name="T54" fmla="*/ 4420 w 1188"/>
                    <a:gd name="T55" fmla="*/ 2495 h 953"/>
                    <a:gd name="T56" fmla="*/ 4420 w 1188"/>
                    <a:gd name="T57" fmla="*/ 2221 h 953"/>
                    <a:gd name="T58" fmla="*/ 4609 w 1188"/>
                    <a:gd name="T59" fmla="*/ 2122 h 953"/>
                    <a:gd name="T60" fmla="*/ 4650 w 1188"/>
                    <a:gd name="T61" fmla="*/ 1888 h 953"/>
                    <a:gd name="T62" fmla="*/ 4735 w 1188"/>
                    <a:gd name="T63" fmla="*/ 1606 h 953"/>
                    <a:gd name="T64" fmla="*/ 4527 w 1188"/>
                    <a:gd name="T65" fmla="*/ 1497 h 953"/>
                    <a:gd name="T66" fmla="*/ 4312 w 1188"/>
                    <a:gd name="T67" fmla="*/ 1346 h 953"/>
                    <a:gd name="T68" fmla="*/ 4096 w 1188"/>
                    <a:gd name="T69" fmla="*/ 1371 h 953"/>
                    <a:gd name="T70" fmla="*/ 3924 w 1188"/>
                    <a:gd name="T71" fmla="*/ 1355 h 953"/>
                    <a:gd name="T72" fmla="*/ 3724 w 1188"/>
                    <a:gd name="T73" fmla="*/ 1355 h 953"/>
                    <a:gd name="T74" fmla="*/ 3577 w 1188"/>
                    <a:gd name="T75" fmla="*/ 1161 h 953"/>
                    <a:gd name="T76" fmla="*/ 3614 w 1188"/>
                    <a:gd name="T77" fmla="*/ 1020 h 953"/>
                    <a:gd name="T78" fmla="*/ 3601 w 1188"/>
                    <a:gd name="T79" fmla="*/ 778 h 953"/>
                    <a:gd name="T80" fmla="*/ 3778 w 1188"/>
                    <a:gd name="T81" fmla="*/ 713 h 953"/>
                    <a:gd name="T82" fmla="*/ 3539 w 1188"/>
                    <a:gd name="T83" fmla="*/ 488 h 953"/>
                    <a:gd name="T84" fmla="*/ 3642 w 1188"/>
                    <a:gd name="T85" fmla="*/ 407 h 953"/>
                    <a:gd name="T86" fmla="*/ 3480 w 1188"/>
                    <a:gd name="T87" fmla="*/ 107 h 953"/>
                    <a:gd name="T88" fmla="*/ 3067 w 1188"/>
                    <a:gd name="T89" fmla="*/ 107 h 953"/>
                    <a:gd name="T90" fmla="*/ 2880 w 1188"/>
                    <a:gd name="T91" fmla="*/ 256 h 953"/>
                    <a:gd name="T92" fmla="*/ 2906 w 1188"/>
                    <a:gd name="T93" fmla="*/ 400 h 953"/>
                    <a:gd name="T94" fmla="*/ 2895 w 1188"/>
                    <a:gd name="T95" fmla="*/ 431 h 953"/>
                    <a:gd name="T96" fmla="*/ 2753 w 1188"/>
                    <a:gd name="T97" fmla="*/ 499 h 953"/>
                    <a:gd name="T98" fmla="*/ 2654 w 1188"/>
                    <a:gd name="T99" fmla="*/ 460 h 953"/>
                    <a:gd name="T100" fmla="*/ 2415 w 1188"/>
                    <a:gd name="T101" fmla="*/ 256 h 953"/>
                    <a:gd name="T102" fmla="*/ 2091 w 1188"/>
                    <a:gd name="T103" fmla="*/ 225 h 953"/>
                    <a:gd name="T104" fmla="*/ 1860 w 1188"/>
                    <a:gd name="T105" fmla="*/ 71 h 953"/>
                    <a:gd name="T106" fmla="*/ 1315 w 1188"/>
                    <a:gd name="T107" fmla="*/ 234 h 953"/>
                    <a:gd name="T108" fmla="*/ 852 w 1188"/>
                    <a:gd name="T109" fmla="*/ 217 h 953"/>
                    <a:gd name="T110" fmla="*/ 525 w 1188"/>
                    <a:gd name="T111" fmla="*/ 326 h 953"/>
                    <a:gd name="T112" fmla="*/ 106 w 1188"/>
                    <a:gd name="T113" fmla="*/ 522 h 953"/>
                    <a:gd name="T114" fmla="*/ 106 w 1188"/>
                    <a:gd name="T115" fmla="*/ 778 h 953"/>
                    <a:gd name="T116" fmla="*/ 243 w 1188"/>
                    <a:gd name="T117" fmla="*/ 1130 h 953"/>
                    <a:gd name="T118" fmla="*/ 4056 w 1188"/>
                    <a:gd name="T119" fmla="*/ 577 h 953"/>
                    <a:gd name="T120" fmla="*/ 3778 w 1188"/>
                    <a:gd name="T121" fmla="*/ 608 h 953"/>
                    <a:gd name="T122" fmla="*/ 2492 w 1188"/>
                    <a:gd name="T123" fmla="*/ 2971 h 953"/>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0" t="0" r="r" b="b"/>
                  <a:pathLst>
                    <a:path w="1188" h="953">
                      <a:moveTo>
                        <a:pt x="12" y="369"/>
                      </a:moveTo>
                      <a:lnTo>
                        <a:pt x="15" y="369"/>
                      </a:lnTo>
                      <a:lnTo>
                        <a:pt x="19" y="372"/>
                      </a:lnTo>
                      <a:lnTo>
                        <a:pt x="19" y="376"/>
                      </a:lnTo>
                      <a:lnTo>
                        <a:pt x="22" y="379"/>
                      </a:lnTo>
                      <a:lnTo>
                        <a:pt x="24" y="379"/>
                      </a:lnTo>
                      <a:lnTo>
                        <a:pt x="34" y="381"/>
                      </a:lnTo>
                      <a:lnTo>
                        <a:pt x="36" y="379"/>
                      </a:lnTo>
                      <a:lnTo>
                        <a:pt x="38" y="379"/>
                      </a:lnTo>
                      <a:lnTo>
                        <a:pt x="43" y="381"/>
                      </a:lnTo>
                      <a:lnTo>
                        <a:pt x="46" y="379"/>
                      </a:lnTo>
                      <a:lnTo>
                        <a:pt x="48" y="379"/>
                      </a:lnTo>
                      <a:lnTo>
                        <a:pt x="53" y="372"/>
                      </a:lnTo>
                      <a:lnTo>
                        <a:pt x="53" y="364"/>
                      </a:lnTo>
                      <a:lnTo>
                        <a:pt x="55" y="367"/>
                      </a:lnTo>
                      <a:lnTo>
                        <a:pt x="57" y="367"/>
                      </a:lnTo>
                      <a:lnTo>
                        <a:pt x="62" y="369"/>
                      </a:lnTo>
                      <a:lnTo>
                        <a:pt x="62" y="372"/>
                      </a:lnTo>
                      <a:lnTo>
                        <a:pt x="65" y="381"/>
                      </a:lnTo>
                      <a:lnTo>
                        <a:pt x="69" y="384"/>
                      </a:lnTo>
                      <a:lnTo>
                        <a:pt x="72" y="384"/>
                      </a:lnTo>
                      <a:lnTo>
                        <a:pt x="77" y="386"/>
                      </a:lnTo>
                      <a:lnTo>
                        <a:pt x="91" y="384"/>
                      </a:lnTo>
                      <a:lnTo>
                        <a:pt x="93" y="384"/>
                      </a:lnTo>
                      <a:lnTo>
                        <a:pt x="96" y="381"/>
                      </a:lnTo>
                      <a:lnTo>
                        <a:pt x="98" y="381"/>
                      </a:lnTo>
                      <a:lnTo>
                        <a:pt x="100" y="381"/>
                      </a:lnTo>
                      <a:lnTo>
                        <a:pt x="100" y="376"/>
                      </a:lnTo>
                      <a:lnTo>
                        <a:pt x="103" y="376"/>
                      </a:lnTo>
                      <a:lnTo>
                        <a:pt x="108" y="379"/>
                      </a:lnTo>
                      <a:lnTo>
                        <a:pt x="110" y="384"/>
                      </a:lnTo>
                      <a:lnTo>
                        <a:pt x="110" y="386"/>
                      </a:lnTo>
                      <a:lnTo>
                        <a:pt x="110" y="388"/>
                      </a:lnTo>
                      <a:lnTo>
                        <a:pt x="108" y="393"/>
                      </a:lnTo>
                      <a:lnTo>
                        <a:pt x="108" y="398"/>
                      </a:lnTo>
                      <a:lnTo>
                        <a:pt x="105" y="398"/>
                      </a:lnTo>
                      <a:lnTo>
                        <a:pt x="105" y="400"/>
                      </a:lnTo>
                      <a:lnTo>
                        <a:pt x="112" y="403"/>
                      </a:lnTo>
                      <a:lnTo>
                        <a:pt x="115" y="403"/>
                      </a:lnTo>
                      <a:lnTo>
                        <a:pt x="117" y="405"/>
                      </a:lnTo>
                      <a:lnTo>
                        <a:pt x="115" y="407"/>
                      </a:lnTo>
                      <a:lnTo>
                        <a:pt x="115" y="410"/>
                      </a:lnTo>
                      <a:lnTo>
                        <a:pt x="115" y="412"/>
                      </a:lnTo>
                      <a:lnTo>
                        <a:pt x="115" y="415"/>
                      </a:lnTo>
                      <a:lnTo>
                        <a:pt x="112" y="417"/>
                      </a:lnTo>
                      <a:lnTo>
                        <a:pt x="115" y="417"/>
                      </a:lnTo>
                      <a:lnTo>
                        <a:pt x="112" y="419"/>
                      </a:lnTo>
                      <a:lnTo>
                        <a:pt x="115" y="419"/>
                      </a:lnTo>
                      <a:lnTo>
                        <a:pt x="112" y="422"/>
                      </a:lnTo>
                      <a:lnTo>
                        <a:pt x="112" y="424"/>
                      </a:lnTo>
                      <a:lnTo>
                        <a:pt x="110" y="424"/>
                      </a:lnTo>
                      <a:lnTo>
                        <a:pt x="110" y="426"/>
                      </a:lnTo>
                      <a:lnTo>
                        <a:pt x="108" y="429"/>
                      </a:lnTo>
                      <a:lnTo>
                        <a:pt x="110" y="431"/>
                      </a:lnTo>
                      <a:lnTo>
                        <a:pt x="108" y="431"/>
                      </a:lnTo>
                      <a:lnTo>
                        <a:pt x="110" y="434"/>
                      </a:lnTo>
                      <a:lnTo>
                        <a:pt x="108" y="434"/>
                      </a:lnTo>
                      <a:lnTo>
                        <a:pt x="108" y="436"/>
                      </a:lnTo>
                      <a:lnTo>
                        <a:pt x="108" y="438"/>
                      </a:lnTo>
                      <a:lnTo>
                        <a:pt x="105" y="441"/>
                      </a:lnTo>
                      <a:lnTo>
                        <a:pt x="103" y="443"/>
                      </a:lnTo>
                      <a:lnTo>
                        <a:pt x="105" y="443"/>
                      </a:lnTo>
                      <a:lnTo>
                        <a:pt x="105" y="446"/>
                      </a:lnTo>
                      <a:lnTo>
                        <a:pt x="105" y="448"/>
                      </a:lnTo>
                      <a:lnTo>
                        <a:pt x="108" y="448"/>
                      </a:lnTo>
                      <a:lnTo>
                        <a:pt x="105" y="450"/>
                      </a:lnTo>
                      <a:lnTo>
                        <a:pt x="108" y="450"/>
                      </a:lnTo>
                      <a:lnTo>
                        <a:pt x="105" y="450"/>
                      </a:lnTo>
                      <a:lnTo>
                        <a:pt x="108" y="453"/>
                      </a:lnTo>
                      <a:lnTo>
                        <a:pt x="108" y="455"/>
                      </a:lnTo>
                      <a:lnTo>
                        <a:pt x="108" y="457"/>
                      </a:lnTo>
                      <a:lnTo>
                        <a:pt x="108" y="455"/>
                      </a:lnTo>
                      <a:lnTo>
                        <a:pt x="105" y="455"/>
                      </a:lnTo>
                      <a:lnTo>
                        <a:pt x="105" y="457"/>
                      </a:lnTo>
                      <a:lnTo>
                        <a:pt x="105" y="460"/>
                      </a:lnTo>
                      <a:lnTo>
                        <a:pt x="108" y="460"/>
                      </a:lnTo>
                      <a:lnTo>
                        <a:pt x="108" y="462"/>
                      </a:lnTo>
                      <a:lnTo>
                        <a:pt x="112" y="467"/>
                      </a:lnTo>
                      <a:lnTo>
                        <a:pt x="115" y="469"/>
                      </a:lnTo>
                      <a:lnTo>
                        <a:pt x="117" y="469"/>
                      </a:lnTo>
                      <a:lnTo>
                        <a:pt x="119" y="469"/>
                      </a:lnTo>
                      <a:lnTo>
                        <a:pt x="122" y="469"/>
                      </a:lnTo>
                      <a:lnTo>
                        <a:pt x="124" y="467"/>
                      </a:lnTo>
                      <a:lnTo>
                        <a:pt x="127" y="467"/>
                      </a:lnTo>
                      <a:lnTo>
                        <a:pt x="129" y="465"/>
                      </a:lnTo>
                      <a:lnTo>
                        <a:pt x="129" y="462"/>
                      </a:lnTo>
                      <a:lnTo>
                        <a:pt x="131" y="462"/>
                      </a:lnTo>
                      <a:lnTo>
                        <a:pt x="134" y="462"/>
                      </a:lnTo>
                      <a:lnTo>
                        <a:pt x="136" y="465"/>
                      </a:lnTo>
                      <a:lnTo>
                        <a:pt x="139" y="465"/>
                      </a:lnTo>
                      <a:lnTo>
                        <a:pt x="141" y="465"/>
                      </a:lnTo>
                      <a:lnTo>
                        <a:pt x="146" y="467"/>
                      </a:lnTo>
                      <a:lnTo>
                        <a:pt x="150" y="465"/>
                      </a:lnTo>
                      <a:lnTo>
                        <a:pt x="153" y="467"/>
                      </a:lnTo>
                      <a:lnTo>
                        <a:pt x="160" y="469"/>
                      </a:lnTo>
                      <a:lnTo>
                        <a:pt x="162" y="469"/>
                      </a:lnTo>
                      <a:lnTo>
                        <a:pt x="165" y="472"/>
                      </a:lnTo>
                      <a:lnTo>
                        <a:pt x="172" y="479"/>
                      </a:lnTo>
                      <a:lnTo>
                        <a:pt x="177" y="488"/>
                      </a:lnTo>
                      <a:lnTo>
                        <a:pt x="181" y="488"/>
                      </a:lnTo>
                      <a:lnTo>
                        <a:pt x="184" y="491"/>
                      </a:lnTo>
                      <a:lnTo>
                        <a:pt x="186" y="493"/>
                      </a:lnTo>
                      <a:lnTo>
                        <a:pt x="186" y="496"/>
                      </a:lnTo>
                      <a:lnTo>
                        <a:pt x="186" y="498"/>
                      </a:lnTo>
                      <a:lnTo>
                        <a:pt x="184" y="500"/>
                      </a:lnTo>
                      <a:lnTo>
                        <a:pt x="181" y="503"/>
                      </a:lnTo>
                      <a:lnTo>
                        <a:pt x="179" y="505"/>
                      </a:lnTo>
                      <a:lnTo>
                        <a:pt x="179" y="507"/>
                      </a:lnTo>
                      <a:lnTo>
                        <a:pt x="179" y="510"/>
                      </a:lnTo>
                      <a:lnTo>
                        <a:pt x="177" y="512"/>
                      </a:lnTo>
                      <a:lnTo>
                        <a:pt x="174" y="515"/>
                      </a:lnTo>
                      <a:lnTo>
                        <a:pt x="172" y="515"/>
                      </a:lnTo>
                      <a:lnTo>
                        <a:pt x="172" y="519"/>
                      </a:lnTo>
                      <a:lnTo>
                        <a:pt x="170" y="519"/>
                      </a:lnTo>
                      <a:lnTo>
                        <a:pt x="167" y="522"/>
                      </a:lnTo>
                      <a:lnTo>
                        <a:pt x="170" y="524"/>
                      </a:lnTo>
                      <a:lnTo>
                        <a:pt x="167" y="524"/>
                      </a:lnTo>
                      <a:lnTo>
                        <a:pt x="165" y="524"/>
                      </a:lnTo>
                      <a:lnTo>
                        <a:pt x="165" y="529"/>
                      </a:lnTo>
                      <a:lnTo>
                        <a:pt x="162" y="531"/>
                      </a:lnTo>
                      <a:lnTo>
                        <a:pt x="158" y="534"/>
                      </a:lnTo>
                      <a:lnTo>
                        <a:pt x="162" y="538"/>
                      </a:lnTo>
                      <a:lnTo>
                        <a:pt x="160" y="538"/>
                      </a:lnTo>
                      <a:lnTo>
                        <a:pt x="160" y="541"/>
                      </a:lnTo>
                      <a:lnTo>
                        <a:pt x="158" y="543"/>
                      </a:lnTo>
                      <a:lnTo>
                        <a:pt x="155" y="543"/>
                      </a:lnTo>
                      <a:lnTo>
                        <a:pt x="153" y="546"/>
                      </a:lnTo>
                      <a:lnTo>
                        <a:pt x="153" y="548"/>
                      </a:lnTo>
                      <a:lnTo>
                        <a:pt x="155" y="548"/>
                      </a:lnTo>
                      <a:lnTo>
                        <a:pt x="155" y="553"/>
                      </a:lnTo>
                      <a:lnTo>
                        <a:pt x="153" y="553"/>
                      </a:lnTo>
                      <a:lnTo>
                        <a:pt x="150" y="555"/>
                      </a:lnTo>
                      <a:lnTo>
                        <a:pt x="148" y="555"/>
                      </a:lnTo>
                      <a:lnTo>
                        <a:pt x="146" y="553"/>
                      </a:lnTo>
                      <a:lnTo>
                        <a:pt x="146" y="550"/>
                      </a:lnTo>
                      <a:lnTo>
                        <a:pt x="143" y="550"/>
                      </a:lnTo>
                      <a:lnTo>
                        <a:pt x="143" y="553"/>
                      </a:lnTo>
                      <a:lnTo>
                        <a:pt x="141" y="553"/>
                      </a:lnTo>
                      <a:lnTo>
                        <a:pt x="139" y="553"/>
                      </a:lnTo>
                      <a:lnTo>
                        <a:pt x="139" y="555"/>
                      </a:lnTo>
                      <a:lnTo>
                        <a:pt x="139" y="558"/>
                      </a:lnTo>
                      <a:lnTo>
                        <a:pt x="141" y="560"/>
                      </a:lnTo>
                      <a:lnTo>
                        <a:pt x="143" y="560"/>
                      </a:lnTo>
                      <a:lnTo>
                        <a:pt x="141" y="560"/>
                      </a:lnTo>
                      <a:lnTo>
                        <a:pt x="139" y="562"/>
                      </a:lnTo>
                      <a:lnTo>
                        <a:pt x="136" y="562"/>
                      </a:lnTo>
                      <a:lnTo>
                        <a:pt x="134" y="562"/>
                      </a:lnTo>
                      <a:lnTo>
                        <a:pt x="131" y="562"/>
                      </a:lnTo>
                      <a:lnTo>
                        <a:pt x="134" y="565"/>
                      </a:lnTo>
                      <a:lnTo>
                        <a:pt x="131" y="565"/>
                      </a:lnTo>
                      <a:lnTo>
                        <a:pt x="131" y="567"/>
                      </a:lnTo>
                      <a:lnTo>
                        <a:pt x="129" y="567"/>
                      </a:lnTo>
                      <a:lnTo>
                        <a:pt x="131" y="569"/>
                      </a:lnTo>
                      <a:lnTo>
                        <a:pt x="131" y="572"/>
                      </a:lnTo>
                      <a:lnTo>
                        <a:pt x="129" y="572"/>
                      </a:lnTo>
                      <a:lnTo>
                        <a:pt x="129" y="574"/>
                      </a:lnTo>
                      <a:lnTo>
                        <a:pt x="127" y="574"/>
                      </a:lnTo>
                      <a:lnTo>
                        <a:pt x="129" y="577"/>
                      </a:lnTo>
                      <a:lnTo>
                        <a:pt x="124" y="577"/>
                      </a:lnTo>
                      <a:lnTo>
                        <a:pt x="124" y="579"/>
                      </a:lnTo>
                      <a:lnTo>
                        <a:pt x="122" y="579"/>
                      </a:lnTo>
                      <a:lnTo>
                        <a:pt x="122" y="577"/>
                      </a:lnTo>
                      <a:lnTo>
                        <a:pt x="115" y="581"/>
                      </a:lnTo>
                      <a:lnTo>
                        <a:pt x="117" y="584"/>
                      </a:lnTo>
                      <a:lnTo>
                        <a:pt x="117" y="586"/>
                      </a:lnTo>
                      <a:lnTo>
                        <a:pt x="115" y="589"/>
                      </a:lnTo>
                      <a:lnTo>
                        <a:pt x="110" y="589"/>
                      </a:lnTo>
                      <a:lnTo>
                        <a:pt x="110" y="586"/>
                      </a:lnTo>
                      <a:lnTo>
                        <a:pt x="108" y="584"/>
                      </a:lnTo>
                      <a:lnTo>
                        <a:pt x="108" y="586"/>
                      </a:lnTo>
                      <a:lnTo>
                        <a:pt x="103" y="589"/>
                      </a:lnTo>
                      <a:lnTo>
                        <a:pt x="100" y="593"/>
                      </a:lnTo>
                      <a:lnTo>
                        <a:pt x="98" y="593"/>
                      </a:lnTo>
                      <a:lnTo>
                        <a:pt x="96" y="596"/>
                      </a:lnTo>
                      <a:lnTo>
                        <a:pt x="93" y="596"/>
                      </a:lnTo>
                      <a:lnTo>
                        <a:pt x="93" y="593"/>
                      </a:lnTo>
                      <a:lnTo>
                        <a:pt x="93" y="591"/>
                      </a:lnTo>
                      <a:lnTo>
                        <a:pt x="91" y="591"/>
                      </a:lnTo>
                      <a:lnTo>
                        <a:pt x="91" y="593"/>
                      </a:lnTo>
                      <a:lnTo>
                        <a:pt x="88" y="591"/>
                      </a:lnTo>
                      <a:lnTo>
                        <a:pt x="84" y="591"/>
                      </a:lnTo>
                      <a:lnTo>
                        <a:pt x="84" y="593"/>
                      </a:lnTo>
                      <a:lnTo>
                        <a:pt x="81" y="593"/>
                      </a:lnTo>
                      <a:lnTo>
                        <a:pt x="79" y="591"/>
                      </a:lnTo>
                      <a:lnTo>
                        <a:pt x="77" y="596"/>
                      </a:lnTo>
                      <a:lnTo>
                        <a:pt x="72" y="598"/>
                      </a:lnTo>
                      <a:lnTo>
                        <a:pt x="69" y="600"/>
                      </a:lnTo>
                      <a:lnTo>
                        <a:pt x="69" y="603"/>
                      </a:lnTo>
                      <a:lnTo>
                        <a:pt x="69" y="605"/>
                      </a:lnTo>
                      <a:lnTo>
                        <a:pt x="67" y="608"/>
                      </a:lnTo>
                      <a:lnTo>
                        <a:pt x="67" y="610"/>
                      </a:lnTo>
                      <a:lnTo>
                        <a:pt x="65" y="612"/>
                      </a:lnTo>
                      <a:lnTo>
                        <a:pt x="65" y="615"/>
                      </a:lnTo>
                      <a:lnTo>
                        <a:pt x="62" y="617"/>
                      </a:lnTo>
                      <a:lnTo>
                        <a:pt x="60" y="617"/>
                      </a:lnTo>
                      <a:lnTo>
                        <a:pt x="57" y="619"/>
                      </a:lnTo>
                      <a:lnTo>
                        <a:pt x="55" y="622"/>
                      </a:lnTo>
                      <a:lnTo>
                        <a:pt x="55" y="624"/>
                      </a:lnTo>
                      <a:lnTo>
                        <a:pt x="53" y="624"/>
                      </a:lnTo>
                      <a:lnTo>
                        <a:pt x="50" y="624"/>
                      </a:lnTo>
                      <a:lnTo>
                        <a:pt x="50" y="627"/>
                      </a:lnTo>
                      <a:lnTo>
                        <a:pt x="50" y="629"/>
                      </a:lnTo>
                      <a:lnTo>
                        <a:pt x="53" y="631"/>
                      </a:lnTo>
                      <a:lnTo>
                        <a:pt x="53" y="634"/>
                      </a:lnTo>
                      <a:lnTo>
                        <a:pt x="53" y="636"/>
                      </a:lnTo>
                      <a:lnTo>
                        <a:pt x="53" y="639"/>
                      </a:lnTo>
                      <a:lnTo>
                        <a:pt x="50" y="639"/>
                      </a:lnTo>
                      <a:lnTo>
                        <a:pt x="50" y="636"/>
                      </a:lnTo>
                      <a:lnTo>
                        <a:pt x="50" y="639"/>
                      </a:lnTo>
                      <a:lnTo>
                        <a:pt x="48" y="639"/>
                      </a:lnTo>
                      <a:lnTo>
                        <a:pt x="48" y="641"/>
                      </a:lnTo>
                      <a:lnTo>
                        <a:pt x="48" y="646"/>
                      </a:lnTo>
                      <a:lnTo>
                        <a:pt x="46" y="646"/>
                      </a:lnTo>
                      <a:lnTo>
                        <a:pt x="46" y="648"/>
                      </a:lnTo>
                      <a:lnTo>
                        <a:pt x="41" y="653"/>
                      </a:lnTo>
                      <a:lnTo>
                        <a:pt x="38" y="655"/>
                      </a:lnTo>
                      <a:lnTo>
                        <a:pt x="36" y="655"/>
                      </a:lnTo>
                      <a:lnTo>
                        <a:pt x="29" y="655"/>
                      </a:lnTo>
                      <a:lnTo>
                        <a:pt x="26" y="655"/>
                      </a:lnTo>
                      <a:lnTo>
                        <a:pt x="19" y="653"/>
                      </a:lnTo>
                      <a:lnTo>
                        <a:pt x="17" y="653"/>
                      </a:lnTo>
                      <a:lnTo>
                        <a:pt x="15" y="653"/>
                      </a:lnTo>
                      <a:lnTo>
                        <a:pt x="12" y="655"/>
                      </a:lnTo>
                      <a:lnTo>
                        <a:pt x="15" y="655"/>
                      </a:lnTo>
                      <a:lnTo>
                        <a:pt x="12" y="660"/>
                      </a:lnTo>
                      <a:lnTo>
                        <a:pt x="15" y="660"/>
                      </a:lnTo>
                      <a:lnTo>
                        <a:pt x="15" y="662"/>
                      </a:lnTo>
                      <a:lnTo>
                        <a:pt x="17" y="665"/>
                      </a:lnTo>
                      <a:lnTo>
                        <a:pt x="17" y="667"/>
                      </a:lnTo>
                      <a:lnTo>
                        <a:pt x="19" y="670"/>
                      </a:lnTo>
                      <a:lnTo>
                        <a:pt x="19" y="672"/>
                      </a:lnTo>
                      <a:lnTo>
                        <a:pt x="24" y="677"/>
                      </a:lnTo>
                      <a:lnTo>
                        <a:pt x="26" y="679"/>
                      </a:lnTo>
                      <a:lnTo>
                        <a:pt x="26" y="681"/>
                      </a:lnTo>
                      <a:lnTo>
                        <a:pt x="29" y="684"/>
                      </a:lnTo>
                      <a:lnTo>
                        <a:pt x="29" y="686"/>
                      </a:lnTo>
                      <a:lnTo>
                        <a:pt x="29" y="689"/>
                      </a:lnTo>
                      <a:lnTo>
                        <a:pt x="29" y="693"/>
                      </a:lnTo>
                      <a:lnTo>
                        <a:pt x="31" y="698"/>
                      </a:lnTo>
                      <a:lnTo>
                        <a:pt x="34" y="701"/>
                      </a:lnTo>
                      <a:lnTo>
                        <a:pt x="38" y="701"/>
                      </a:lnTo>
                      <a:lnTo>
                        <a:pt x="38" y="703"/>
                      </a:lnTo>
                      <a:lnTo>
                        <a:pt x="38" y="705"/>
                      </a:lnTo>
                      <a:lnTo>
                        <a:pt x="38" y="708"/>
                      </a:lnTo>
                      <a:lnTo>
                        <a:pt x="38" y="710"/>
                      </a:lnTo>
                      <a:lnTo>
                        <a:pt x="38" y="712"/>
                      </a:lnTo>
                      <a:lnTo>
                        <a:pt x="36" y="712"/>
                      </a:lnTo>
                      <a:lnTo>
                        <a:pt x="34" y="712"/>
                      </a:lnTo>
                      <a:lnTo>
                        <a:pt x="34" y="715"/>
                      </a:lnTo>
                      <a:lnTo>
                        <a:pt x="34" y="717"/>
                      </a:lnTo>
                      <a:lnTo>
                        <a:pt x="34" y="720"/>
                      </a:lnTo>
                      <a:lnTo>
                        <a:pt x="34" y="724"/>
                      </a:lnTo>
                      <a:lnTo>
                        <a:pt x="34" y="727"/>
                      </a:lnTo>
                      <a:lnTo>
                        <a:pt x="34" y="732"/>
                      </a:lnTo>
                      <a:lnTo>
                        <a:pt x="31" y="734"/>
                      </a:lnTo>
                      <a:lnTo>
                        <a:pt x="31" y="739"/>
                      </a:lnTo>
                      <a:lnTo>
                        <a:pt x="31" y="743"/>
                      </a:lnTo>
                      <a:lnTo>
                        <a:pt x="31" y="746"/>
                      </a:lnTo>
                      <a:lnTo>
                        <a:pt x="34" y="746"/>
                      </a:lnTo>
                      <a:lnTo>
                        <a:pt x="34" y="751"/>
                      </a:lnTo>
                      <a:lnTo>
                        <a:pt x="34" y="753"/>
                      </a:lnTo>
                      <a:lnTo>
                        <a:pt x="36" y="758"/>
                      </a:lnTo>
                      <a:lnTo>
                        <a:pt x="36" y="760"/>
                      </a:lnTo>
                      <a:lnTo>
                        <a:pt x="36" y="765"/>
                      </a:lnTo>
                      <a:lnTo>
                        <a:pt x="38" y="767"/>
                      </a:lnTo>
                      <a:lnTo>
                        <a:pt x="36" y="770"/>
                      </a:lnTo>
                      <a:lnTo>
                        <a:pt x="34" y="777"/>
                      </a:lnTo>
                      <a:lnTo>
                        <a:pt x="31" y="782"/>
                      </a:lnTo>
                      <a:lnTo>
                        <a:pt x="26" y="786"/>
                      </a:lnTo>
                      <a:lnTo>
                        <a:pt x="26" y="791"/>
                      </a:lnTo>
                      <a:lnTo>
                        <a:pt x="26" y="796"/>
                      </a:lnTo>
                      <a:lnTo>
                        <a:pt x="29" y="796"/>
                      </a:lnTo>
                      <a:lnTo>
                        <a:pt x="31" y="798"/>
                      </a:lnTo>
                      <a:lnTo>
                        <a:pt x="34" y="798"/>
                      </a:lnTo>
                      <a:lnTo>
                        <a:pt x="34" y="801"/>
                      </a:lnTo>
                      <a:lnTo>
                        <a:pt x="34" y="803"/>
                      </a:lnTo>
                      <a:lnTo>
                        <a:pt x="34" y="808"/>
                      </a:lnTo>
                      <a:lnTo>
                        <a:pt x="36" y="810"/>
                      </a:lnTo>
                      <a:lnTo>
                        <a:pt x="36" y="813"/>
                      </a:lnTo>
                      <a:lnTo>
                        <a:pt x="31" y="815"/>
                      </a:lnTo>
                      <a:lnTo>
                        <a:pt x="31" y="820"/>
                      </a:lnTo>
                      <a:lnTo>
                        <a:pt x="26" y="824"/>
                      </a:lnTo>
                      <a:lnTo>
                        <a:pt x="22" y="829"/>
                      </a:lnTo>
                      <a:lnTo>
                        <a:pt x="22" y="832"/>
                      </a:lnTo>
                      <a:lnTo>
                        <a:pt x="26" y="844"/>
                      </a:lnTo>
                      <a:lnTo>
                        <a:pt x="26" y="846"/>
                      </a:lnTo>
                      <a:lnTo>
                        <a:pt x="31" y="848"/>
                      </a:lnTo>
                      <a:lnTo>
                        <a:pt x="31" y="851"/>
                      </a:lnTo>
                      <a:lnTo>
                        <a:pt x="34" y="853"/>
                      </a:lnTo>
                      <a:lnTo>
                        <a:pt x="36" y="855"/>
                      </a:lnTo>
                      <a:lnTo>
                        <a:pt x="36" y="858"/>
                      </a:lnTo>
                      <a:lnTo>
                        <a:pt x="34" y="860"/>
                      </a:lnTo>
                      <a:lnTo>
                        <a:pt x="34" y="867"/>
                      </a:lnTo>
                      <a:lnTo>
                        <a:pt x="31" y="867"/>
                      </a:lnTo>
                      <a:lnTo>
                        <a:pt x="29" y="867"/>
                      </a:lnTo>
                      <a:lnTo>
                        <a:pt x="26" y="870"/>
                      </a:lnTo>
                      <a:lnTo>
                        <a:pt x="24" y="870"/>
                      </a:lnTo>
                      <a:lnTo>
                        <a:pt x="24" y="872"/>
                      </a:lnTo>
                      <a:lnTo>
                        <a:pt x="22" y="872"/>
                      </a:lnTo>
                      <a:lnTo>
                        <a:pt x="22" y="875"/>
                      </a:lnTo>
                      <a:lnTo>
                        <a:pt x="17" y="875"/>
                      </a:lnTo>
                      <a:lnTo>
                        <a:pt x="17" y="877"/>
                      </a:lnTo>
                      <a:lnTo>
                        <a:pt x="17" y="882"/>
                      </a:lnTo>
                      <a:lnTo>
                        <a:pt x="17" y="884"/>
                      </a:lnTo>
                      <a:lnTo>
                        <a:pt x="19" y="889"/>
                      </a:lnTo>
                      <a:lnTo>
                        <a:pt x="22" y="889"/>
                      </a:lnTo>
                      <a:lnTo>
                        <a:pt x="22" y="891"/>
                      </a:lnTo>
                      <a:lnTo>
                        <a:pt x="24" y="891"/>
                      </a:lnTo>
                      <a:lnTo>
                        <a:pt x="26" y="891"/>
                      </a:lnTo>
                      <a:lnTo>
                        <a:pt x="26" y="894"/>
                      </a:lnTo>
                      <a:lnTo>
                        <a:pt x="29" y="894"/>
                      </a:lnTo>
                      <a:lnTo>
                        <a:pt x="31" y="894"/>
                      </a:lnTo>
                      <a:lnTo>
                        <a:pt x="31" y="891"/>
                      </a:lnTo>
                      <a:lnTo>
                        <a:pt x="36" y="891"/>
                      </a:lnTo>
                      <a:lnTo>
                        <a:pt x="36" y="894"/>
                      </a:lnTo>
                      <a:lnTo>
                        <a:pt x="41" y="896"/>
                      </a:lnTo>
                      <a:lnTo>
                        <a:pt x="41" y="894"/>
                      </a:lnTo>
                      <a:lnTo>
                        <a:pt x="43" y="891"/>
                      </a:lnTo>
                      <a:lnTo>
                        <a:pt x="46" y="889"/>
                      </a:lnTo>
                      <a:lnTo>
                        <a:pt x="48" y="889"/>
                      </a:lnTo>
                      <a:lnTo>
                        <a:pt x="50" y="886"/>
                      </a:lnTo>
                      <a:lnTo>
                        <a:pt x="53" y="886"/>
                      </a:lnTo>
                      <a:lnTo>
                        <a:pt x="53" y="889"/>
                      </a:lnTo>
                      <a:lnTo>
                        <a:pt x="55" y="891"/>
                      </a:lnTo>
                      <a:lnTo>
                        <a:pt x="57" y="896"/>
                      </a:lnTo>
                      <a:lnTo>
                        <a:pt x="57" y="894"/>
                      </a:lnTo>
                      <a:lnTo>
                        <a:pt x="60" y="891"/>
                      </a:lnTo>
                      <a:lnTo>
                        <a:pt x="60" y="889"/>
                      </a:lnTo>
                      <a:lnTo>
                        <a:pt x="62" y="889"/>
                      </a:lnTo>
                      <a:lnTo>
                        <a:pt x="69" y="886"/>
                      </a:lnTo>
                      <a:lnTo>
                        <a:pt x="69" y="889"/>
                      </a:lnTo>
                      <a:lnTo>
                        <a:pt x="72" y="889"/>
                      </a:lnTo>
                      <a:lnTo>
                        <a:pt x="74" y="889"/>
                      </a:lnTo>
                      <a:lnTo>
                        <a:pt x="79" y="886"/>
                      </a:lnTo>
                      <a:lnTo>
                        <a:pt x="81" y="886"/>
                      </a:lnTo>
                      <a:lnTo>
                        <a:pt x="84" y="884"/>
                      </a:lnTo>
                      <a:lnTo>
                        <a:pt x="86" y="884"/>
                      </a:lnTo>
                      <a:lnTo>
                        <a:pt x="88" y="882"/>
                      </a:lnTo>
                      <a:lnTo>
                        <a:pt x="88" y="879"/>
                      </a:lnTo>
                      <a:lnTo>
                        <a:pt x="88" y="877"/>
                      </a:lnTo>
                      <a:lnTo>
                        <a:pt x="86" y="875"/>
                      </a:lnTo>
                      <a:lnTo>
                        <a:pt x="88" y="870"/>
                      </a:lnTo>
                      <a:lnTo>
                        <a:pt x="93" y="865"/>
                      </a:lnTo>
                      <a:lnTo>
                        <a:pt x="103" y="860"/>
                      </a:lnTo>
                      <a:lnTo>
                        <a:pt x="105" y="860"/>
                      </a:lnTo>
                      <a:lnTo>
                        <a:pt x="108" y="858"/>
                      </a:lnTo>
                      <a:lnTo>
                        <a:pt x="110" y="858"/>
                      </a:lnTo>
                      <a:lnTo>
                        <a:pt x="115" y="858"/>
                      </a:lnTo>
                      <a:lnTo>
                        <a:pt x="117" y="858"/>
                      </a:lnTo>
                      <a:lnTo>
                        <a:pt x="115" y="855"/>
                      </a:lnTo>
                      <a:lnTo>
                        <a:pt x="117" y="855"/>
                      </a:lnTo>
                      <a:lnTo>
                        <a:pt x="119" y="853"/>
                      </a:lnTo>
                      <a:lnTo>
                        <a:pt x="122" y="851"/>
                      </a:lnTo>
                      <a:lnTo>
                        <a:pt x="124" y="848"/>
                      </a:lnTo>
                      <a:lnTo>
                        <a:pt x="129" y="851"/>
                      </a:lnTo>
                      <a:lnTo>
                        <a:pt x="131" y="851"/>
                      </a:lnTo>
                      <a:lnTo>
                        <a:pt x="134" y="848"/>
                      </a:lnTo>
                      <a:lnTo>
                        <a:pt x="134" y="846"/>
                      </a:lnTo>
                      <a:lnTo>
                        <a:pt x="136" y="846"/>
                      </a:lnTo>
                      <a:lnTo>
                        <a:pt x="134" y="846"/>
                      </a:lnTo>
                      <a:lnTo>
                        <a:pt x="134" y="844"/>
                      </a:lnTo>
                      <a:lnTo>
                        <a:pt x="139" y="839"/>
                      </a:lnTo>
                      <a:lnTo>
                        <a:pt x="141" y="836"/>
                      </a:lnTo>
                      <a:lnTo>
                        <a:pt x="143" y="836"/>
                      </a:lnTo>
                      <a:lnTo>
                        <a:pt x="150" y="834"/>
                      </a:lnTo>
                      <a:lnTo>
                        <a:pt x="153" y="834"/>
                      </a:lnTo>
                      <a:lnTo>
                        <a:pt x="155" y="834"/>
                      </a:lnTo>
                      <a:lnTo>
                        <a:pt x="155" y="832"/>
                      </a:lnTo>
                      <a:lnTo>
                        <a:pt x="158" y="832"/>
                      </a:lnTo>
                      <a:lnTo>
                        <a:pt x="158" y="829"/>
                      </a:lnTo>
                      <a:lnTo>
                        <a:pt x="160" y="829"/>
                      </a:lnTo>
                      <a:lnTo>
                        <a:pt x="165" y="824"/>
                      </a:lnTo>
                      <a:lnTo>
                        <a:pt x="170" y="827"/>
                      </a:lnTo>
                      <a:lnTo>
                        <a:pt x="172" y="827"/>
                      </a:lnTo>
                      <a:lnTo>
                        <a:pt x="174" y="829"/>
                      </a:lnTo>
                      <a:lnTo>
                        <a:pt x="177" y="832"/>
                      </a:lnTo>
                      <a:lnTo>
                        <a:pt x="179" y="834"/>
                      </a:lnTo>
                      <a:lnTo>
                        <a:pt x="181" y="834"/>
                      </a:lnTo>
                      <a:lnTo>
                        <a:pt x="184" y="836"/>
                      </a:lnTo>
                      <a:lnTo>
                        <a:pt x="181" y="839"/>
                      </a:lnTo>
                      <a:lnTo>
                        <a:pt x="184" y="841"/>
                      </a:lnTo>
                      <a:lnTo>
                        <a:pt x="189" y="841"/>
                      </a:lnTo>
                      <a:lnTo>
                        <a:pt x="191" y="839"/>
                      </a:lnTo>
                      <a:lnTo>
                        <a:pt x="191" y="841"/>
                      </a:lnTo>
                      <a:lnTo>
                        <a:pt x="189" y="844"/>
                      </a:lnTo>
                      <a:lnTo>
                        <a:pt x="189" y="846"/>
                      </a:lnTo>
                      <a:lnTo>
                        <a:pt x="191" y="846"/>
                      </a:lnTo>
                      <a:lnTo>
                        <a:pt x="191" y="848"/>
                      </a:lnTo>
                      <a:lnTo>
                        <a:pt x="193" y="848"/>
                      </a:lnTo>
                      <a:lnTo>
                        <a:pt x="196" y="848"/>
                      </a:lnTo>
                      <a:lnTo>
                        <a:pt x="196" y="851"/>
                      </a:lnTo>
                      <a:lnTo>
                        <a:pt x="198" y="851"/>
                      </a:lnTo>
                      <a:lnTo>
                        <a:pt x="198" y="853"/>
                      </a:lnTo>
                      <a:lnTo>
                        <a:pt x="201" y="851"/>
                      </a:lnTo>
                      <a:lnTo>
                        <a:pt x="201" y="853"/>
                      </a:lnTo>
                      <a:lnTo>
                        <a:pt x="203" y="853"/>
                      </a:lnTo>
                      <a:lnTo>
                        <a:pt x="201" y="853"/>
                      </a:lnTo>
                      <a:lnTo>
                        <a:pt x="201" y="855"/>
                      </a:lnTo>
                      <a:lnTo>
                        <a:pt x="198" y="855"/>
                      </a:lnTo>
                      <a:lnTo>
                        <a:pt x="201" y="855"/>
                      </a:lnTo>
                      <a:lnTo>
                        <a:pt x="201" y="858"/>
                      </a:lnTo>
                      <a:lnTo>
                        <a:pt x="198" y="858"/>
                      </a:lnTo>
                      <a:lnTo>
                        <a:pt x="198" y="860"/>
                      </a:lnTo>
                      <a:lnTo>
                        <a:pt x="198" y="863"/>
                      </a:lnTo>
                      <a:lnTo>
                        <a:pt x="198" y="865"/>
                      </a:lnTo>
                      <a:lnTo>
                        <a:pt x="196" y="865"/>
                      </a:lnTo>
                      <a:lnTo>
                        <a:pt x="193" y="865"/>
                      </a:lnTo>
                      <a:lnTo>
                        <a:pt x="201" y="867"/>
                      </a:lnTo>
                      <a:lnTo>
                        <a:pt x="205" y="870"/>
                      </a:lnTo>
                      <a:lnTo>
                        <a:pt x="208" y="870"/>
                      </a:lnTo>
                      <a:lnTo>
                        <a:pt x="210" y="872"/>
                      </a:lnTo>
                      <a:lnTo>
                        <a:pt x="215" y="872"/>
                      </a:lnTo>
                      <a:lnTo>
                        <a:pt x="212" y="877"/>
                      </a:lnTo>
                      <a:lnTo>
                        <a:pt x="212" y="879"/>
                      </a:lnTo>
                      <a:lnTo>
                        <a:pt x="215" y="879"/>
                      </a:lnTo>
                      <a:lnTo>
                        <a:pt x="215" y="882"/>
                      </a:lnTo>
                      <a:lnTo>
                        <a:pt x="220" y="884"/>
                      </a:lnTo>
                      <a:lnTo>
                        <a:pt x="222" y="884"/>
                      </a:lnTo>
                      <a:lnTo>
                        <a:pt x="222" y="886"/>
                      </a:lnTo>
                      <a:lnTo>
                        <a:pt x="224" y="886"/>
                      </a:lnTo>
                      <a:lnTo>
                        <a:pt x="229" y="889"/>
                      </a:lnTo>
                      <a:lnTo>
                        <a:pt x="232" y="889"/>
                      </a:lnTo>
                      <a:lnTo>
                        <a:pt x="236" y="889"/>
                      </a:lnTo>
                      <a:lnTo>
                        <a:pt x="236" y="891"/>
                      </a:lnTo>
                      <a:lnTo>
                        <a:pt x="236" y="889"/>
                      </a:lnTo>
                      <a:lnTo>
                        <a:pt x="239" y="886"/>
                      </a:lnTo>
                      <a:lnTo>
                        <a:pt x="241" y="882"/>
                      </a:lnTo>
                      <a:lnTo>
                        <a:pt x="241" y="879"/>
                      </a:lnTo>
                      <a:lnTo>
                        <a:pt x="243" y="877"/>
                      </a:lnTo>
                      <a:lnTo>
                        <a:pt x="246" y="877"/>
                      </a:lnTo>
                      <a:lnTo>
                        <a:pt x="248" y="875"/>
                      </a:lnTo>
                      <a:lnTo>
                        <a:pt x="251" y="875"/>
                      </a:lnTo>
                      <a:lnTo>
                        <a:pt x="251" y="872"/>
                      </a:lnTo>
                      <a:lnTo>
                        <a:pt x="251" y="875"/>
                      </a:lnTo>
                      <a:lnTo>
                        <a:pt x="251" y="872"/>
                      </a:lnTo>
                      <a:lnTo>
                        <a:pt x="251" y="875"/>
                      </a:lnTo>
                      <a:lnTo>
                        <a:pt x="253" y="877"/>
                      </a:lnTo>
                      <a:lnTo>
                        <a:pt x="258" y="872"/>
                      </a:lnTo>
                      <a:lnTo>
                        <a:pt x="258" y="870"/>
                      </a:lnTo>
                      <a:lnTo>
                        <a:pt x="260" y="870"/>
                      </a:lnTo>
                      <a:lnTo>
                        <a:pt x="263" y="870"/>
                      </a:lnTo>
                      <a:lnTo>
                        <a:pt x="265" y="867"/>
                      </a:lnTo>
                      <a:lnTo>
                        <a:pt x="265" y="870"/>
                      </a:lnTo>
                      <a:lnTo>
                        <a:pt x="267" y="882"/>
                      </a:lnTo>
                      <a:lnTo>
                        <a:pt x="265" y="882"/>
                      </a:lnTo>
                      <a:lnTo>
                        <a:pt x="265" y="884"/>
                      </a:lnTo>
                      <a:lnTo>
                        <a:pt x="263" y="886"/>
                      </a:lnTo>
                      <a:lnTo>
                        <a:pt x="265" y="889"/>
                      </a:lnTo>
                      <a:lnTo>
                        <a:pt x="272" y="891"/>
                      </a:lnTo>
                      <a:lnTo>
                        <a:pt x="277" y="889"/>
                      </a:lnTo>
                      <a:lnTo>
                        <a:pt x="277" y="886"/>
                      </a:lnTo>
                      <a:lnTo>
                        <a:pt x="279" y="889"/>
                      </a:lnTo>
                      <a:lnTo>
                        <a:pt x="282" y="889"/>
                      </a:lnTo>
                      <a:lnTo>
                        <a:pt x="286" y="889"/>
                      </a:lnTo>
                      <a:lnTo>
                        <a:pt x="289" y="889"/>
                      </a:lnTo>
                      <a:lnTo>
                        <a:pt x="291" y="891"/>
                      </a:lnTo>
                      <a:lnTo>
                        <a:pt x="296" y="896"/>
                      </a:lnTo>
                      <a:lnTo>
                        <a:pt x="296" y="898"/>
                      </a:lnTo>
                      <a:lnTo>
                        <a:pt x="298" y="901"/>
                      </a:lnTo>
                      <a:lnTo>
                        <a:pt x="303" y="903"/>
                      </a:lnTo>
                      <a:lnTo>
                        <a:pt x="305" y="905"/>
                      </a:lnTo>
                      <a:lnTo>
                        <a:pt x="305" y="910"/>
                      </a:lnTo>
                      <a:lnTo>
                        <a:pt x="308" y="910"/>
                      </a:lnTo>
                      <a:lnTo>
                        <a:pt x="310" y="913"/>
                      </a:lnTo>
                      <a:lnTo>
                        <a:pt x="315" y="915"/>
                      </a:lnTo>
                      <a:lnTo>
                        <a:pt x="317" y="915"/>
                      </a:lnTo>
                      <a:lnTo>
                        <a:pt x="320" y="917"/>
                      </a:lnTo>
                      <a:lnTo>
                        <a:pt x="322" y="917"/>
                      </a:lnTo>
                      <a:lnTo>
                        <a:pt x="325" y="917"/>
                      </a:lnTo>
                      <a:lnTo>
                        <a:pt x="327" y="917"/>
                      </a:lnTo>
                      <a:lnTo>
                        <a:pt x="329" y="917"/>
                      </a:lnTo>
                      <a:lnTo>
                        <a:pt x="332" y="917"/>
                      </a:lnTo>
                      <a:lnTo>
                        <a:pt x="334" y="915"/>
                      </a:lnTo>
                      <a:lnTo>
                        <a:pt x="339" y="915"/>
                      </a:lnTo>
                      <a:lnTo>
                        <a:pt x="339" y="910"/>
                      </a:lnTo>
                      <a:lnTo>
                        <a:pt x="344" y="910"/>
                      </a:lnTo>
                      <a:lnTo>
                        <a:pt x="346" y="908"/>
                      </a:lnTo>
                      <a:lnTo>
                        <a:pt x="348" y="903"/>
                      </a:lnTo>
                      <a:lnTo>
                        <a:pt x="353" y="901"/>
                      </a:lnTo>
                      <a:lnTo>
                        <a:pt x="356" y="903"/>
                      </a:lnTo>
                      <a:lnTo>
                        <a:pt x="360" y="901"/>
                      </a:lnTo>
                      <a:lnTo>
                        <a:pt x="363" y="901"/>
                      </a:lnTo>
                      <a:lnTo>
                        <a:pt x="365" y="898"/>
                      </a:lnTo>
                      <a:lnTo>
                        <a:pt x="367" y="898"/>
                      </a:lnTo>
                      <a:lnTo>
                        <a:pt x="365" y="908"/>
                      </a:lnTo>
                      <a:lnTo>
                        <a:pt x="365" y="910"/>
                      </a:lnTo>
                      <a:lnTo>
                        <a:pt x="363" y="910"/>
                      </a:lnTo>
                      <a:lnTo>
                        <a:pt x="363" y="913"/>
                      </a:lnTo>
                      <a:lnTo>
                        <a:pt x="363" y="915"/>
                      </a:lnTo>
                      <a:lnTo>
                        <a:pt x="363" y="917"/>
                      </a:lnTo>
                      <a:lnTo>
                        <a:pt x="363" y="920"/>
                      </a:lnTo>
                      <a:lnTo>
                        <a:pt x="363" y="922"/>
                      </a:lnTo>
                      <a:lnTo>
                        <a:pt x="363" y="925"/>
                      </a:lnTo>
                      <a:lnTo>
                        <a:pt x="363" y="929"/>
                      </a:lnTo>
                      <a:lnTo>
                        <a:pt x="363" y="932"/>
                      </a:lnTo>
                      <a:lnTo>
                        <a:pt x="365" y="932"/>
                      </a:lnTo>
                      <a:lnTo>
                        <a:pt x="365" y="934"/>
                      </a:lnTo>
                      <a:lnTo>
                        <a:pt x="367" y="939"/>
                      </a:lnTo>
                      <a:lnTo>
                        <a:pt x="367" y="941"/>
                      </a:lnTo>
                      <a:lnTo>
                        <a:pt x="370" y="941"/>
                      </a:lnTo>
                      <a:lnTo>
                        <a:pt x="370" y="944"/>
                      </a:lnTo>
                      <a:lnTo>
                        <a:pt x="372" y="946"/>
                      </a:lnTo>
                      <a:lnTo>
                        <a:pt x="375" y="946"/>
                      </a:lnTo>
                      <a:lnTo>
                        <a:pt x="377" y="946"/>
                      </a:lnTo>
                      <a:lnTo>
                        <a:pt x="382" y="946"/>
                      </a:lnTo>
                      <a:lnTo>
                        <a:pt x="384" y="946"/>
                      </a:lnTo>
                      <a:lnTo>
                        <a:pt x="387" y="946"/>
                      </a:lnTo>
                      <a:lnTo>
                        <a:pt x="396" y="946"/>
                      </a:lnTo>
                      <a:lnTo>
                        <a:pt x="398" y="946"/>
                      </a:lnTo>
                      <a:lnTo>
                        <a:pt x="398" y="951"/>
                      </a:lnTo>
                      <a:lnTo>
                        <a:pt x="398" y="953"/>
                      </a:lnTo>
                      <a:lnTo>
                        <a:pt x="401" y="953"/>
                      </a:lnTo>
                      <a:lnTo>
                        <a:pt x="403" y="953"/>
                      </a:lnTo>
                      <a:lnTo>
                        <a:pt x="408" y="953"/>
                      </a:lnTo>
                      <a:lnTo>
                        <a:pt x="410" y="951"/>
                      </a:lnTo>
                      <a:lnTo>
                        <a:pt x="413" y="953"/>
                      </a:lnTo>
                      <a:lnTo>
                        <a:pt x="415" y="951"/>
                      </a:lnTo>
                      <a:lnTo>
                        <a:pt x="418" y="948"/>
                      </a:lnTo>
                      <a:lnTo>
                        <a:pt x="422" y="944"/>
                      </a:lnTo>
                      <a:lnTo>
                        <a:pt x="425" y="941"/>
                      </a:lnTo>
                      <a:lnTo>
                        <a:pt x="425" y="944"/>
                      </a:lnTo>
                      <a:lnTo>
                        <a:pt x="427" y="944"/>
                      </a:lnTo>
                      <a:lnTo>
                        <a:pt x="427" y="941"/>
                      </a:lnTo>
                      <a:lnTo>
                        <a:pt x="427" y="939"/>
                      </a:lnTo>
                      <a:lnTo>
                        <a:pt x="430" y="939"/>
                      </a:lnTo>
                      <a:lnTo>
                        <a:pt x="430" y="936"/>
                      </a:lnTo>
                      <a:lnTo>
                        <a:pt x="432" y="934"/>
                      </a:lnTo>
                      <a:lnTo>
                        <a:pt x="434" y="934"/>
                      </a:lnTo>
                      <a:lnTo>
                        <a:pt x="437" y="934"/>
                      </a:lnTo>
                      <a:lnTo>
                        <a:pt x="439" y="932"/>
                      </a:lnTo>
                      <a:lnTo>
                        <a:pt x="444" y="932"/>
                      </a:lnTo>
                      <a:lnTo>
                        <a:pt x="444" y="936"/>
                      </a:lnTo>
                      <a:lnTo>
                        <a:pt x="446" y="941"/>
                      </a:lnTo>
                      <a:lnTo>
                        <a:pt x="446" y="944"/>
                      </a:lnTo>
                      <a:lnTo>
                        <a:pt x="444" y="946"/>
                      </a:lnTo>
                      <a:lnTo>
                        <a:pt x="446" y="946"/>
                      </a:lnTo>
                      <a:lnTo>
                        <a:pt x="449" y="946"/>
                      </a:lnTo>
                      <a:lnTo>
                        <a:pt x="451" y="946"/>
                      </a:lnTo>
                      <a:lnTo>
                        <a:pt x="453" y="944"/>
                      </a:lnTo>
                      <a:lnTo>
                        <a:pt x="456" y="944"/>
                      </a:lnTo>
                      <a:lnTo>
                        <a:pt x="458" y="944"/>
                      </a:lnTo>
                      <a:lnTo>
                        <a:pt x="456" y="944"/>
                      </a:lnTo>
                      <a:lnTo>
                        <a:pt x="458" y="944"/>
                      </a:lnTo>
                      <a:lnTo>
                        <a:pt x="456" y="941"/>
                      </a:lnTo>
                      <a:lnTo>
                        <a:pt x="458" y="941"/>
                      </a:lnTo>
                      <a:lnTo>
                        <a:pt x="458" y="939"/>
                      </a:lnTo>
                      <a:lnTo>
                        <a:pt x="461" y="941"/>
                      </a:lnTo>
                      <a:lnTo>
                        <a:pt x="465" y="939"/>
                      </a:lnTo>
                      <a:lnTo>
                        <a:pt x="465" y="934"/>
                      </a:lnTo>
                      <a:lnTo>
                        <a:pt x="465" y="932"/>
                      </a:lnTo>
                      <a:lnTo>
                        <a:pt x="465" y="929"/>
                      </a:lnTo>
                      <a:lnTo>
                        <a:pt x="468" y="927"/>
                      </a:lnTo>
                      <a:lnTo>
                        <a:pt x="472" y="925"/>
                      </a:lnTo>
                      <a:lnTo>
                        <a:pt x="475" y="925"/>
                      </a:lnTo>
                      <a:lnTo>
                        <a:pt x="477" y="922"/>
                      </a:lnTo>
                      <a:lnTo>
                        <a:pt x="480" y="920"/>
                      </a:lnTo>
                      <a:lnTo>
                        <a:pt x="482" y="917"/>
                      </a:lnTo>
                      <a:lnTo>
                        <a:pt x="484" y="917"/>
                      </a:lnTo>
                      <a:lnTo>
                        <a:pt x="487" y="917"/>
                      </a:lnTo>
                      <a:lnTo>
                        <a:pt x="489" y="913"/>
                      </a:lnTo>
                      <a:lnTo>
                        <a:pt x="492" y="910"/>
                      </a:lnTo>
                      <a:lnTo>
                        <a:pt x="492" y="908"/>
                      </a:lnTo>
                      <a:lnTo>
                        <a:pt x="492" y="905"/>
                      </a:lnTo>
                      <a:lnTo>
                        <a:pt x="489" y="903"/>
                      </a:lnTo>
                      <a:lnTo>
                        <a:pt x="492" y="903"/>
                      </a:lnTo>
                      <a:lnTo>
                        <a:pt x="492" y="901"/>
                      </a:lnTo>
                      <a:lnTo>
                        <a:pt x="494" y="898"/>
                      </a:lnTo>
                      <a:lnTo>
                        <a:pt x="499" y="901"/>
                      </a:lnTo>
                      <a:lnTo>
                        <a:pt x="503" y="903"/>
                      </a:lnTo>
                      <a:lnTo>
                        <a:pt x="506" y="903"/>
                      </a:lnTo>
                      <a:lnTo>
                        <a:pt x="508" y="898"/>
                      </a:lnTo>
                      <a:lnTo>
                        <a:pt x="511" y="901"/>
                      </a:lnTo>
                      <a:lnTo>
                        <a:pt x="511" y="898"/>
                      </a:lnTo>
                      <a:lnTo>
                        <a:pt x="515" y="898"/>
                      </a:lnTo>
                      <a:lnTo>
                        <a:pt x="515" y="896"/>
                      </a:lnTo>
                      <a:lnTo>
                        <a:pt x="518" y="896"/>
                      </a:lnTo>
                      <a:lnTo>
                        <a:pt x="518" y="901"/>
                      </a:lnTo>
                      <a:lnTo>
                        <a:pt x="518" y="903"/>
                      </a:lnTo>
                      <a:lnTo>
                        <a:pt x="518" y="905"/>
                      </a:lnTo>
                      <a:lnTo>
                        <a:pt x="520" y="905"/>
                      </a:lnTo>
                      <a:lnTo>
                        <a:pt x="518" y="910"/>
                      </a:lnTo>
                      <a:lnTo>
                        <a:pt x="520" y="910"/>
                      </a:lnTo>
                      <a:lnTo>
                        <a:pt x="520" y="913"/>
                      </a:lnTo>
                      <a:lnTo>
                        <a:pt x="520" y="915"/>
                      </a:lnTo>
                      <a:lnTo>
                        <a:pt x="520" y="917"/>
                      </a:lnTo>
                      <a:lnTo>
                        <a:pt x="523" y="920"/>
                      </a:lnTo>
                      <a:lnTo>
                        <a:pt x="523" y="917"/>
                      </a:lnTo>
                      <a:lnTo>
                        <a:pt x="525" y="920"/>
                      </a:lnTo>
                      <a:lnTo>
                        <a:pt x="527" y="922"/>
                      </a:lnTo>
                      <a:lnTo>
                        <a:pt x="532" y="922"/>
                      </a:lnTo>
                      <a:lnTo>
                        <a:pt x="537" y="922"/>
                      </a:lnTo>
                      <a:lnTo>
                        <a:pt x="537" y="920"/>
                      </a:lnTo>
                      <a:lnTo>
                        <a:pt x="539" y="920"/>
                      </a:lnTo>
                      <a:lnTo>
                        <a:pt x="542" y="917"/>
                      </a:lnTo>
                      <a:lnTo>
                        <a:pt x="544" y="917"/>
                      </a:lnTo>
                      <a:lnTo>
                        <a:pt x="546" y="917"/>
                      </a:lnTo>
                      <a:lnTo>
                        <a:pt x="549" y="917"/>
                      </a:lnTo>
                      <a:lnTo>
                        <a:pt x="549" y="915"/>
                      </a:lnTo>
                      <a:lnTo>
                        <a:pt x="549" y="913"/>
                      </a:lnTo>
                      <a:lnTo>
                        <a:pt x="549" y="910"/>
                      </a:lnTo>
                      <a:lnTo>
                        <a:pt x="546" y="905"/>
                      </a:lnTo>
                      <a:lnTo>
                        <a:pt x="551" y="903"/>
                      </a:lnTo>
                      <a:lnTo>
                        <a:pt x="551" y="898"/>
                      </a:lnTo>
                      <a:lnTo>
                        <a:pt x="554" y="898"/>
                      </a:lnTo>
                      <a:lnTo>
                        <a:pt x="554" y="896"/>
                      </a:lnTo>
                      <a:lnTo>
                        <a:pt x="556" y="896"/>
                      </a:lnTo>
                      <a:lnTo>
                        <a:pt x="556" y="894"/>
                      </a:lnTo>
                      <a:lnTo>
                        <a:pt x="556" y="889"/>
                      </a:lnTo>
                      <a:lnTo>
                        <a:pt x="554" y="884"/>
                      </a:lnTo>
                      <a:lnTo>
                        <a:pt x="554" y="882"/>
                      </a:lnTo>
                      <a:lnTo>
                        <a:pt x="554" y="879"/>
                      </a:lnTo>
                      <a:lnTo>
                        <a:pt x="556" y="879"/>
                      </a:lnTo>
                      <a:lnTo>
                        <a:pt x="558" y="879"/>
                      </a:lnTo>
                      <a:lnTo>
                        <a:pt x="558" y="882"/>
                      </a:lnTo>
                      <a:lnTo>
                        <a:pt x="561" y="884"/>
                      </a:lnTo>
                      <a:lnTo>
                        <a:pt x="561" y="886"/>
                      </a:lnTo>
                      <a:lnTo>
                        <a:pt x="563" y="889"/>
                      </a:lnTo>
                      <a:lnTo>
                        <a:pt x="565" y="886"/>
                      </a:lnTo>
                      <a:lnTo>
                        <a:pt x="568" y="886"/>
                      </a:lnTo>
                      <a:lnTo>
                        <a:pt x="573" y="886"/>
                      </a:lnTo>
                      <a:lnTo>
                        <a:pt x="575" y="886"/>
                      </a:lnTo>
                      <a:lnTo>
                        <a:pt x="575" y="882"/>
                      </a:lnTo>
                      <a:lnTo>
                        <a:pt x="573" y="879"/>
                      </a:lnTo>
                      <a:lnTo>
                        <a:pt x="575" y="879"/>
                      </a:lnTo>
                      <a:lnTo>
                        <a:pt x="575" y="877"/>
                      </a:lnTo>
                      <a:lnTo>
                        <a:pt x="577" y="877"/>
                      </a:lnTo>
                      <a:lnTo>
                        <a:pt x="577" y="875"/>
                      </a:lnTo>
                      <a:lnTo>
                        <a:pt x="577" y="867"/>
                      </a:lnTo>
                      <a:lnTo>
                        <a:pt x="577" y="865"/>
                      </a:lnTo>
                      <a:lnTo>
                        <a:pt x="580" y="865"/>
                      </a:lnTo>
                      <a:lnTo>
                        <a:pt x="580" y="863"/>
                      </a:lnTo>
                      <a:lnTo>
                        <a:pt x="582" y="860"/>
                      </a:lnTo>
                      <a:lnTo>
                        <a:pt x="585" y="860"/>
                      </a:lnTo>
                      <a:lnTo>
                        <a:pt x="587" y="860"/>
                      </a:lnTo>
                      <a:lnTo>
                        <a:pt x="592" y="860"/>
                      </a:lnTo>
                      <a:lnTo>
                        <a:pt x="596" y="860"/>
                      </a:lnTo>
                      <a:lnTo>
                        <a:pt x="599" y="858"/>
                      </a:lnTo>
                      <a:lnTo>
                        <a:pt x="604" y="860"/>
                      </a:lnTo>
                      <a:lnTo>
                        <a:pt x="606" y="860"/>
                      </a:lnTo>
                      <a:lnTo>
                        <a:pt x="604" y="858"/>
                      </a:lnTo>
                      <a:lnTo>
                        <a:pt x="604" y="855"/>
                      </a:lnTo>
                      <a:lnTo>
                        <a:pt x="604" y="853"/>
                      </a:lnTo>
                      <a:lnTo>
                        <a:pt x="601" y="853"/>
                      </a:lnTo>
                      <a:lnTo>
                        <a:pt x="601" y="851"/>
                      </a:lnTo>
                      <a:lnTo>
                        <a:pt x="604" y="851"/>
                      </a:lnTo>
                      <a:lnTo>
                        <a:pt x="604" y="848"/>
                      </a:lnTo>
                      <a:lnTo>
                        <a:pt x="606" y="848"/>
                      </a:lnTo>
                      <a:lnTo>
                        <a:pt x="606" y="846"/>
                      </a:lnTo>
                      <a:lnTo>
                        <a:pt x="604" y="846"/>
                      </a:lnTo>
                      <a:lnTo>
                        <a:pt x="604" y="844"/>
                      </a:lnTo>
                      <a:lnTo>
                        <a:pt x="606" y="846"/>
                      </a:lnTo>
                      <a:lnTo>
                        <a:pt x="606" y="844"/>
                      </a:lnTo>
                      <a:lnTo>
                        <a:pt x="606" y="841"/>
                      </a:lnTo>
                      <a:lnTo>
                        <a:pt x="606" y="839"/>
                      </a:lnTo>
                      <a:lnTo>
                        <a:pt x="606" y="832"/>
                      </a:lnTo>
                      <a:lnTo>
                        <a:pt x="604" y="832"/>
                      </a:lnTo>
                      <a:lnTo>
                        <a:pt x="604" y="829"/>
                      </a:lnTo>
                      <a:lnTo>
                        <a:pt x="606" y="827"/>
                      </a:lnTo>
                      <a:lnTo>
                        <a:pt x="606" y="822"/>
                      </a:lnTo>
                      <a:lnTo>
                        <a:pt x="604" y="822"/>
                      </a:lnTo>
                      <a:lnTo>
                        <a:pt x="606" y="820"/>
                      </a:lnTo>
                      <a:lnTo>
                        <a:pt x="606" y="817"/>
                      </a:lnTo>
                      <a:lnTo>
                        <a:pt x="608" y="815"/>
                      </a:lnTo>
                      <a:lnTo>
                        <a:pt x="613" y="813"/>
                      </a:lnTo>
                      <a:lnTo>
                        <a:pt x="616" y="808"/>
                      </a:lnTo>
                      <a:lnTo>
                        <a:pt x="616" y="805"/>
                      </a:lnTo>
                      <a:lnTo>
                        <a:pt x="616" y="803"/>
                      </a:lnTo>
                      <a:lnTo>
                        <a:pt x="616" y="801"/>
                      </a:lnTo>
                      <a:lnTo>
                        <a:pt x="613" y="801"/>
                      </a:lnTo>
                      <a:lnTo>
                        <a:pt x="613" y="796"/>
                      </a:lnTo>
                      <a:lnTo>
                        <a:pt x="613" y="793"/>
                      </a:lnTo>
                      <a:lnTo>
                        <a:pt x="616" y="793"/>
                      </a:lnTo>
                      <a:lnTo>
                        <a:pt x="618" y="793"/>
                      </a:lnTo>
                      <a:lnTo>
                        <a:pt x="618" y="796"/>
                      </a:lnTo>
                      <a:lnTo>
                        <a:pt x="620" y="801"/>
                      </a:lnTo>
                      <a:lnTo>
                        <a:pt x="625" y="803"/>
                      </a:lnTo>
                      <a:lnTo>
                        <a:pt x="630" y="801"/>
                      </a:lnTo>
                      <a:lnTo>
                        <a:pt x="637" y="798"/>
                      </a:lnTo>
                      <a:lnTo>
                        <a:pt x="639" y="798"/>
                      </a:lnTo>
                      <a:lnTo>
                        <a:pt x="644" y="796"/>
                      </a:lnTo>
                      <a:lnTo>
                        <a:pt x="642" y="796"/>
                      </a:lnTo>
                      <a:lnTo>
                        <a:pt x="639" y="793"/>
                      </a:lnTo>
                      <a:lnTo>
                        <a:pt x="642" y="793"/>
                      </a:lnTo>
                      <a:lnTo>
                        <a:pt x="639" y="791"/>
                      </a:lnTo>
                      <a:lnTo>
                        <a:pt x="642" y="791"/>
                      </a:lnTo>
                      <a:lnTo>
                        <a:pt x="642" y="789"/>
                      </a:lnTo>
                      <a:lnTo>
                        <a:pt x="642" y="786"/>
                      </a:lnTo>
                      <a:lnTo>
                        <a:pt x="642" y="784"/>
                      </a:lnTo>
                      <a:lnTo>
                        <a:pt x="639" y="782"/>
                      </a:lnTo>
                      <a:lnTo>
                        <a:pt x="642" y="779"/>
                      </a:lnTo>
                      <a:lnTo>
                        <a:pt x="642" y="777"/>
                      </a:lnTo>
                      <a:lnTo>
                        <a:pt x="644" y="774"/>
                      </a:lnTo>
                      <a:lnTo>
                        <a:pt x="647" y="774"/>
                      </a:lnTo>
                      <a:lnTo>
                        <a:pt x="649" y="770"/>
                      </a:lnTo>
                      <a:lnTo>
                        <a:pt x="649" y="767"/>
                      </a:lnTo>
                      <a:lnTo>
                        <a:pt x="651" y="765"/>
                      </a:lnTo>
                      <a:lnTo>
                        <a:pt x="654" y="760"/>
                      </a:lnTo>
                      <a:lnTo>
                        <a:pt x="658" y="758"/>
                      </a:lnTo>
                      <a:lnTo>
                        <a:pt x="658" y="755"/>
                      </a:lnTo>
                      <a:lnTo>
                        <a:pt x="658" y="753"/>
                      </a:lnTo>
                      <a:lnTo>
                        <a:pt x="663" y="751"/>
                      </a:lnTo>
                      <a:lnTo>
                        <a:pt x="663" y="748"/>
                      </a:lnTo>
                      <a:lnTo>
                        <a:pt x="663" y="746"/>
                      </a:lnTo>
                      <a:lnTo>
                        <a:pt x="666" y="746"/>
                      </a:lnTo>
                      <a:lnTo>
                        <a:pt x="670" y="746"/>
                      </a:lnTo>
                      <a:lnTo>
                        <a:pt x="670" y="748"/>
                      </a:lnTo>
                      <a:lnTo>
                        <a:pt x="673" y="748"/>
                      </a:lnTo>
                      <a:lnTo>
                        <a:pt x="675" y="748"/>
                      </a:lnTo>
                      <a:lnTo>
                        <a:pt x="680" y="746"/>
                      </a:lnTo>
                      <a:lnTo>
                        <a:pt x="682" y="746"/>
                      </a:lnTo>
                      <a:lnTo>
                        <a:pt x="682" y="748"/>
                      </a:lnTo>
                      <a:lnTo>
                        <a:pt x="685" y="748"/>
                      </a:lnTo>
                      <a:lnTo>
                        <a:pt x="685" y="746"/>
                      </a:lnTo>
                      <a:lnTo>
                        <a:pt x="685" y="743"/>
                      </a:lnTo>
                      <a:lnTo>
                        <a:pt x="687" y="741"/>
                      </a:lnTo>
                      <a:lnTo>
                        <a:pt x="689" y="739"/>
                      </a:lnTo>
                      <a:lnTo>
                        <a:pt x="689" y="736"/>
                      </a:lnTo>
                      <a:lnTo>
                        <a:pt x="689" y="732"/>
                      </a:lnTo>
                      <a:lnTo>
                        <a:pt x="689" y="729"/>
                      </a:lnTo>
                      <a:lnTo>
                        <a:pt x="694" y="724"/>
                      </a:lnTo>
                      <a:lnTo>
                        <a:pt x="694" y="722"/>
                      </a:lnTo>
                      <a:lnTo>
                        <a:pt x="694" y="720"/>
                      </a:lnTo>
                      <a:lnTo>
                        <a:pt x="694" y="717"/>
                      </a:lnTo>
                      <a:lnTo>
                        <a:pt x="692" y="715"/>
                      </a:lnTo>
                      <a:lnTo>
                        <a:pt x="694" y="710"/>
                      </a:lnTo>
                      <a:lnTo>
                        <a:pt x="697" y="708"/>
                      </a:lnTo>
                      <a:lnTo>
                        <a:pt x="697" y="705"/>
                      </a:lnTo>
                      <a:lnTo>
                        <a:pt x="699" y="703"/>
                      </a:lnTo>
                      <a:lnTo>
                        <a:pt x="701" y="701"/>
                      </a:lnTo>
                      <a:lnTo>
                        <a:pt x="701" y="698"/>
                      </a:lnTo>
                      <a:lnTo>
                        <a:pt x="704" y="696"/>
                      </a:lnTo>
                      <a:lnTo>
                        <a:pt x="706" y="693"/>
                      </a:lnTo>
                      <a:lnTo>
                        <a:pt x="709" y="691"/>
                      </a:lnTo>
                      <a:lnTo>
                        <a:pt x="711" y="691"/>
                      </a:lnTo>
                      <a:lnTo>
                        <a:pt x="713" y="689"/>
                      </a:lnTo>
                      <a:lnTo>
                        <a:pt x="716" y="689"/>
                      </a:lnTo>
                      <a:lnTo>
                        <a:pt x="718" y="689"/>
                      </a:lnTo>
                      <a:lnTo>
                        <a:pt x="720" y="689"/>
                      </a:lnTo>
                      <a:lnTo>
                        <a:pt x="723" y="689"/>
                      </a:lnTo>
                      <a:lnTo>
                        <a:pt x="725" y="686"/>
                      </a:lnTo>
                      <a:lnTo>
                        <a:pt x="732" y="684"/>
                      </a:lnTo>
                      <a:lnTo>
                        <a:pt x="735" y="679"/>
                      </a:lnTo>
                      <a:lnTo>
                        <a:pt x="735" y="677"/>
                      </a:lnTo>
                      <a:lnTo>
                        <a:pt x="737" y="674"/>
                      </a:lnTo>
                      <a:lnTo>
                        <a:pt x="740" y="674"/>
                      </a:lnTo>
                      <a:lnTo>
                        <a:pt x="742" y="670"/>
                      </a:lnTo>
                      <a:lnTo>
                        <a:pt x="742" y="667"/>
                      </a:lnTo>
                      <a:lnTo>
                        <a:pt x="744" y="665"/>
                      </a:lnTo>
                      <a:lnTo>
                        <a:pt x="747" y="662"/>
                      </a:lnTo>
                      <a:lnTo>
                        <a:pt x="747" y="660"/>
                      </a:lnTo>
                      <a:lnTo>
                        <a:pt x="751" y="658"/>
                      </a:lnTo>
                      <a:lnTo>
                        <a:pt x="754" y="658"/>
                      </a:lnTo>
                      <a:lnTo>
                        <a:pt x="756" y="658"/>
                      </a:lnTo>
                      <a:lnTo>
                        <a:pt x="756" y="655"/>
                      </a:lnTo>
                      <a:lnTo>
                        <a:pt x="761" y="650"/>
                      </a:lnTo>
                      <a:lnTo>
                        <a:pt x="763" y="648"/>
                      </a:lnTo>
                      <a:lnTo>
                        <a:pt x="766" y="646"/>
                      </a:lnTo>
                      <a:lnTo>
                        <a:pt x="766" y="643"/>
                      </a:lnTo>
                      <a:lnTo>
                        <a:pt x="771" y="641"/>
                      </a:lnTo>
                      <a:lnTo>
                        <a:pt x="771" y="639"/>
                      </a:lnTo>
                      <a:lnTo>
                        <a:pt x="773" y="636"/>
                      </a:lnTo>
                      <a:lnTo>
                        <a:pt x="775" y="636"/>
                      </a:lnTo>
                      <a:lnTo>
                        <a:pt x="778" y="636"/>
                      </a:lnTo>
                      <a:lnTo>
                        <a:pt x="780" y="636"/>
                      </a:lnTo>
                      <a:lnTo>
                        <a:pt x="782" y="634"/>
                      </a:lnTo>
                      <a:lnTo>
                        <a:pt x="787" y="634"/>
                      </a:lnTo>
                      <a:lnTo>
                        <a:pt x="790" y="634"/>
                      </a:lnTo>
                      <a:lnTo>
                        <a:pt x="792" y="634"/>
                      </a:lnTo>
                      <a:lnTo>
                        <a:pt x="794" y="634"/>
                      </a:lnTo>
                      <a:lnTo>
                        <a:pt x="797" y="629"/>
                      </a:lnTo>
                      <a:lnTo>
                        <a:pt x="799" y="631"/>
                      </a:lnTo>
                      <a:lnTo>
                        <a:pt x="799" y="629"/>
                      </a:lnTo>
                      <a:lnTo>
                        <a:pt x="802" y="629"/>
                      </a:lnTo>
                      <a:lnTo>
                        <a:pt x="804" y="629"/>
                      </a:lnTo>
                      <a:lnTo>
                        <a:pt x="804" y="627"/>
                      </a:lnTo>
                      <a:lnTo>
                        <a:pt x="806" y="627"/>
                      </a:lnTo>
                      <a:lnTo>
                        <a:pt x="809" y="619"/>
                      </a:lnTo>
                      <a:lnTo>
                        <a:pt x="813" y="619"/>
                      </a:lnTo>
                      <a:lnTo>
                        <a:pt x="818" y="619"/>
                      </a:lnTo>
                      <a:lnTo>
                        <a:pt x="818" y="617"/>
                      </a:lnTo>
                      <a:lnTo>
                        <a:pt x="818" y="615"/>
                      </a:lnTo>
                      <a:lnTo>
                        <a:pt x="818" y="612"/>
                      </a:lnTo>
                      <a:lnTo>
                        <a:pt x="821" y="610"/>
                      </a:lnTo>
                      <a:lnTo>
                        <a:pt x="818" y="610"/>
                      </a:lnTo>
                      <a:lnTo>
                        <a:pt x="821" y="608"/>
                      </a:lnTo>
                      <a:lnTo>
                        <a:pt x="818" y="605"/>
                      </a:lnTo>
                      <a:lnTo>
                        <a:pt x="816" y="605"/>
                      </a:lnTo>
                      <a:lnTo>
                        <a:pt x="816" y="603"/>
                      </a:lnTo>
                      <a:lnTo>
                        <a:pt x="816" y="605"/>
                      </a:lnTo>
                      <a:lnTo>
                        <a:pt x="818" y="605"/>
                      </a:lnTo>
                      <a:lnTo>
                        <a:pt x="821" y="608"/>
                      </a:lnTo>
                      <a:lnTo>
                        <a:pt x="825" y="605"/>
                      </a:lnTo>
                      <a:lnTo>
                        <a:pt x="828" y="608"/>
                      </a:lnTo>
                      <a:lnTo>
                        <a:pt x="833" y="608"/>
                      </a:lnTo>
                      <a:lnTo>
                        <a:pt x="835" y="608"/>
                      </a:lnTo>
                      <a:lnTo>
                        <a:pt x="835" y="605"/>
                      </a:lnTo>
                      <a:lnTo>
                        <a:pt x="837" y="605"/>
                      </a:lnTo>
                      <a:lnTo>
                        <a:pt x="840" y="605"/>
                      </a:lnTo>
                      <a:lnTo>
                        <a:pt x="842" y="605"/>
                      </a:lnTo>
                      <a:lnTo>
                        <a:pt x="842" y="608"/>
                      </a:lnTo>
                      <a:lnTo>
                        <a:pt x="844" y="605"/>
                      </a:lnTo>
                      <a:lnTo>
                        <a:pt x="844" y="603"/>
                      </a:lnTo>
                      <a:lnTo>
                        <a:pt x="847" y="600"/>
                      </a:lnTo>
                      <a:lnTo>
                        <a:pt x="849" y="600"/>
                      </a:lnTo>
                      <a:lnTo>
                        <a:pt x="852" y="603"/>
                      </a:lnTo>
                      <a:lnTo>
                        <a:pt x="852" y="605"/>
                      </a:lnTo>
                      <a:lnTo>
                        <a:pt x="856" y="600"/>
                      </a:lnTo>
                      <a:lnTo>
                        <a:pt x="856" y="598"/>
                      </a:lnTo>
                      <a:lnTo>
                        <a:pt x="856" y="596"/>
                      </a:lnTo>
                      <a:lnTo>
                        <a:pt x="859" y="593"/>
                      </a:lnTo>
                      <a:lnTo>
                        <a:pt x="861" y="593"/>
                      </a:lnTo>
                      <a:lnTo>
                        <a:pt x="864" y="593"/>
                      </a:lnTo>
                      <a:lnTo>
                        <a:pt x="866" y="593"/>
                      </a:lnTo>
                      <a:lnTo>
                        <a:pt x="868" y="593"/>
                      </a:lnTo>
                      <a:lnTo>
                        <a:pt x="871" y="593"/>
                      </a:lnTo>
                      <a:lnTo>
                        <a:pt x="873" y="596"/>
                      </a:lnTo>
                      <a:lnTo>
                        <a:pt x="878" y="596"/>
                      </a:lnTo>
                      <a:lnTo>
                        <a:pt x="880" y="598"/>
                      </a:lnTo>
                      <a:lnTo>
                        <a:pt x="883" y="596"/>
                      </a:lnTo>
                      <a:lnTo>
                        <a:pt x="885" y="598"/>
                      </a:lnTo>
                      <a:lnTo>
                        <a:pt x="887" y="600"/>
                      </a:lnTo>
                      <a:lnTo>
                        <a:pt x="890" y="598"/>
                      </a:lnTo>
                      <a:lnTo>
                        <a:pt x="892" y="600"/>
                      </a:lnTo>
                      <a:lnTo>
                        <a:pt x="895" y="600"/>
                      </a:lnTo>
                      <a:lnTo>
                        <a:pt x="897" y="603"/>
                      </a:lnTo>
                      <a:lnTo>
                        <a:pt x="897" y="600"/>
                      </a:lnTo>
                      <a:lnTo>
                        <a:pt x="899" y="600"/>
                      </a:lnTo>
                      <a:lnTo>
                        <a:pt x="902" y="600"/>
                      </a:lnTo>
                      <a:lnTo>
                        <a:pt x="906" y="596"/>
                      </a:lnTo>
                      <a:lnTo>
                        <a:pt x="906" y="598"/>
                      </a:lnTo>
                      <a:lnTo>
                        <a:pt x="909" y="598"/>
                      </a:lnTo>
                      <a:lnTo>
                        <a:pt x="914" y="596"/>
                      </a:lnTo>
                      <a:lnTo>
                        <a:pt x="918" y="596"/>
                      </a:lnTo>
                      <a:lnTo>
                        <a:pt x="921" y="596"/>
                      </a:lnTo>
                      <a:lnTo>
                        <a:pt x="923" y="596"/>
                      </a:lnTo>
                      <a:lnTo>
                        <a:pt x="923" y="591"/>
                      </a:lnTo>
                      <a:lnTo>
                        <a:pt x="923" y="589"/>
                      </a:lnTo>
                      <a:lnTo>
                        <a:pt x="926" y="589"/>
                      </a:lnTo>
                      <a:lnTo>
                        <a:pt x="928" y="589"/>
                      </a:lnTo>
                      <a:lnTo>
                        <a:pt x="930" y="589"/>
                      </a:lnTo>
                      <a:lnTo>
                        <a:pt x="933" y="586"/>
                      </a:lnTo>
                      <a:lnTo>
                        <a:pt x="935" y="586"/>
                      </a:lnTo>
                      <a:lnTo>
                        <a:pt x="937" y="586"/>
                      </a:lnTo>
                      <a:lnTo>
                        <a:pt x="937" y="589"/>
                      </a:lnTo>
                      <a:lnTo>
                        <a:pt x="940" y="589"/>
                      </a:lnTo>
                      <a:lnTo>
                        <a:pt x="940" y="593"/>
                      </a:lnTo>
                      <a:lnTo>
                        <a:pt x="942" y="596"/>
                      </a:lnTo>
                      <a:lnTo>
                        <a:pt x="942" y="598"/>
                      </a:lnTo>
                      <a:lnTo>
                        <a:pt x="942" y="600"/>
                      </a:lnTo>
                      <a:lnTo>
                        <a:pt x="940" y="600"/>
                      </a:lnTo>
                      <a:lnTo>
                        <a:pt x="949" y="605"/>
                      </a:lnTo>
                      <a:lnTo>
                        <a:pt x="952" y="605"/>
                      </a:lnTo>
                      <a:lnTo>
                        <a:pt x="949" y="608"/>
                      </a:lnTo>
                      <a:lnTo>
                        <a:pt x="954" y="608"/>
                      </a:lnTo>
                      <a:lnTo>
                        <a:pt x="957" y="608"/>
                      </a:lnTo>
                      <a:lnTo>
                        <a:pt x="959" y="608"/>
                      </a:lnTo>
                      <a:lnTo>
                        <a:pt x="961" y="610"/>
                      </a:lnTo>
                      <a:lnTo>
                        <a:pt x="961" y="605"/>
                      </a:lnTo>
                      <a:lnTo>
                        <a:pt x="964" y="603"/>
                      </a:lnTo>
                      <a:lnTo>
                        <a:pt x="964" y="600"/>
                      </a:lnTo>
                      <a:lnTo>
                        <a:pt x="971" y="603"/>
                      </a:lnTo>
                      <a:lnTo>
                        <a:pt x="976" y="600"/>
                      </a:lnTo>
                      <a:lnTo>
                        <a:pt x="976" y="605"/>
                      </a:lnTo>
                      <a:lnTo>
                        <a:pt x="976" y="608"/>
                      </a:lnTo>
                      <a:lnTo>
                        <a:pt x="980" y="610"/>
                      </a:lnTo>
                      <a:lnTo>
                        <a:pt x="985" y="612"/>
                      </a:lnTo>
                      <a:lnTo>
                        <a:pt x="990" y="610"/>
                      </a:lnTo>
                      <a:lnTo>
                        <a:pt x="992" y="612"/>
                      </a:lnTo>
                      <a:lnTo>
                        <a:pt x="992" y="615"/>
                      </a:lnTo>
                      <a:lnTo>
                        <a:pt x="992" y="617"/>
                      </a:lnTo>
                      <a:lnTo>
                        <a:pt x="995" y="619"/>
                      </a:lnTo>
                      <a:lnTo>
                        <a:pt x="997" y="617"/>
                      </a:lnTo>
                      <a:lnTo>
                        <a:pt x="1004" y="617"/>
                      </a:lnTo>
                      <a:lnTo>
                        <a:pt x="1004" y="619"/>
                      </a:lnTo>
                      <a:lnTo>
                        <a:pt x="1002" y="624"/>
                      </a:lnTo>
                      <a:lnTo>
                        <a:pt x="999" y="624"/>
                      </a:lnTo>
                      <a:lnTo>
                        <a:pt x="997" y="624"/>
                      </a:lnTo>
                      <a:lnTo>
                        <a:pt x="997" y="627"/>
                      </a:lnTo>
                      <a:lnTo>
                        <a:pt x="997" y="629"/>
                      </a:lnTo>
                      <a:lnTo>
                        <a:pt x="999" y="627"/>
                      </a:lnTo>
                      <a:lnTo>
                        <a:pt x="1007" y="629"/>
                      </a:lnTo>
                      <a:lnTo>
                        <a:pt x="1007" y="631"/>
                      </a:lnTo>
                      <a:lnTo>
                        <a:pt x="1007" y="634"/>
                      </a:lnTo>
                      <a:lnTo>
                        <a:pt x="1004" y="636"/>
                      </a:lnTo>
                      <a:lnTo>
                        <a:pt x="1002" y="636"/>
                      </a:lnTo>
                      <a:lnTo>
                        <a:pt x="1002" y="639"/>
                      </a:lnTo>
                      <a:lnTo>
                        <a:pt x="1007" y="641"/>
                      </a:lnTo>
                      <a:lnTo>
                        <a:pt x="1009" y="641"/>
                      </a:lnTo>
                      <a:lnTo>
                        <a:pt x="1011" y="639"/>
                      </a:lnTo>
                      <a:lnTo>
                        <a:pt x="1014" y="639"/>
                      </a:lnTo>
                      <a:lnTo>
                        <a:pt x="1016" y="634"/>
                      </a:lnTo>
                      <a:lnTo>
                        <a:pt x="1021" y="639"/>
                      </a:lnTo>
                      <a:lnTo>
                        <a:pt x="1021" y="643"/>
                      </a:lnTo>
                      <a:lnTo>
                        <a:pt x="1021" y="648"/>
                      </a:lnTo>
                      <a:lnTo>
                        <a:pt x="1023" y="648"/>
                      </a:lnTo>
                      <a:lnTo>
                        <a:pt x="1028" y="648"/>
                      </a:lnTo>
                      <a:lnTo>
                        <a:pt x="1028" y="650"/>
                      </a:lnTo>
                      <a:lnTo>
                        <a:pt x="1030" y="658"/>
                      </a:lnTo>
                      <a:lnTo>
                        <a:pt x="1030" y="660"/>
                      </a:lnTo>
                      <a:lnTo>
                        <a:pt x="1035" y="660"/>
                      </a:lnTo>
                      <a:lnTo>
                        <a:pt x="1038" y="660"/>
                      </a:lnTo>
                      <a:lnTo>
                        <a:pt x="1038" y="662"/>
                      </a:lnTo>
                      <a:lnTo>
                        <a:pt x="1040" y="662"/>
                      </a:lnTo>
                      <a:lnTo>
                        <a:pt x="1040" y="665"/>
                      </a:lnTo>
                      <a:lnTo>
                        <a:pt x="1042" y="665"/>
                      </a:lnTo>
                      <a:lnTo>
                        <a:pt x="1042" y="667"/>
                      </a:lnTo>
                      <a:lnTo>
                        <a:pt x="1045" y="665"/>
                      </a:lnTo>
                      <a:lnTo>
                        <a:pt x="1047" y="665"/>
                      </a:lnTo>
                      <a:lnTo>
                        <a:pt x="1052" y="660"/>
                      </a:lnTo>
                      <a:lnTo>
                        <a:pt x="1054" y="660"/>
                      </a:lnTo>
                      <a:lnTo>
                        <a:pt x="1059" y="658"/>
                      </a:lnTo>
                      <a:lnTo>
                        <a:pt x="1059" y="660"/>
                      </a:lnTo>
                      <a:lnTo>
                        <a:pt x="1062" y="662"/>
                      </a:lnTo>
                      <a:lnTo>
                        <a:pt x="1064" y="662"/>
                      </a:lnTo>
                      <a:lnTo>
                        <a:pt x="1066" y="667"/>
                      </a:lnTo>
                      <a:lnTo>
                        <a:pt x="1066" y="665"/>
                      </a:lnTo>
                      <a:lnTo>
                        <a:pt x="1069" y="665"/>
                      </a:lnTo>
                      <a:lnTo>
                        <a:pt x="1071" y="662"/>
                      </a:lnTo>
                      <a:lnTo>
                        <a:pt x="1073" y="662"/>
                      </a:lnTo>
                      <a:lnTo>
                        <a:pt x="1073" y="665"/>
                      </a:lnTo>
                      <a:lnTo>
                        <a:pt x="1078" y="662"/>
                      </a:lnTo>
                      <a:lnTo>
                        <a:pt x="1085" y="653"/>
                      </a:lnTo>
                      <a:lnTo>
                        <a:pt x="1088" y="655"/>
                      </a:lnTo>
                      <a:lnTo>
                        <a:pt x="1100" y="658"/>
                      </a:lnTo>
                      <a:lnTo>
                        <a:pt x="1100" y="655"/>
                      </a:lnTo>
                      <a:lnTo>
                        <a:pt x="1107" y="653"/>
                      </a:lnTo>
                      <a:lnTo>
                        <a:pt x="1107" y="648"/>
                      </a:lnTo>
                      <a:lnTo>
                        <a:pt x="1109" y="648"/>
                      </a:lnTo>
                      <a:lnTo>
                        <a:pt x="1112" y="653"/>
                      </a:lnTo>
                      <a:lnTo>
                        <a:pt x="1114" y="653"/>
                      </a:lnTo>
                      <a:lnTo>
                        <a:pt x="1116" y="655"/>
                      </a:lnTo>
                      <a:lnTo>
                        <a:pt x="1119" y="655"/>
                      </a:lnTo>
                      <a:lnTo>
                        <a:pt x="1121" y="658"/>
                      </a:lnTo>
                      <a:lnTo>
                        <a:pt x="1121" y="660"/>
                      </a:lnTo>
                      <a:lnTo>
                        <a:pt x="1124" y="660"/>
                      </a:lnTo>
                      <a:lnTo>
                        <a:pt x="1124" y="662"/>
                      </a:lnTo>
                      <a:lnTo>
                        <a:pt x="1126" y="662"/>
                      </a:lnTo>
                      <a:lnTo>
                        <a:pt x="1128" y="660"/>
                      </a:lnTo>
                      <a:lnTo>
                        <a:pt x="1126" y="658"/>
                      </a:lnTo>
                      <a:lnTo>
                        <a:pt x="1124" y="653"/>
                      </a:lnTo>
                      <a:lnTo>
                        <a:pt x="1126" y="650"/>
                      </a:lnTo>
                      <a:lnTo>
                        <a:pt x="1124" y="648"/>
                      </a:lnTo>
                      <a:lnTo>
                        <a:pt x="1126" y="646"/>
                      </a:lnTo>
                      <a:lnTo>
                        <a:pt x="1128" y="646"/>
                      </a:lnTo>
                      <a:lnTo>
                        <a:pt x="1126" y="639"/>
                      </a:lnTo>
                      <a:lnTo>
                        <a:pt x="1121" y="634"/>
                      </a:lnTo>
                      <a:lnTo>
                        <a:pt x="1121" y="631"/>
                      </a:lnTo>
                      <a:lnTo>
                        <a:pt x="1114" y="631"/>
                      </a:lnTo>
                      <a:lnTo>
                        <a:pt x="1104" y="627"/>
                      </a:lnTo>
                      <a:lnTo>
                        <a:pt x="1104" y="617"/>
                      </a:lnTo>
                      <a:lnTo>
                        <a:pt x="1102" y="610"/>
                      </a:lnTo>
                      <a:lnTo>
                        <a:pt x="1102" y="605"/>
                      </a:lnTo>
                      <a:lnTo>
                        <a:pt x="1102" y="598"/>
                      </a:lnTo>
                      <a:lnTo>
                        <a:pt x="1100" y="596"/>
                      </a:lnTo>
                      <a:lnTo>
                        <a:pt x="1100" y="593"/>
                      </a:lnTo>
                      <a:lnTo>
                        <a:pt x="1100" y="589"/>
                      </a:lnTo>
                      <a:lnTo>
                        <a:pt x="1100" y="586"/>
                      </a:lnTo>
                      <a:lnTo>
                        <a:pt x="1100" y="584"/>
                      </a:lnTo>
                      <a:lnTo>
                        <a:pt x="1102" y="584"/>
                      </a:lnTo>
                      <a:lnTo>
                        <a:pt x="1102" y="581"/>
                      </a:lnTo>
                      <a:lnTo>
                        <a:pt x="1102" y="579"/>
                      </a:lnTo>
                      <a:lnTo>
                        <a:pt x="1102" y="577"/>
                      </a:lnTo>
                      <a:lnTo>
                        <a:pt x="1102" y="574"/>
                      </a:lnTo>
                      <a:lnTo>
                        <a:pt x="1104" y="577"/>
                      </a:lnTo>
                      <a:lnTo>
                        <a:pt x="1109" y="572"/>
                      </a:lnTo>
                      <a:lnTo>
                        <a:pt x="1109" y="569"/>
                      </a:lnTo>
                      <a:lnTo>
                        <a:pt x="1112" y="567"/>
                      </a:lnTo>
                      <a:lnTo>
                        <a:pt x="1109" y="567"/>
                      </a:lnTo>
                      <a:lnTo>
                        <a:pt x="1109" y="565"/>
                      </a:lnTo>
                      <a:lnTo>
                        <a:pt x="1112" y="560"/>
                      </a:lnTo>
                      <a:lnTo>
                        <a:pt x="1112" y="555"/>
                      </a:lnTo>
                      <a:lnTo>
                        <a:pt x="1112" y="553"/>
                      </a:lnTo>
                      <a:lnTo>
                        <a:pt x="1114" y="550"/>
                      </a:lnTo>
                      <a:lnTo>
                        <a:pt x="1114" y="548"/>
                      </a:lnTo>
                      <a:lnTo>
                        <a:pt x="1126" y="553"/>
                      </a:lnTo>
                      <a:lnTo>
                        <a:pt x="1131" y="553"/>
                      </a:lnTo>
                      <a:lnTo>
                        <a:pt x="1131" y="560"/>
                      </a:lnTo>
                      <a:lnTo>
                        <a:pt x="1128" y="562"/>
                      </a:lnTo>
                      <a:lnTo>
                        <a:pt x="1128" y="567"/>
                      </a:lnTo>
                      <a:lnTo>
                        <a:pt x="1128" y="565"/>
                      </a:lnTo>
                      <a:lnTo>
                        <a:pt x="1131" y="567"/>
                      </a:lnTo>
                      <a:lnTo>
                        <a:pt x="1133" y="567"/>
                      </a:lnTo>
                      <a:lnTo>
                        <a:pt x="1135" y="567"/>
                      </a:lnTo>
                      <a:lnTo>
                        <a:pt x="1138" y="565"/>
                      </a:lnTo>
                      <a:lnTo>
                        <a:pt x="1138" y="562"/>
                      </a:lnTo>
                      <a:lnTo>
                        <a:pt x="1140" y="562"/>
                      </a:lnTo>
                      <a:lnTo>
                        <a:pt x="1143" y="562"/>
                      </a:lnTo>
                      <a:lnTo>
                        <a:pt x="1145" y="562"/>
                      </a:lnTo>
                      <a:lnTo>
                        <a:pt x="1145" y="560"/>
                      </a:lnTo>
                      <a:lnTo>
                        <a:pt x="1147" y="560"/>
                      </a:lnTo>
                      <a:lnTo>
                        <a:pt x="1150" y="560"/>
                      </a:lnTo>
                      <a:lnTo>
                        <a:pt x="1152" y="560"/>
                      </a:lnTo>
                      <a:lnTo>
                        <a:pt x="1152" y="558"/>
                      </a:lnTo>
                      <a:lnTo>
                        <a:pt x="1152" y="555"/>
                      </a:lnTo>
                      <a:lnTo>
                        <a:pt x="1147" y="555"/>
                      </a:lnTo>
                      <a:lnTo>
                        <a:pt x="1150" y="553"/>
                      </a:lnTo>
                      <a:lnTo>
                        <a:pt x="1150" y="550"/>
                      </a:lnTo>
                      <a:lnTo>
                        <a:pt x="1147" y="548"/>
                      </a:lnTo>
                      <a:lnTo>
                        <a:pt x="1147" y="546"/>
                      </a:lnTo>
                      <a:lnTo>
                        <a:pt x="1147" y="543"/>
                      </a:lnTo>
                      <a:lnTo>
                        <a:pt x="1145" y="538"/>
                      </a:lnTo>
                      <a:lnTo>
                        <a:pt x="1143" y="536"/>
                      </a:lnTo>
                      <a:lnTo>
                        <a:pt x="1143" y="534"/>
                      </a:lnTo>
                      <a:lnTo>
                        <a:pt x="1143" y="531"/>
                      </a:lnTo>
                      <a:lnTo>
                        <a:pt x="1143" y="527"/>
                      </a:lnTo>
                      <a:lnTo>
                        <a:pt x="1143" y="524"/>
                      </a:lnTo>
                      <a:lnTo>
                        <a:pt x="1145" y="522"/>
                      </a:lnTo>
                      <a:lnTo>
                        <a:pt x="1143" y="522"/>
                      </a:lnTo>
                      <a:lnTo>
                        <a:pt x="1145" y="517"/>
                      </a:lnTo>
                      <a:lnTo>
                        <a:pt x="1143" y="515"/>
                      </a:lnTo>
                      <a:lnTo>
                        <a:pt x="1140" y="512"/>
                      </a:lnTo>
                      <a:lnTo>
                        <a:pt x="1143" y="512"/>
                      </a:lnTo>
                      <a:lnTo>
                        <a:pt x="1138" y="510"/>
                      </a:lnTo>
                      <a:lnTo>
                        <a:pt x="1138" y="507"/>
                      </a:lnTo>
                      <a:lnTo>
                        <a:pt x="1138" y="505"/>
                      </a:lnTo>
                      <a:lnTo>
                        <a:pt x="1138" y="503"/>
                      </a:lnTo>
                      <a:lnTo>
                        <a:pt x="1140" y="500"/>
                      </a:lnTo>
                      <a:lnTo>
                        <a:pt x="1143" y="500"/>
                      </a:lnTo>
                      <a:lnTo>
                        <a:pt x="1145" y="500"/>
                      </a:lnTo>
                      <a:lnTo>
                        <a:pt x="1147" y="500"/>
                      </a:lnTo>
                      <a:lnTo>
                        <a:pt x="1155" y="503"/>
                      </a:lnTo>
                      <a:lnTo>
                        <a:pt x="1155" y="500"/>
                      </a:lnTo>
                      <a:lnTo>
                        <a:pt x="1157" y="498"/>
                      </a:lnTo>
                      <a:lnTo>
                        <a:pt x="1157" y="496"/>
                      </a:lnTo>
                      <a:lnTo>
                        <a:pt x="1159" y="493"/>
                      </a:lnTo>
                      <a:lnTo>
                        <a:pt x="1159" y="491"/>
                      </a:lnTo>
                      <a:lnTo>
                        <a:pt x="1164" y="488"/>
                      </a:lnTo>
                      <a:lnTo>
                        <a:pt x="1166" y="491"/>
                      </a:lnTo>
                      <a:lnTo>
                        <a:pt x="1169" y="484"/>
                      </a:lnTo>
                      <a:lnTo>
                        <a:pt x="1174" y="484"/>
                      </a:lnTo>
                      <a:lnTo>
                        <a:pt x="1176" y="481"/>
                      </a:lnTo>
                      <a:lnTo>
                        <a:pt x="1178" y="484"/>
                      </a:lnTo>
                      <a:lnTo>
                        <a:pt x="1181" y="481"/>
                      </a:lnTo>
                      <a:lnTo>
                        <a:pt x="1181" y="476"/>
                      </a:lnTo>
                      <a:lnTo>
                        <a:pt x="1178" y="474"/>
                      </a:lnTo>
                      <a:lnTo>
                        <a:pt x="1181" y="472"/>
                      </a:lnTo>
                      <a:lnTo>
                        <a:pt x="1183" y="472"/>
                      </a:lnTo>
                      <a:lnTo>
                        <a:pt x="1186" y="472"/>
                      </a:lnTo>
                      <a:lnTo>
                        <a:pt x="1186" y="469"/>
                      </a:lnTo>
                      <a:lnTo>
                        <a:pt x="1186" y="467"/>
                      </a:lnTo>
                      <a:lnTo>
                        <a:pt x="1188" y="465"/>
                      </a:lnTo>
                      <a:lnTo>
                        <a:pt x="1186" y="462"/>
                      </a:lnTo>
                      <a:lnTo>
                        <a:pt x="1186" y="460"/>
                      </a:lnTo>
                      <a:lnTo>
                        <a:pt x="1183" y="462"/>
                      </a:lnTo>
                      <a:lnTo>
                        <a:pt x="1181" y="460"/>
                      </a:lnTo>
                      <a:lnTo>
                        <a:pt x="1181" y="455"/>
                      </a:lnTo>
                      <a:lnTo>
                        <a:pt x="1176" y="453"/>
                      </a:lnTo>
                      <a:lnTo>
                        <a:pt x="1176" y="448"/>
                      </a:lnTo>
                      <a:lnTo>
                        <a:pt x="1174" y="446"/>
                      </a:lnTo>
                      <a:lnTo>
                        <a:pt x="1169" y="446"/>
                      </a:lnTo>
                      <a:lnTo>
                        <a:pt x="1171" y="438"/>
                      </a:lnTo>
                      <a:lnTo>
                        <a:pt x="1174" y="436"/>
                      </a:lnTo>
                      <a:lnTo>
                        <a:pt x="1176" y="436"/>
                      </a:lnTo>
                      <a:lnTo>
                        <a:pt x="1176" y="431"/>
                      </a:lnTo>
                      <a:lnTo>
                        <a:pt x="1176" y="426"/>
                      </a:lnTo>
                      <a:lnTo>
                        <a:pt x="1178" y="424"/>
                      </a:lnTo>
                      <a:lnTo>
                        <a:pt x="1176" y="422"/>
                      </a:lnTo>
                      <a:lnTo>
                        <a:pt x="1174" y="422"/>
                      </a:lnTo>
                      <a:lnTo>
                        <a:pt x="1171" y="417"/>
                      </a:lnTo>
                      <a:lnTo>
                        <a:pt x="1174" y="415"/>
                      </a:lnTo>
                      <a:lnTo>
                        <a:pt x="1169" y="407"/>
                      </a:lnTo>
                      <a:lnTo>
                        <a:pt x="1166" y="403"/>
                      </a:lnTo>
                      <a:lnTo>
                        <a:pt x="1169" y="400"/>
                      </a:lnTo>
                      <a:lnTo>
                        <a:pt x="1169" y="398"/>
                      </a:lnTo>
                      <a:lnTo>
                        <a:pt x="1169" y="393"/>
                      </a:lnTo>
                      <a:lnTo>
                        <a:pt x="1169" y="391"/>
                      </a:lnTo>
                      <a:lnTo>
                        <a:pt x="1164" y="395"/>
                      </a:lnTo>
                      <a:lnTo>
                        <a:pt x="1159" y="395"/>
                      </a:lnTo>
                      <a:lnTo>
                        <a:pt x="1157" y="398"/>
                      </a:lnTo>
                      <a:lnTo>
                        <a:pt x="1155" y="403"/>
                      </a:lnTo>
                      <a:lnTo>
                        <a:pt x="1152" y="400"/>
                      </a:lnTo>
                      <a:lnTo>
                        <a:pt x="1152" y="403"/>
                      </a:lnTo>
                      <a:lnTo>
                        <a:pt x="1150" y="403"/>
                      </a:lnTo>
                      <a:lnTo>
                        <a:pt x="1145" y="403"/>
                      </a:lnTo>
                      <a:lnTo>
                        <a:pt x="1145" y="405"/>
                      </a:lnTo>
                      <a:lnTo>
                        <a:pt x="1143" y="405"/>
                      </a:lnTo>
                      <a:lnTo>
                        <a:pt x="1140" y="405"/>
                      </a:lnTo>
                      <a:lnTo>
                        <a:pt x="1135" y="403"/>
                      </a:lnTo>
                      <a:lnTo>
                        <a:pt x="1135" y="400"/>
                      </a:lnTo>
                      <a:lnTo>
                        <a:pt x="1133" y="400"/>
                      </a:lnTo>
                      <a:lnTo>
                        <a:pt x="1133" y="398"/>
                      </a:lnTo>
                      <a:lnTo>
                        <a:pt x="1131" y="398"/>
                      </a:lnTo>
                      <a:lnTo>
                        <a:pt x="1131" y="395"/>
                      </a:lnTo>
                      <a:lnTo>
                        <a:pt x="1128" y="395"/>
                      </a:lnTo>
                      <a:lnTo>
                        <a:pt x="1128" y="398"/>
                      </a:lnTo>
                      <a:lnTo>
                        <a:pt x="1128" y="400"/>
                      </a:lnTo>
                      <a:lnTo>
                        <a:pt x="1128" y="398"/>
                      </a:lnTo>
                      <a:lnTo>
                        <a:pt x="1126" y="398"/>
                      </a:lnTo>
                      <a:lnTo>
                        <a:pt x="1126" y="395"/>
                      </a:lnTo>
                      <a:lnTo>
                        <a:pt x="1124" y="395"/>
                      </a:lnTo>
                      <a:lnTo>
                        <a:pt x="1121" y="395"/>
                      </a:lnTo>
                      <a:lnTo>
                        <a:pt x="1119" y="395"/>
                      </a:lnTo>
                      <a:lnTo>
                        <a:pt x="1116" y="395"/>
                      </a:lnTo>
                      <a:lnTo>
                        <a:pt x="1114" y="395"/>
                      </a:lnTo>
                      <a:lnTo>
                        <a:pt x="1112" y="395"/>
                      </a:lnTo>
                      <a:lnTo>
                        <a:pt x="1109" y="393"/>
                      </a:lnTo>
                      <a:lnTo>
                        <a:pt x="1109" y="388"/>
                      </a:lnTo>
                      <a:lnTo>
                        <a:pt x="1109" y="386"/>
                      </a:lnTo>
                      <a:lnTo>
                        <a:pt x="1107" y="384"/>
                      </a:lnTo>
                      <a:lnTo>
                        <a:pt x="1109" y="381"/>
                      </a:lnTo>
                      <a:lnTo>
                        <a:pt x="1112" y="381"/>
                      </a:lnTo>
                      <a:lnTo>
                        <a:pt x="1109" y="379"/>
                      </a:lnTo>
                      <a:lnTo>
                        <a:pt x="1109" y="374"/>
                      </a:lnTo>
                      <a:lnTo>
                        <a:pt x="1107" y="374"/>
                      </a:lnTo>
                      <a:lnTo>
                        <a:pt x="1102" y="369"/>
                      </a:lnTo>
                      <a:lnTo>
                        <a:pt x="1102" y="367"/>
                      </a:lnTo>
                      <a:lnTo>
                        <a:pt x="1100" y="362"/>
                      </a:lnTo>
                      <a:lnTo>
                        <a:pt x="1102" y="360"/>
                      </a:lnTo>
                      <a:lnTo>
                        <a:pt x="1104" y="357"/>
                      </a:lnTo>
                      <a:lnTo>
                        <a:pt x="1107" y="357"/>
                      </a:lnTo>
                      <a:lnTo>
                        <a:pt x="1107" y="355"/>
                      </a:lnTo>
                      <a:lnTo>
                        <a:pt x="1107" y="353"/>
                      </a:lnTo>
                      <a:lnTo>
                        <a:pt x="1104" y="350"/>
                      </a:lnTo>
                      <a:lnTo>
                        <a:pt x="1102" y="350"/>
                      </a:lnTo>
                      <a:lnTo>
                        <a:pt x="1097" y="350"/>
                      </a:lnTo>
                      <a:lnTo>
                        <a:pt x="1090" y="350"/>
                      </a:lnTo>
                      <a:lnTo>
                        <a:pt x="1088" y="350"/>
                      </a:lnTo>
                      <a:lnTo>
                        <a:pt x="1085" y="353"/>
                      </a:lnTo>
                      <a:lnTo>
                        <a:pt x="1083" y="350"/>
                      </a:lnTo>
                      <a:lnTo>
                        <a:pt x="1081" y="350"/>
                      </a:lnTo>
                      <a:lnTo>
                        <a:pt x="1078" y="355"/>
                      </a:lnTo>
                      <a:lnTo>
                        <a:pt x="1073" y="355"/>
                      </a:lnTo>
                      <a:lnTo>
                        <a:pt x="1071" y="350"/>
                      </a:lnTo>
                      <a:lnTo>
                        <a:pt x="1073" y="348"/>
                      </a:lnTo>
                      <a:lnTo>
                        <a:pt x="1071" y="345"/>
                      </a:lnTo>
                      <a:lnTo>
                        <a:pt x="1073" y="345"/>
                      </a:lnTo>
                      <a:lnTo>
                        <a:pt x="1071" y="343"/>
                      </a:lnTo>
                      <a:lnTo>
                        <a:pt x="1071" y="341"/>
                      </a:lnTo>
                      <a:lnTo>
                        <a:pt x="1066" y="338"/>
                      </a:lnTo>
                      <a:lnTo>
                        <a:pt x="1064" y="338"/>
                      </a:lnTo>
                      <a:lnTo>
                        <a:pt x="1062" y="338"/>
                      </a:lnTo>
                      <a:lnTo>
                        <a:pt x="1059" y="338"/>
                      </a:lnTo>
                      <a:lnTo>
                        <a:pt x="1057" y="338"/>
                      </a:lnTo>
                      <a:lnTo>
                        <a:pt x="1052" y="338"/>
                      </a:lnTo>
                      <a:lnTo>
                        <a:pt x="1047" y="338"/>
                      </a:lnTo>
                      <a:lnTo>
                        <a:pt x="1045" y="341"/>
                      </a:lnTo>
                      <a:lnTo>
                        <a:pt x="1042" y="341"/>
                      </a:lnTo>
                      <a:lnTo>
                        <a:pt x="1040" y="341"/>
                      </a:lnTo>
                      <a:lnTo>
                        <a:pt x="1035" y="341"/>
                      </a:lnTo>
                      <a:lnTo>
                        <a:pt x="1035" y="343"/>
                      </a:lnTo>
                      <a:lnTo>
                        <a:pt x="1035" y="345"/>
                      </a:lnTo>
                      <a:lnTo>
                        <a:pt x="1033" y="345"/>
                      </a:lnTo>
                      <a:lnTo>
                        <a:pt x="1033" y="348"/>
                      </a:lnTo>
                      <a:lnTo>
                        <a:pt x="1028" y="348"/>
                      </a:lnTo>
                      <a:lnTo>
                        <a:pt x="1026" y="350"/>
                      </a:lnTo>
                      <a:lnTo>
                        <a:pt x="1026" y="348"/>
                      </a:lnTo>
                      <a:lnTo>
                        <a:pt x="1023" y="348"/>
                      </a:lnTo>
                      <a:lnTo>
                        <a:pt x="1021" y="348"/>
                      </a:lnTo>
                      <a:lnTo>
                        <a:pt x="1019" y="348"/>
                      </a:lnTo>
                      <a:lnTo>
                        <a:pt x="1019" y="350"/>
                      </a:lnTo>
                      <a:lnTo>
                        <a:pt x="1019" y="353"/>
                      </a:lnTo>
                      <a:lnTo>
                        <a:pt x="1019" y="355"/>
                      </a:lnTo>
                      <a:lnTo>
                        <a:pt x="1019" y="357"/>
                      </a:lnTo>
                      <a:lnTo>
                        <a:pt x="1019" y="360"/>
                      </a:lnTo>
                      <a:lnTo>
                        <a:pt x="1019" y="362"/>
                      </a:lnTo>
                      <a:lnTo>
                        <a:pt x="1016" y="364"/>
                      </a:lnTo>
                      <a:lnTo>
                        <a:pt x="1014" y="364"/>
                      </a:lnTo>
                      <a:lnTo>
                        <a:pt x="1011" y="367"/>
                      </a:lnTo>
                      <a:lnTo>
                        <a:pt x="1011" y="369"/>
                      </a:lnTo>
                      <a:lnTo>
                        <a:pt x="1011" y="372"/>
                      </a:lnTo>
                      <a:lnTo>
                        <a:pt x="1009" y="372"/>
                      </a:lnTo>
                      <a:lnTo>
                        <a:pt x="1009" y="379"/>
                      </a:lnTo>
                      <a:lnTo>
                        <a:pt x="1007" y="379"/>
                      </a:lnTo>
                      <a:lnTo>
                        <a:pt x="1004" y="384"/>
                      </a:lnTo>
                      <a:lnTo>
                        <a:pt x="1002" y="381"/>
                      </a:lnTo>
                      <a:lnTo>
                        <a:pt x="999" y="381"/>
                      </a:lnTo>
                      <a:lnTo>
                        <a:pt x="997" y="381"/>
                      </a:lnTo>
                      <a:lnTo>
                        <a:pt x="995" y="381"/>
                      </a:lnTo>
                      <a:lnTo>
                        <a:pt x="995" y="379"/>
                      </a:lnTo>
                      <a:lnTo>
                        <a:pt x="990" y="381"/>
                      </a:lnTo>
                      <a:lnTo>
                        <a:pt x="988" y="381"/>
                      </a:lnTo>
                      <a:lnTo>
                        <a:pt x="985" y="381"/>
                      </a:lnTo>
                      <a:lnTo>
                        <a:pt x="985" y="384"/>
                      </a:lnTo>
                      <a:lnTo>
                        <a:pt x="980" y="381"/>
                      </a:lnTo>
                      <a:lnTo>
                        <a:pt x="978" y="379"/>
                      </a:lnTo>
                      <a:lnTo>
                        <a:pt x="976" y="379"/>
                      </a:lnTo>
                      <a:lnTo>
                        <a:pt x="973" y="379"/>
                      </a:lnTo>
                      <a:lnTo>
                        <a:pt x="971" y="379"/>
                      </a:lnTo>
                      <a:lnTo>
                        <a:pt x="968" y="379"/>
                      </a:lnTo>
                      <a:lnTo>
                        <a:pt x="966" y="379"/>
                      </a:lnTo>
                      <a:lnTo>
                        <a:pt x="966" y="374"/>
                      </a:lnTo>
                      <a:lnTo>
                        <a:pt x="964" y="372"/>
                      </a:lnTo>
                      <a:lnTo>
                        <a:pt x="968" y="367"/>
                      </a:lnTo>
                      <a:lnTo>
                        <a:pt x="971" y="364"/>
                      </a:lnTo>
                      <a:lnTo>
                        <a:pt x="971" y="362"/>
                      </a:lnTo>
                      <a:lnTo>
                        <a:pt x="971" y="360"/>
                      </a:lnTo>
                      <a:lnTo>
                        <a:pt x="973" y="360"/>
                      </a:lnTo>
                      <a:lnTo>
                        <a:pt x="976" y="357"/>
                      </a:lnTo>
                      <a:lnTo>
                        <a:pt x="976" y="355"/>
                      </a:lnTo>
                      <a:lnTo>
                        <a:pt x="976" y="353"/>
                      </a:lnTo>
                      <a:lnTo>
                        <a:pt x="976" y="350"/>
                      </a:lnTo>
                      <a:lnTo>
                        <a:pt x="973" y="348"/>
                      </a:lnTo>
                      <a:lnTo>
                        <a:pt x="971" y="345"/>
                      </a:lnTo>
                      <a:lnTo>
                        <a:pt x="966" y="345"/>
                      </a:lnTo>
                      <a:lnTo>
                        <a:pt x="966" y="348"/>
                      </a:lnTo>
                      <a:lnTo>
                        <a:pt x="964" y="345"/>
                      </a:lnTo>
                      <a:lnTo>
                        <a:pt x="961" y="345"/>
                      </a:lnTo>
                      <a:lnTo>
                        <a:pt x="959" y="348"/>
                      </a:lnTo>
                      <a:lnTo>
                        <a:pt x="957" y="350"/>
                      </a:lnTo>
                      <a:lnTo>
                        <a:pt x="957" y="353"/>
                      </a:lnTo>
                      <a:lnTo>
                        <a:pt x="957" y="355"/>
                      </a:lnTo>
                      <a:lnTo>
                        <a:pt x="954" y="357"/>
                      </a:lnTo>
                      <a:lnTo>
                        <a:pt x="957" y="360"/>
                      </a:lnTo>
                      <a:lnTo>
                        <a:pt x="957" y="364"/>
                      </a:lnTo>
                      <a:lnTo>
                        <a:pt x="957" y="369"/>
                      </a:lnTo>
                      <a:lnTo>
                        <a:pt x="954" y="369"/>
                      </a:lnTo>
                      <a:lnTo>
                        <a:pt x="952" y="372"/>
                      </a:lnTo>
                      <a:lnTo>
                        <a:pt x="949" y="369"/>
                      </a:lnTo>
                      <a:lnTo>
                        <a:pt x="942" y="374"/>
                      </a:lnTo>
                      <a:lnTo>
                        <a:pt x="942" y="376"/>
                      </a:lnTo>
                      <a:lnTo>
                        <a:pt x="940" y="376"/>
                      </a:lnTo>
                      <a:lnTo>
                        <a:pt x="940" y="379"/>
                      </a:lnTo>
                      <a:lnTo>
                        <a:pt x="935" y="379"/>
                      </a:lnTo>
                      <a:lnTo>
                        <a:pt x="935" y="376"/>
                      </a:lnTo>
                      <a:lnTo>
                        <a:pt x="930" y="376"/>
                      </a:lnTo>
                      <a:lnTo>
                        <a:pt x="930" y="372"/>
                      </a:lnTo>
                      <a:lnTo>
                        <a:pt x="928" y="367"/>
                      </a:lnTo>
                      <a:lnTo>
                        <a:pt x="928" y="364"/>
                      </a:lnTo>
                      <a:lnTo>
                        <a:pt x="928" y="362"/>
                      </a:lnTo>
                      <a:lnTo>
                        <a:pt x="926" y="360"/>
                      </a:lnTo>
                      <a:lnTo>
                        <a:pt x="926" y="357"/>
                      </a:lnTo>
                      <a:lnTo>
                        <a:pt x="926" y="355"/>
                      </a:lnTo>
                      <a:lnTo>
                        <a:pt x="923" y="355"/>
                      </a:lnTo>
                      <a:lnTo>
                        <a:pt x="921" y="357"/>
                      </a:lnTo>
                      <a:lnTo>
                        <a:pt x="918" y="357"/>
                      </a:lnTo>
                      <a:lnTo>
                        <a:pt x="914" y="357"/>
                      </a:lnTo>
                      <a:lnTo>
                        <a:pt x="911" y="357"/>
                      </a:lnTo>
                      <a:lnTo>
                        <a:pt x="909" y="357"/>
                      </a:lnTo>
                      <a:lnTo>
                        <a:pt x="906" y="355"/>
                      </a:lnTo>
                      <a:lnTo>
                        <a:pt x="904" y="355"/>
                      </a:lnTo>
                      <a:lnTo>
                        <a:pt x="902" y="357"/>
                      </a:lnTo>
                      <a:lnTo>
                        <a:pt x="899" y="345"/>
                      </a:lnTo>
                      <a:lnTo>
                        <a:pt x="897" y="343"/>
                      </a:lnTo>
                      <a:lnTo>
                        <a:pt x="895" y="343"/>
                      </a:lnTo>
                      <a:lnTo>
                        <a:pt x="895" y="341"/>
                      </a:lnTo>
                      <a:lnTo>
                        <a:pt x="892" y="343"/>
                      </a:lnTo>
                      <a:lnTo>
                        <a:pt x="892" y="341"/>
                      </a:lnTo>
                      <a:lnTo>
                        <a:pt x="890" y="338"/>
                      </a:lnTo>
                      <a:lnTo>
                        <a:pt x="890" y="333"/>
                      </a:lnTo>
                      <a:lnTo>
                        <a:pt x="887" y="331"/>
                      </a:lnTo>
                      <a:lnTo>
                        <a:pt x="890" y="331"/>
                      </a:lnTo>
                      <a:lnTo>
                        <a:pt x="887" y="331"/>
                      </a:lnTo>
                      <a:lnTo>
                        <a:pt x="885" y="329"/>
                      </a:lnTo>
                      <a:lnTo>
                        <a:pt x="885" y="326"/>
                      </a:lnTo>
                      <a:lnTo>
                        <a:pt x="883" y="324"/>
                      </a:lnTo>
                      <a:lnTo>
                        <a:pt x="880" y="322"/>
                      </a:lnTo>
                      <a:lnTo>
                        <a:pt x="885" y="322"/>
                      </a:lnTo>
                      <a:lnTo>
                        <a:pt x="885" y="319"/>
                      </a:lnTo>
                      <a:lnTo>
                        <a:pt x="887" y="319"/>
                      </a:lnTo>
                      <a:lnTo>
                        <a:pt x="887" y="317"/>
                      </a:lnTo>
                      <a:lnTo>
                        <a:pt x="887" y="314"/>
                      </a:lnTo>
                      <a:lnTo>
                        <a:pt x="887" y="312"/>
                      </a:lnTo>
                      <a:lnTo>
                        <a:pt x="890" y="310"/>
                      </a:lnTo>
                      <a:lnTo>
                        <a:pt x="890" y="307"/>
                      </a:lnTo>
                      <a:lnTo>
                        <a:pt x="887" y="303"/>
                      </a:lnTo>
                      <a:lnTo>
                        <a:pt x="890" y="300"/>
                      </a:lnTo>
                      <a:lnTo>
                        <a:pt x="890" y="298"/>
                      </a:lnTo>
                      <a:lnTo>
                        <a:pt x="890" y="295"/>
                      </a:lnTo>
                      <a:lnTo>
                        <a:pt x="887" y="291"/>
                      </a:lnTo>
                      <a:lnTo>
                        <a:pt x="887" y="288"/>
                      </a:lnTo>
                      <a:lnTo>
                        <a:pt x="885" y="288"/>
                      </a:lnTo>
                      <a:lnTo>
                        <a:pt x="887" y="286"/>
                      </a:lnTo>
                      <a:lnTo>
                        <a:pt x="890" y="283"/>
                      </a:lnTo>
                      <a:lnTo>
                        <a:pt x="887" y="283"/>
                      </a:lnTo>
                      <a:lnTo>
                        <a:pt x="885" y="281"/>
                      </a:lnTo>
                      <a:lnTo>
                        <a:pt x="885" y="276"/>
                      </a:lnTo>
                      <a:lnTo>
                        <a:pt x="890" y="276"/>
                      </a:lnTo>
                      <a:lnTo>
                        <a:pt x="897" y="274"/>
                      </a:lnTo>
                      <a:lnTo>
                        <a:pt x="897" y="272"/>
                      </a:lnTo>
                      <a:lnTo>
                        <a:pt x="895" y="272"/>
                      </a:lnTo>
                      <a:lnTo>
                        <a:pt x="892" y="267"/>
                      </a:lnTo>
                      <a:lnTo>
                        <a:pt x="890" y="267"/>
                      </a:lnTo>
                      <a:lnTo>
                        <a:pt x="887" y="267"/>
                      </a:lnTo>
                      <a:lnTo>
                        <a:pt x="890" y="262"/>
                      </a:lnTo>
                      <a:lnTo>
                        <a:pt x="890" y="260"/>
                      </a:lnTo>
                      <a:lnTo>
                        <a:pt x="887" y="260"/>
                      </a:lnTo>
                      <a:lnTo>
                        <a:pt x="887" y="257"/>
                      </a:lnTo>
                      <a:lnTo>
                        <a:pt x="890" y="257"/>
                      </a:lnTo>
                      <a:lnTo>
                        <a:pt x="890" y="255"/>
                      </a:lnTo>
                      <a:lnTo>
                        <a:pt x="892" y="257"/>
                      </a:lnTo>
                      <a:lnTo>
                        <a:pt x="892" y="260"/>
                      </a:lnTo>
                      <a:lnTo>
                        <a:pt x="892" y="262"/>
                      </a:lnTo>
                      <a:lnTo>
                        <a:pt x="892" y="264"/>
                      </a:lnTo>
                      <a:lnTo>
                        <a:pt x="895" y="267"/>
                      </a:lnTo>
                      <a:lnTo>
                        <a:pt x="895" y="269"/>
                      </a:lnTo>
                      <a:lnTo>
                        <a:pt x="897" y="272"/>
                      </a:lnTo>
                      <a:lnTo>
                        <a:pt x="899" y="269"/>
                      </a:lnTo>
                      <a:lnTo>
                        <a:pt x="897" y="267"/>
                      </a:lnTo>
                      <a:lnTo>
                        <a:pt x="897" y="260"/>
                      </a:lnTo>
                      <a:lnTo>
                        <a:pt x="897" y="257"/>
                      </a:lnTo>
                      <a:lnTo>
                        <a:pt x="897" y="255"/>
                      </a:lnTo>
                      <a:lnTo>
                        <a:pt x="897" y="250"/>
                      </a:lnTo>
                      <a:lnTo>
                        <a:pt x="899" y="248"/>
                      </a:lnTo>
                      <a:lnTo>
                        <a:pt x="897" y="243"/>
                      </a:lnTo>
                      <a:lnTo>
                        <a:pt x="897" y="241"/>
                      </a:lnTo>
                      <a:lnTo>
                        <a:pt x="895" y="238"/>
                      </a:lnTo>
                      <a:lnTo>
                        <a:pt x="892" y="238"/>
                      </a:lnTo>
                      <a:lnTo>
                        <a:pt x="890" y="238"/>
                      </a:lnTo>
                      <a:lnTo>
                        <a:pt x="890" y="236"/>
                      </a:lnTo>
                      <a:lnTo>
                        <a:pt x="890" y="233"/>
                      </a:lnTo>
                      <a:lnTo>
                        <a:pt x="892" y="231"/>
                      </a:lnTo>
                      <a:lnTo>
                        <a:pt x="892" y="229"/>
                      </a:lnTo>
                      <a:lnTo>
                        <a:pt x="895" y="226"/>
                      </a:lnTo>
                      <a:lnTo>
                        <a:pt x="892" y="226"/>
                      </a:lnTo>
                      <a:lnTo>
                        <a:pt x="895" y="224"/>
                      </a:lnTo>
                      <a:lnTo>
                        <a:pt x="895" y="221"/>
                      </a:lnTo>
                      <a:lnTo>
                        <a:pt x="892" y="221"/>
                      </a:lnTo>
                      <a:lnTo>
                        <a:pt x="890" y="219"/>
                      </a:lnTo>
                      <a:lnTo>
                        <a:pt x="890" y="221"/>
                      </a:lnTo>
                      <a:lnTo>
                        <a:pt x="887" y="221"/>
                      </a:lnTo>
                      <a:lnTo>
                        <a:pt x="885" y="221"/>
                      </a:lnTo>
                      <a:lnTo>
                        <a:pt x="883" y="221"/>
                      </a:lnTo>
                      <a:lnTo>
                        <a:pt x="880" y="219"/>
                      </a:lnTo>
                      <a:lnTo>
                        <a:pt x="883" y="219"/>
                      </a:lnTo>
                      <a:lnTo>
                        <a:pt x="885" y="217"/>
                      </a:lnTo>
                      <a:lnTo>
                        <a:pt x="887" y="214"/>
                      </a:lnTo>
                      <a:lnTo>
                        <a:pt x="890" y="212"/>
                      </a:lnTo>
                      <a:lnTo>
                        <a:pt x="892" y="210"/>
                      </a:lnTo>
                      <a:lnTo>
                        <a:pt x="892" y="207"/>
                      </a:lnTo>
                      <a:lnTo>
                        <a:pt x="895" y="205"/>
                      </a:lnTo>
                      <a:lnTo>
                        <a:pt x="897" y="205"/>
                      </a:lnTo>
                      <a:lnTo>
                        <a:pt x="897" y="202"/>
                      </a:lnTo>
                      <a:lnTo>
                        <a:pt x="897" y="200"/>
                      </a:lnTo>
                      <a:lnTo>
                        <a:pt x="895" y="195"/>
                      </a:lnTo>
                      <a:lnTo>
                        <a:pt x="892" y="193"/>
                      </a:lnTo>
                      <a:lnTo>
                        <a:pt x="892" y="190"/>
                      </a:lnTo>
                      <a:lnTo>
                        <a:pt x="892" y="188"/>
                      </a:lnTo>
                      <a:lnTo>
                        <a:pt x="895" y="190"/>
                      </a:lnTo>
                      <a:lnTo>
                        <a:pt x="902" y="190"/>
                      </a:lnTo>
                      <a:lnTo>
                        <a:pt x="904" y="190"/>
                      </a:lnTo>
                      <a:lnTo>
                        <a:pt x="906" y="193"/>
                      </a:lnTo>
                      <a:lnTo>
                        <a:pt x="906" y="188"/>
                      </a:lnTo>
                      <a:lnTo>
                        <a:pt x="909" y="188"/>
                      </a:lnTo>
                      <a:lnTo>
                        <a:pt x="911" y="188"/>
                      </a:lnTo>
                      <a:lnTo>
                        <a:pt x="914" y="188"/>
                      </a:lnTo>
                      <a:lnTo>
                        <a:pt x="914" y="190"/>
                      </a:lnTo>
                      <a:lnTo>
                        <a:pt x="916" y="190"/>
                      </a:lnTo>
                      <a:lnTo>
                        <a:pt x="916" y="188"/>
                      </a:lnTo>
                      <a:lnTo>
                        <a:pt x="921" y="190"/>
                      </a:lnTo>
                      <a:lnTo>
                        <a:pt x="923" y="190"/>
                      </a:lnTo>
                      <a:lnTo>
                        <a:pt x="926" y="190"/>
                      </a:lnTo>
                      <a:lnTo>
                        <a:pt x="928" y="193"/>
                      </a:lnTo>
                      <a:lnTo>
                        <a:pt x="928" y="195"/>
                      </a:lnTo>
                      <a:lnTo>
                        <a:pt x="933" y="195"/>
                      </a:lnTo>
                      <a:lnTo>
                        <a:pt x="933" y="193"/>
                      </a:lnTo>
                      <a:lnTo>
                        <a:pt x="935" y="193"/>
                      </a:lnTo>
                      <a:lnTo>
                        <a:pt x="935" y="195"/>
                      </a:lnTo>
                      <a:lnTo>
                        <a:pt x="937" y="195"/>
                      </a:lnTo>
                      <a:lnTo>
                        <a:pt x="935" y="193"/>
                      </a:lnTo>
                      <a:lnTo>
                        <a:pt x="937" y="193"/>
                      </a:lnTo>
                      <a:lnTo>
                        <a:pt x="940" y="190"/>
                      </a:lnTo>
                      <a:lnTo>
                        <a:pt x="942" y="190"/>
                      </a:lnTo>
                      <a:lnTo>
                        <a:pt x="940" y="188"/>
                      </a:lnTo>
                      <a:lnTo>
                        <a:pt x="933" y="186"/>
                      </a:lnTo>
                      <a:lnTo>
                        <a:pt x="933" y="181"/>
                      </a:lnTo>
                      <a:lnTo>
                        <a:pt x="935" y="179"/>
                      </a:lnTo>
                      <a:lnTo>
                        <a:pt x="933" y="176"/>
                      </a:lnTo>
                      <a:lnTo>
                        <a:pt x="933" y="174"/>
                      </a:lnTo>
                      <a:lnTo>
                        <a:pt x="928" y="171"/>
                      </a:lnTo>
                      <a:lnTo>
                        <a:pt x="926" y="171"/>
                      </a:lnTo>
                      <a:lnTo>
                        <a:pt x="926" y="169"/>
                      </a:lnTo>
                      <a:lnTo>
                        <a:pt x="921" y="169"/>
                      </a:lnTo>
                      <a:lnTo>
                        <a:pt x="916" y="169"/>
                      </a:lnTo>
                      <a:lnTo>
                        <a:pt x="914" y="171"/>
                      </a:lnTo>
                      <a:lnTo>
                        <a:pt x="914" y="164"/>
                      </a:lnTo>
                      <a:lnTo>
                        <a:pt x="909" y="164"/>
                      </a:lnTo>
                      <a:lnTo>
                        <a:pt x="906" y="162"/>
                      </a:lnTo>
                      <a:lnTo>
                        <a:pt x="909" y="162"/>
                      </a:lnTo>
                      <a:lnTo>
                        <a:pt x="906" y="162"/>
                      </a:lnTo>
                      <a:lnTo>
                        <a:pt x="906" y="160"/>
                      </a:lnTo>
                      <a:lnTo>
                        <a:pt x="904" y="160"/>
                      </a:lnTo>
                      <a:lnTo>
                        <a:pt x="902" y="160"/>
                      </a:lnTo>
                      <a:lnTo>
                        <a:pt x="899" y="157"/>
                      </a:lnTo>
                      <a:lnTo>
                        <a:pt x="899" y="152"/>
                      </a:lnTo>
                      <a:lnTo>
                        <a:pt x="897" y="152"/>
                      </a:lnTo>
                      <a:lnTo>
                        <a:pt x="892" y="150"/>
                      </a:lnTo>
                      <a:lnTo>
                        <a:pt x="892" y="155"/>
                      </a:lnTo>
                      <a:lnTo>
                        <a:pt x="887" y="150"/>
                      </a:lnTo>
                      <a:lnTo>
                        <a:pt x="885" y="152"/>
                      </a:lnTo>
                      <a:lnTo>
                        <a:pt x="878" y="155"/>
                      </a:lnTo>
                      <a:lnTo>
                        <a:pt x="880" y="152"/>
                      </a:lnTo>
                      <a:lnTo>
                        <a:pt x="883" y="145"/>
                      </a:lnTo>
                      <a:lnTo>
                        <a:pt x="875" y="140"/>
                      </a:lnTo>
                      <a:lnTo>
                        <a:pt x="878" y="136"/>
                      </a:lnTo>
                      <a:lnTo>
                        <a:pt x="878" y="131"/>
                      </a:lnTo>
                      <a:lnTo>
                        <a:pt x="880" y="129"/>
                      </a:lnTo>
                      <a:lnTo>
                        <a:pt x="883" y="126"/>
                      </a:lnTo>
                      <a:lnTo>
                        <a:pt x="885" y="121"/>
                      </a:lnTo>
                      <a:lnTo>
                        <a:pt x="887" y="117"/>
                      </a:lnTo>
                      <a:lnTo>
                        <a:pt x="885" y="117"/>
                      </a:lnTo>
                      <a:lnTo>
                        <a:pt x="885" y="114"/>
                      </a:lnTo>
                      <a:lnTo>
                        <a:pt x="883" y="114"/>
                      </a:lnTo>
                      <a:lnTo>
                        <a:pt x="880" y="119"/>
                      </a:lnTo>
                      <a:lnTo>
                        <a:pt x="875" y="124"/>
                      </a:lnTo>
                      <a:lnTo>
                        <a:pt x="871" y="124"/>
                      </a:lnTo>
                      <a:lnTo>
                        <a:pt x="868" y="121"/>
                      </a:lnTo>
                      <a:lnTo>
                        <a:pt x="864" y="129"/>
                      </a:lnTo>
                      <a:lnTo>
                        <a:pt x="861" y="129"/>
                      </a:lnTo>
                      <a:lnTo>
                        <a:pt x="864" y="133"/>
                      </a:lnTo>
                      <a:lnTo>
                        <a:pt x="861" y="131"/>
                      </a:lnTo>
                      <a:lnTo>
                        <a:pt x="847" y="119"/>
                      </a:lnTo>
                      <a:lnTo>
                        <a:pt x="847" y="114"/>
                      </a:lnTo>
                      <a:lnTo>
                        <a:pt x="849" y="114"/>
                      </a:lnTo>
                      <a:lnTo>
                        <a:pt x="849" y="109"/>
                      </a:lnTo>
                      <a:lnTo>
                        <a:pt x="856" y="107"/>
                      </a:lnTo>
                      <a:lnTo>
                        <a:pt x="856" y="105"/>
                      </a:lnTo>
                      <a:lnTo>
                        <a:pt x="859" y="100"/>
                      </a:lnTo>
                      <a:lnTo>
                        <a:pt x="859" y="98"/>
                      </a:lnTo>
                      <a:lnTo>
                        <a:pt x="861" y="95"/>
                      </a:lnTo>
                      <a:lnTo>
                        <a:pt x="864" y="98"/>
                      </a:lnTo>
                      <a:lnTo>
                        <a:pt x="871" y="98"/>
                      </a:lnTo>
                      <a:lnTo>
                        <a:pt x="878" y="100"/>
                      </a:lnTo>
                      <a:lnTo>
                        <a:pt x="878" y="107"/>
                      </a:lnTo>
                      <a:lnTo>
                        <a:pt x="880" y="107"/>
                      </a:lnTo>
                      <a:lnTo>
                        <a:pt x="883" y="109"/>
                      </a:lnTo>
                      <a:lnTo>
                        <a:pt x="885" y="109"/>
                      </a:lnTo>
                      <a:lnTo>
                        <a:pt x="887" y="107"/>
                      </a:lnTo>
                      <a:lnTo>
                        <a:pt x="890" y="112"/>
                      </a:lnTo>
                      <a:lnTo>
                        <a:pt x="906" y="107"/>
                      </a:lnTo>
                      <a:lnTo>
                        <a:pt x="909" y="102"/>
                      </a:lnTo>
                      <a:lnTo>
                        <a:pt x="911" y="102"/>
                      </a:lnTo>
                      <a:lnTo>
                        <a:pt x="914" y="100"/>
                      </a:lnTo>
                      <a:lnTo>
                        <a:pt x="911" y="95"/>
                      </a:lnTo>
                      <a:lnTo>
                        <a:pt x="906" y="95"/>
                      </a:lnTo>
                      <a:lnTo>
                        <a:pt x="906" y="93"/>
                      </a:lnTo>
                      <a:lnTo>
                        <a:pt x="902" y="90"/>
                      </a:lnTo>
                      <a:lnTo>
                        <a:pt x="899" y="88"/>
                      </a:lnTo>
                      <a:lnTo>
                        <a:pt x="902" y="86"/>
                      </a:lnTo>
                      <a:lnTo>
                        <a:pt x="897" y="81"/>
                      </a:lnTo>
                      <a:lnTo>
                        <a:pt x="897" y="78"/>
                      </a:lnTo>
                      <a:lnTo>
                        <a:pt x="892" y="78"/>
                      </a:lnTo>
                      <a:lnTo>
                        <a:pt x="890" y="81"/>
                      </a:lnTo>
                      <a:lnTo>
                        <a:pt x="883" y="78"/>
                      </a:lnTo>
                      <a:lnTo>
                        <a:pt x="878" y="78"/>
                      </a:lnTo>
                      <a:lnTo>
                        <a:pt x="871" y="74"/>
                      </a:lnTo>
                      <a:lnTo>
                        <a:pt x="873" y="71"/>
                      </a:lnTo>
                      <a:lnTo>
                        <a:pt x="878" y="71"/>
                      </a:lnTo>
                      <a:lnTo>
                        <a:pt x="878" y="59"/>
                      </a:lnTo>
                      <a:lnTo>
                        <a:pt x="875" y="57"/>
                      </a:lnTo>
                      <a:lnTo>
                        <a:pt x="880" y="52"/>
                      </a:lnTo>
                      <a:lnTo>
                        <a:pt x="878" y="47"/>
                      </a:lnTo>
                      <a:lnTo>
                        <a:pt x="878" y="50"/>
                      </a:lnTo>
                      <a:lnTo>
                        <a:pt x="873" y="47"/>
                      </a:lnTo>
                      <a:lnTo>
                        <a:pt x="871" y="45"/>
                      </a:lnTo>
                      <a:lnTo>
                        <a:pt x="875" y="38"/>
                      </a:lnTo>
                      <a:lnTo>
                        <a:pt x="873" y="36"/>
                      </a:lnTo>
                      <a:lnTo>
                        <a:pt x="875" y="36"/>
                      </a:lnTo>
                      <a:lnTo>
                        <a:pt x="878" y="33"/>
                      </a:lnTo>
                      <a:lnTo>
                        <a:pt x="878" y="28"/>
                      </a:lnTo>
                      <a:lnTo>
                        <a:pt x="873" y="26"/>
                      </a:lnTo>
                      <a:lnTo>
                        <a:pt x="868" y="28"/>
                      </a:lnTo>
                      <a:lnTo>
                        <a:pt x="866" y="28"/>
                      </a:lnTo>
                      <a:lnTo>
                        <a:pt x="864" y="26"/>
                      </a:lnTo>
                      <a:lnTo>
                        <a:pt x="861" y="28"/>
                      </a:lnTo>
                      <a:lnTo>
                        <a:pt x="854" y="21"/>
                      </a:lnTo>
                      <a:lnTo>
                        <a:pt x="849" y="21"/>
                      </a:lnTo>
                      <a:lnTo>
                        <a:pt x="849" y="24"/>
                      </a:lnTo>
                      <a:lnTo>
                        <a:pt x="844" y="26"/>
                      </a:lnTo>
                      <a:lnTo>
                        <a:pt x="842" y="28"/>
                      </a:lnTo>
                      <a:lnTo>
                        <a:pt x="835" y="31"/>
                      </a:lnTo>
                      <a:lnTo>
                        <a:pt x="833" y="33"/>
                      </a:lnTo>
                      <a:lnTo>
                        <a:pt x="828" y="36"/>
                      </a:lnTo>
                      <a:lnTo>
                        <a:pt x="825" y="38"/>
                      </a:lnTo>
                      <a:lnTo>
                        <a:pt x="818" y="40"/>
                      </a:lnTo>
                      <a:lnTo>
                        <a:pt x="816" y="40"/>
                      </a:lnTo>
                      <a:lnTo>
                        <a:pt x="813" y="40"/>
                      </a:lnTo>
                      <a:lnTo>
                        <a:pt x="811" y="40"/>
                      </a:lnTo>
                      <a:lnTo>
                        <a:pt x="806" y="40"/>
                      </a:lnTo>
                      <a:lnTo>
                        <a:pt x="804" y="40"/>
                      </a:lnTo>
                      <a:lnTo>
                        <a:pt x="802" y="40"/>
                      </a:lnTo>
                      <a:lnTo>
                        <a:pt x="799" y="40"/>
                      </a:lnTo>
                      <a:lnTo>
                        <a:pt x="790" y="36"/>
                      </a:lnTo>
                      <a:lnTo>
                        <a:pt x="787" y="36"/>
                      </a:lnTo>
                      <a:lnTo>
                        <a:pt x="785" y="36"/>
                      </a:lnTo>
                      <a:lnTo>
                        <a:pt x="780" y="33"/>
                      </a:lnTo>
                      <a:lnTo>
                        <a:pt x="778" y="36"/>
                      </a:lnTo>
                      <a:lnTo>
                        <a:pt x="775" y="31"/>
                      </a:lnTo>
                      <a:lnTo>
                        <a:pt x="775" y="28"/>
                      </a:lnTo>
                      <a:lnTo>
                        <a:pt x="773" y="28"/>
                      </a:lnTo>
                      <a:lnTo>
                        <a:pt x="771" y="28"/>
                      </a:lnTo>
                      <a:lnTo>
                        <a:pt x="768" y="28"/>
                      </a:lnTo>
                      <a:lnTo>
                        <a:pt x="768" y="26"/>
                      </a:lnTo>
                      <a:lnTo>
                        <a:pt x="766" y="26"/>
                      </a:lnTo>
                      <a:lnTo>
                        <a:pt x="766" y="28"/>
                      </a:lnTo>
                      <a:lnTo>
                        <a:pt x="763" y="28"/>
                      </a:lnTo>
                      <a:lnTo>
                        <a:pt x="763" y="31"/>
                      </a:lnTo>
                      <a:lnTo>
                        <a:pt x="763" y="33"/>
                      </a:lnTo>
                      <a:lnTo>
                        <a:pt x="761" y="33"/>
                      </a:lnTo>
                      <a:lnTo>
                        <a:pt x="761" y="36"/>
                      </a:lnTo>
                      <a:lnTo>
                        <a:pt x="759" y="38"/>
                      </a:lnTo>
                      <a:lnTo>
                        <a:pt x="756" y="43"/>
                      </a:lnTo>
                      <a:lnTo>
                        <a:pt x="754" y="43"/>
                      </a:lnTo>
                      <a:lnTo>
                        <a:pt x="756" y="45"/>
                      </a:lnTo>
                      <a:lnTo>
                        <a:pt x="754" y="45"/>
                      </a:lnTo>
                      <a:lnTo>
                        <a:pt x="751" y="45"/>
                      </a:lnTo>
                      <a:lnTo>
                        <a:pt x="751" y="47"/>
                      </a:lnTo>
                      <a:lnTo>
                        <a:pt x="749" y="50"/>
                      </a:lnTo>
                      <a:lnTo>
                        <a:pt x="744" y="50"/>
                      </a:lnTo>
                      <a:lnTo>
                        <a:pt x="742" y="52"/>
                      </a:lnTo>
                      <a:lnTo>
                        <a:pt x="742" y="55"/>
                      </a:lnTo>
                      <a:lnTo>
                        <a:pt x="742" y="57"/>
                      </a:lnTo>
                      <a:lnTo>
                        <a:pt x="740" y="55"/>
                      </a:lnTo>
                      <a:lnTo>
                        <a:pt x="737" y="57"/>
                      </a:lnTo>
                      <a:lnTo>
                        <a:pt x="735" y="57"/>
                      </a:lnTo>
                      <a:lnTo>
                        <a:pt x="732" y="55"/>
                      </a:lnTo>
                      <a:lnTo>
                        <a:pt x="730" y="55"/>
                      </a:lnTo>
                      <a:lnTo>
                        <a:pt x="728" y="55"/>
                      </a:lnTo>
                      <a:lnTo>
                        <a:pt x="728" y="57"/>
                      </a:lnTo>
                      <a:lnTo>
                        <a:pt x="725" y="57"/>
                      </a:lnTo>
                      <a:lnTo>
                        <a:pt x="723" y="55"/>
                      </a:lnTo>
                      <a:lnTo>
                        <a:pt x="723" y="57"/>
                      </a:lnTo>
                      <a:lnTo>
                        <a:pt x="725" y="62"/>
                      </a:lnTo>
                      <a:lnTo>
                        <a:pt x="723" y="64"/>
                      </a:lnTo>
                      <a:lnTo>
                        <a:pt x="723" y="67"/>
                      </a:lnTo>
                      <a:lnTo>
                        <a:pt x="723" y="69"/>
                      </a:lnTo>
                      <a:lnTo>
                        <a:pt x="720" y="69"/>
                      </a:lnTo>
                      <a:lnTo>
                        <a:pt x="718" y="67"/>
                      </a:lnTo>
                      <a:lnTo>
                        <a:pt x="716" y="67"/>
                      </a:lnTo>
                      <a:lnTo>
                        <a:pt x="713" y="67"/>
                      </a:lnTo>
                      <a:lnTo>
                        <a:pt x="713" y="69"/>
                      </a:lnTo>
                      <a:lnTo>
                        <a:pt x="709" y="74"/>
                      </a:lnTo>
                      <a:lnTo>
                        <a:pt x="706" y="76"/>
                      </a:lnTo>
                      <a:lnTo>
                        <a:pt x="701" y="78"/>
                      </a:lnTo>
                      <a:lnTo>
                        <a:pt x="697" y="81"/>
                      </a:lnTo>
                      <a:lnTo>
                        <a:pt x="694" y="88"/>
                      </a:lnTo>
                      <a:lnTo>
                        <a:pt x="692" y="98"/>
                      </a:lnTo>
                      <a:lnTo>
                        <a:pt x="692" y="100"/>
                      </a:lnTo>
                      <a:lnTo>
                        <a:pt x="689" y="100"/>
                      </a:lnTo>
                      <a:lnTo>
                        <a:pt x="692" y="102"/>
                      </a:lnTo>
                      <a:lnTo>
                        <a:pt x="694" y="105"/>
                      </a:lnTo>
                      <a:lnTo>
                        <a:pt x="694" y="107"/>
                      </a:lnTo>
                      <a:lnTo>
                        <a:pt x="699" y="107"/>
                      </a:lnTo>
                      <a:lnTo>
                        <a:pt x="701" y="107"/>
                      </a:lnTo>
                      <a:lnTo>
                        <a:pt x="704" y="105"/>
                      </a:lnTo>
                      <a:lnTo>
                        <a:pt x="704" y="107"/>
                      </a:lnTo>
                      <a:lnTo>
                        <a:pt x="701" y="109"/>
                      </a:lnTo>
                      <a:lnTo>
                        <a:pt x="704" y="109"/>
                      </a:lnTo>
                      <a:lnTo>
                        <a:pt x="704" y="107"/>
                      </a:lnTo>
                      <a:lnTo>
                        <a:pt x="706" y="105"/>
                      </a:lnTo>
                      <a:lnTo>
                        <a:pt x="709" y="102"/>
                      </a:lnTo>
                      <a:lnTo>
                        <a:pt x="713" y="102"/>
                      </a:lnTo>
                      <a:lnTo>
                        <a:pt x="713" y="100"/>
                      </a:lnTo>
                      <a:lnTo>
                        <a:pt x="713" y="95"/>
                      </a:lnTo>
                      <a:lnTo>
                        <a:pt x="716" y="95"/>
                      </a:lnTo>
                      <a:lnTo>
                        <a:pt x="718" y="95"/>
                      </a:lnTo>
                      <a:lnTo>
                        <a:pt x="718" y="93"/>
                      </a:lnTo>
                      <a:lnTo>
                        <a:pt x="725" y="98"/>
                      </a:lnTo>
                      <a:lnTo>
                        <a:pt x="725" y="100"/>
                      </a:lnTo>
                      <a:lnTo>
                        <a:pt x="725" y="102"/>
                      </a:lnTo>
                      <a:lnTo>
                        <a:pt x="725" y="105"/>
                      </a:lnTo>
                      <a:lnTo>
                        <a:pt x="723" y="105"/>
                      </a:lnTo>
                      <a:lnTo>
                        <a:pt x="720" y="105"/>
                      </a:lnTo>
                      <a:lnTo>
                        <a:pt x="720" y="107"/>
                      </a:lnTo>
                      <a:lnTo>
                        <a:pt x="718" y="109"/>
                      </a:lnTo>
                      <a:lnTo>
                        <a:pt x="720" y="109"/>
                      </a:lnTo>
                      <a:lnTo>
                        <a:pt x="718" y="109"/>
                      </a:lnTo>
                      <a:lnTo>
                        <a:pt x="716" y="109"/>
                      </a:lnTo>
                      <a:lnTo>
                        <a:pt x="713" y="109"/>
                      </a:lnTo>
                      <a:lnTo>
                        <a:pt x="711" y="107"/>
                      </a:lnTo>
                      <a:lnTo>
                        <a:pt x="709" y="105"/>
                      </a:lnTo>
                      <a:lnTo>
                        <a:pt x="709" y="107"/>
                      </a:lnTo>
                      <a:lnTo>
                        <a:pt x="711" y="109"/>
                      </a:lnTo>
                      <a:lnTo>
                        <a:pt x="711" y="114"/>
                      </a:lnTo>
                      <a:lnTo>
                        <a:pt x="709" y="114"/>
                      </a:lnTo>
                      <a:lnTo>
                        <a:pt x="709" y="112"/>
                      </a:lnTo>
                      <a:lnTo>
                        <a:pt x="706" y="114"/>
                      </a:lnTo>
                      <a:lnTo>
                        <a:pt x="706" y="112"/>
                      </a:lnTo>
                      <a:lnTo>
                        <a:pt x="704" y="114"/>
                      </a:lnTo>
                      <a:lnTo>
                        <a:pt x="711" y="114"/>
                      </a:lnTo>
                      <a:lnTo>
                        <a:pt x="711" y="117"/>
                      </a:lnTo>
                      <a:lnTo>
                        <a:pt x="709" y="119"/>
                      </a:lnTo>
                      <a:lnTo>
                        <a:pt x="706" y="121"/>
                      </a:lnTo>
                      <a:lnTo>
                        <a:pt x="709" y="121"/>
                      </a:lnTo>
                      <a:lnTo>
                        <a:pt x="711" y="121"/>
                      </a:lnTo>
                      <a:lnTo>
                        <a:pt x="711" y="124"/>
                      </a:lnTo>
                      <a:lnTo>
                        <a:pt x="713" y="124"/>
                      </a:lnTo>
                      <a:lnTo>
                        <a:pt x="716" y="124"/>
                      </a:lnTo>
                      <a:lnTo>
                        <a:pt x="718" y="124"/>
                      </a:lnTo>
                      <a:lnTo>
                        <a:pt x="716" y="121"/>
                      </a:lnTo>
                      <a:lnTo>
                        <a:pt x="716" y="119"/>
                      </a:lnTo>
                      <a:lnTo>
                        <a:pt x="718" y="117"/>
                      </a:lnTo>
                      <a:lnTo>
                        <a:pt x="716" y="117"/>
                      </a:lnTo>
                      <a:lnTo>
                        <a:pt x="718" y="114"/>
                      </a:lnTo>
                      <a:lnTo>
                        <a:pt x="720" y="114"/>
                      </a:lnTo>
                      <a:lnTo>
                        <a:pt x="725" y="117"/>
                      </a:lnTo>
                      <a:lnTo>
                        <a:pt x="728" y="119"/>
                      </a:lnTo>
                      <a:lnTo>
                        <a:pt x="725" y="124"/>
                      </a:lnTo>
                      <a:lnTo>
                        <a:pt x="728" y="129"/>
                      </a:lnTo>
                      <a:lnTo>
                        <a:pt x="728" y="131"/>
                      </a:lnTo>
                      <a:lnTo>
                        <a:pt x="728" y="136"/>
                      </a:lnTo>
                      <a:lnTo>
                        <a:pt x="728" y="138"/>
                      </a:lnTo>
                      <a:lnTo>
                        <a:pt x="728" y="140"/>
                      </a:lnTo>
                      <a:lnTo>
                        <a:pt x="725" y="140"/>
                      </a:lnTo>
                      <a:lnTo>
                        <a:pt x="720" y="143"/>
                      </a:lnTo>
                      <a:lnTo>
                        <a:pt x="718" y="143"/>
                      </a:lnTo>
                      <a:lnTo>
                        <a:pt x="713" y="140"/>
                      </a:lnTo>
                      <a:lnTo>
                        <a:pt x="711" y="138"/>
                      </a:lnTo>
                      <a:lnTo>
                        <a:pt x="711" y="143"/>
                      </a:lnTo>
                      <a:lnTo>
                        <a:pt x="709" y="143"/>
                      </a:lnTo>
                      <a:lnTo>
                        <a:pt x="709" y="148"/>
                      </a:lnTo>
                      <a:lnTo>
                        <a:pt x="709" y="150"/>
                      </a:lnTo>
                      <a:lnTo>
                        <a:pt x="704" y="150"/>
                      </a:lnTo>
                      <a:lnTo>
                        <a:pt x="704" y="148"/>
                      </a:lnTo>
                      <a:lnTo>
                        <a:pt x="699" y="150"/>
                      </a:lnTo>
                      <a:lnTo>
                        <a:pt x="699" y="152"/>
                      </a:lnTo>
                      <a:lnTo>
                        <a:pt x="697" y="150"/>
                      </a:lnTo>
                      <a:lnTo>
                        <a:pt x="697" y="152"/>
                      </a:lnTo>
                      <a:lnTo>
                        <a:pt x="692" y="152"/>
                      </a:lnTo>
                      <a:lnTo>
                        <a:pt x="692" y="150"/>
                      </a:lnTo>
                      <a:lnTo>
                        <a:pt x="689" y="150"/>
                      </a:lnTo>
                      <a:lnTo>
                        <a:pt x="687" y="150"/>
                      </a:lnTo>
                      <a:lnTo>
                        <a:pt x="689" y="143"/>
                      </a:lnTo>
                      <a:lnTo>
                        <a:pt x="689" y="138"/>
                      </a:lnTo>
                      <a:lnTo>
                        <a:pt x="687" y="136"/>
                      </a:lnTo>
                      <a:lnTo>
                        <a:pt x="687" y="133"/>
                      </a:lnTo>
                      <a:lnTo>
                        <a:pt x="687" y="131"/>
                      </a:lnTo>
                      <a:lnTo>
                        <a:pt x="685" y="131"/>
                      </a:lnTo>
                      <a:lnTo>
                        <a:pt x="682" y="133"/>
                      </a:lnTo>
                      <a:lnTo>
                        <a:pt x="685" y="138"/>
                      </a:lnTo>
                      <a:lnTo>
                        <a:pt x="682" y="138"/>
                      </a:lnTo>
                      <a:lnTo>
                        <a:pt x="680" y="140"/>
                      </a:lnTo>
                      <a:lnTo>
                        <a:pt x="680" y="143"/>
                      </a:lnTo>
                      <a:lnTo>
                        <a:pt x="682" y="143"/>
                      </a:lnTo>
                      <a:lnTo>
                        <a:pt x="680" y="143"/>
                      </a:lnTo>
                      <a:lnTo>
                        <a:pt x="678" y="143"/>
                      </a:lnTo>
                      <a:lnTo>
                        <a:pt x="678" y="145"/>
                      </a:lnTo>
                      <a:lnTo>
                        <a:pt x="678" y="148"/>
                      </a:lnTo>
                      <a:lnTo>
                        <a:pt x="678" y="150"/>
                      </a:lnTo>
                      <a:lnTo>
                        <a:pt x="675" y="150"/>
                      </a:lnTo>
                      <a:lnTo>
                        <a:pt x="673" y="152"/>
                      </a:lnTo>
                      <a:lnTo>
                        <a:pt x="670" y="150"/>
                      </a:lnTo>
                      <a:lnTo>
                        <a:pt x="668" y="148"/>
                      </a:lnTo>
                      <a:lnTo>
                        <a:pt x="668" y="145"/>
                      </a:lnTo>
                      <a:lnTo>
                        <a:pt x="666" y="143"/>
                      </a:lnTo>
                      <a:lnTo>
                        <a:pt x="663" y="140"/>
                      </a:lnTo>
                      <a:lnTo>
                        <a:pt x="661" y="140"/>
                      </a:lnTo>
                      <a:lnTo>
                        <a:pt x="658" y="143"/>
                      </a:lnTo>
                      <a:lnTo>
                        <a:pt x="656" y="143"/>
                      </a:lnTo>
                      <a:lnTo>
                        <a:pt x="654" y="143"/>
                      </a:lnTo>
                      <a:lnTo>
                        <a:pt x="649" y="136"/>
                      </a:lnTo>
                      <a:lnTo>
                        <a:pt x="647" y="136"/>
                      </a:lnTo>
                      <a:lnTo>
                        <a:pt x="647" y="133"/>
                      </a:lnTo>
                      <a:lnTo>
                        <a:pt x="649" y="131"/>
                      </a:lnTo>
                      <a:lnTo>
                        <a:pt x="651" y="131"/>
                      </a:lnTo>
                      <a:lnTo>
                        <a:pt x="651" y="129"/>
                      </a:lnTo>
                      <a:lnTo>
                        <a:pt x="654" y="129"/>
                      </a:lnTo>
                      <a:lnTo>
                        <a:pt x="656" y="131"/>
                      </a:lnTo>
                      <a:lnTo>
                        <a:pt x="658" y="129"/>
                      </a:lnTo>
                      <a:lnTo>
                        <a:pt x="661" y="126"/>
                      </a:lnTo>
                      <a:lnTo>
                        <a:pt x="661" y="121"/>
                      </a:lnTo>
                      <a:lnTo>
                        <a:pt x="656" y="121"/>
                      </a:lnTo>
                      <a:lnTo>
                        <a:pt x="654" y="119"/>
                      </a:lnTo>
                      <a:lnTo>
                        <a:pt x="656" y="119"/>
                      </a:lnTo>
                      <a:lnTo>
                        <a:pt x="654" y="119"/>
                      </a:lnTo>
                      <a:lnTo>
                        <a:pt x="651" y="121"/>
                      </a:lnTo>
                      <a:lnTo>
                        <a:pt x="647" y="121"/>
                      </a:lnTo>
                      <a:lnTo>
                        <a:pt x="647" y="124"/>
                      </a:lnTo>
                      <a:lnTo>
                        <a:pt x="644" y="124"/>
                      </a:lnTo>
                      <a:lnTo>
                        <a:pt x="644" y="126"/>
                      </a:lnTo>
                      <a:lnTo>
                        <a:pt x="642" y="126"/>
                      </a:lnTo>
                      <a:lnTo>
                        <a:pt x="639" y="121"/>
                      </a:lnTo>
                      <a:lnTo>
                        <a:pt x="639" y="119"/>
                      </a:lnTo>
                      <a:lnTo>
                        <a:pt x="639" y="117"/>
                      </a:lnTo>
                      <a:lnTo>
                        <a:pt x="637" y="109"/>
                      </a:lnTo>
                      <a:lnTo>
                        <a:pt x="637" y="107"/>
                      </a:lnTo>
                      <a:lnTo>
                        <a:pt x="639" y="107"/>
                      </a:lnTo>
                      <a:lnTo>
                        <a:pt x="635" y="105"/>
                      </a:lnTo>
                      <a:lnTo>
                        <a:pt x="635" y="100"/>
                      </a:lnTo>
                      <a:lnTo>
                        <a:pt x="635" y="93"/>
                      </a:lnTo>
                      <a:lnTo>
                        <a:pt x="630" y="88"/>
                      </a:lnTo>
                      <a:lnTo>
                        <a:pt x="627" y="88"/>
                      </a:lnTo>
                      <a:lnTo>
                        <a:pt x="625" y="88"/>
                      </a:lnTo>
                      <a:lnTo>
                        <a:pt x="623" y="88"/>
                      </a:lnTo>
                      <a:lnTo>
                        <a:pt x="618" y="88"/>
                      </a:lnTo>
                      <a:lnTo>
                        <a:pt x="613" y="88"/>
                      </a:lnTo>
                      <a:lnTo>
                        <a:pt x="611" y="86"/>
                      </a:lnTo>
                      <a:lnTo>
                        <a:pt x="606" y="81"/>
                      </a:lnTo>
                      <a:lnTo>
                        <a:pt x="606" y="78"/>
                      </a:lnTo>
                      <a:lnTo>
                        <a:pt x="606" y="76"/>
                      </a:lnTo>
                      <a:lnTo>
                        <a:pt x="604" y="74"/>
                      </a:lnTo>
                      <a:lnTo>
                        <a:pt x="604" y="71"/>
                      </a:lnTo>
                      <a:lnTo>
                        <a:pt x="601" y="71"/>
                      </a:lnTo>
                      <a:lnTo>
                        <a:pt x="601" y="67"/>
                      </a:lnTo>
                      <a:lnTo>
                        <a:pt x="596" y="64"/>
                      </a:lnTo>
                      <a:lnTo>
                        <a:pt x="594" y="64"/>
                      </a:lnTo>
                      <a:lnTo>
                        <a:pt x="592" y="62"/>
                      </a:lnTo>
                      <a:lnTo>
                        <a:pt x="589" y="59"/>
                      </a:lnTo>
                      <a:lnTo>
                        <a:pt x="587" y="62"/>
                      </a:lnTo>
                      <a:lnTo>
                        <a:pt x="587" y="59"/>
                      </a:lnTo>
                      <a:lnTo>
                        <a:pt x="585" y="62"/>
                      </a:lnTo>
                      <a:lnTo>
                        <a:pt x="582" y="64"/>
                      </a:lnTo>
                      <a:lnTo>
                        <a:pt x="582" y="67"/>
                      </a:lnTo>
                      <a:lnTo>
                        <a:pt x="580" y="67"/>
                      </a:lnTo>
                      <a:lnTo>
                        <a:pt x="573" y="64"/>
                      </a:lnTo>
                      <a:lnTo>
                        <a:pt x="565" y="71"/>
                      </a:lnTo>
                      <a:lnTo>
                        <a:pt x="561" y="69"/>
                      </a:lnTo>
                      <a:lnTo>
                        <a:pt x="558" y="69"/>
                      </a:lnTo>
                      <a:lnTo>
                        <a:pt x="554" y="67"/>
                      </a:lnTo>
                      <a:lnTo>
                        <a:pt x="554" y="69"/>
                      </a:lnTo>
                      <a:lnTo>
                        <a:pt x="551" y="69"/>
                      </a:lnTo>
                      <a:lnTo>
                        <a:pt x="549" y="71"/>
                      </a:lnTo>
                      <a:lnTo>
                        <a:pt x="546" y="71"/>
                      </a:lnTo>
                      <a:lnTo>
                        <a:pt x="544" y="71"/>
                      </a:lnTo>
                      <a:lnTo>
                        <a:pt x="539" y="71"/>
                      </a:lnTo>
                      <a:lnTo>
                        <a:pt x="537" y="69"/>
                      </a:lnTo>
                      <a:lnTo>
                        <a:pt x="534" y="69"/>
                      </a:lnTo>
                      <a:lnTo>
                        <a:pt x="532" y="69"/>
                      </a:lnTo>
                      <a:lnTo>
                        <a:pt x="530" y="71"/>
                      </a:lnTo>
                      <a:lnTo>
                        <a:pt x="527" y="71"/>
                      </a:lnTo>
                      <a:lnTo>
                        <a:pt x="525" y="71"/>
                      </a:lnTo>
                      <a:lnTo>
                        <a:pt x="525" y="69"/>
                      </a:lnTo>
                      <a:lnTo>
                        <a:pt x="525" y="64"/>
                      </a:lnTo>
                      <a:lnTo>
                        <a:pt x="525" y="62"/>
                      </a:lnTo>
                      <a:lnTo>
                        <a:pt x="525" y="59"/>
                      </a:lnTo>
                      <a:lnTo>
                        <a:pt x="523" y="59"/>
                      </a:lnTo>
                      <a:lnTo>
                        <a:pt x="520" y="59"/>
                      </a:lnTo>
                      <a:lnTo>
                        <a:pt x="520" y="55"/>
                      </a:lnTo>
                      <a:lnTo>
                        <a:pt x="518" y="52"/>
                      </a:lnTo>
                      <a:lnTo>
                        <a:pt x="515" y="52"/>
                      </a:lnTo>
                      <a:lnTo>
                        <a:pt x="515" y="50"/>
                      </a:lnTo>
                      <a:lnTo>
                        <a:pt x="513" y="50"/>
                      </a:lnTo>
                      <a:lnTo>
                        <a:pt x="511" y="50"/>
                      </a:lnTo>
                      <a:lnTo>
                        <a:pt x="508" y="50"/>
                      </a:lnTo>
                      <a:lnTo>
                        <a:pt x="508" y="47"/>
                      </a:lnTo>
                      <a:lnTo>
                        <a:pt x="503" y="45"/>
                      </a:lnTo>
                      <a:lnTo>
                        <a:pt x="503" y="43"/>
                      </a:lnTo>
                      <a:lnTo>
                        <a:pt x="503" y="40"/>
                      </a:lnTo>
                      <a:lnTo>
                        <a:pt x="503" y="38"/>
                      </a:lnTo>
                      <a:lnTo>
                        <a:pt x="501" y="38"/>
                      </a:lnTo>
                      <a:lnTo>
                        <a:pt x="503" y="36"/>
                      </a:lnTo>
                      <a:lnTo>
                        <a:pt x="503" y="33"/>
                      </a:lnTo>
                      <a:lnTo>
                        <a:pt x="503" y="28"/>
                      </a:lnTo>
                      <a:lnTo>
                        <a:pt x="503" y="26"/>
                      </a:lnTo>
                      <a:lnTo>
                        <a:pt x="501" y="24"/>
                      </a:lnTo>
                      <a:lnTo>
                        <a:pt x="503" y="21"/>
                      </a:lnTo>
                      <a:lnTo>
                        <a:pt x="503" y="19"/>
                      </a:lnTo>
                      <a:lnTo>
                        <a:pt x="499" y="14"/>
                      </a:lnTo>
                      <a:lnTo>
                        <a:pt x="499" y="9"/>
                      </a:lnTo>
                      <a:lnTo>
                        <a:pt x="492" y="5"/>
                      </a:lnTo>
                      <a:lnTo>
                        <a:pt x="489" y="5"/>
                      </a:lnTo>
                      <a:lnTo>
                        <a:pt x="487" y="7"/>
                      </a:lnTo>
                      <a:lnTo>
                        <a:pt x="482" y="7"/>
                      </a:lnTo>
                      <a:lnTo>
                        <a:pt x="480" y="12"/>
                      </a:lnTo>
                      <a:lnTo>
                        <a:pt x="477" y="12"/>
                      </a:lnTo>
                      <a:lnTo>
                        <a:pt x="475" y="14"/>
                      </a:lnTo>
                      <a:lnTo>
                        <a:pt x="472" y="14"/>
                      </a:lnTo>
                      <a:lnTo>
                        <a:pt x="470" y="19"/>
                      </a:lnTo>
                      <a:lnTo>
                        <a:pt x="468" y="24"/>
                      </a:lnTo>
                      <a:lnTo>
                        <a:pt x="463" y="19"/>
                      </a:lnTo>
                      <a:lnTo>
                        <a:pt x="458" y="21"/>
                      </a:lnTo>
                      <a:lnTo>
                        <a:pt x="456" y="21"/>
                      </a:lnTo>
                      <a:lnTo>
                        <a:pt x="451" y="21"/>
                      </a:lnTo>
                      <a:lnTo>
                        <a:pt x="451" y="26"/>
                      </a:lnTo>
                      <a:lnTo>
                        <a:pt x="446" y="31"/>
                      </a:lnTo>
                      <a:lnTo>
                        <a:pt x="449" y="36"/>
                      </a:lnTo>
                      <a:lnTo>
                        <a:pt x="446" y="45"/>
                      </a:lnTo>
                      <a:lnTo>
                        <a:pt x="437" y="43"/>
                      </a:lnTo>
                      <a:lnTo>
                        <a:pt x="434" y="40"/>
                      </a:lnTo>
                      <a:lnTo>
                        <a:pt x="432" y="43"/>
                      </a:lnTo>
                      <a:lnTo>
                        <a:pt x="425" y="45"/>
                      </a:lnTo>
                      <a:lnTo>
                        <a:pt x="418" y="50"/>
                      </a:lnTo>
                      <a:lnTo>
                        <a:pt x="415" y="47"/>
                      </a:lnTo>
                      <a:lnTo>
                        <a:pt x="408" y="47"/>
                      </a:lnTo>
                      <a:lnTo>
                        <a:pt x="406" y="50"/>
                      </a:lnTo>
                      <a:lnTo>
                        <a:pt x="398" y="47"/>
                      </a:lnTo>
                      <a:lnTo>
                        <a:pt x="394" y="50"/>
                      </a:lnTo>
                      <a:lnTo>
                        <a:pt x="391" y="47"/>
                      </a:lnTo>
                      <a:lnTo>
                        <a:pt x="394" y="45"/>
                      </a:lnTo>
                      <a:lnTo>
                        <a:pt x="391" y="45"/>
                      </a:lnTo>
                      <a:lnTo>
                        <a:pt x="387" y="45"/>
                      </a:lnTo>
                      <a:lnTo>
                        <a:pt x="382" y="47"/>
                      </a:lnTo>
                      <a:lnTo>
                        <a:pt x="379" y="57"/>
                      </a:lnTo>
                      <a:lnTo>
                        <a:pt x="367" y="57"/>
                      </a:lnTo>
                      <a:lnTo>
                        <a:pt x="365" y="57"/>
                      </a:lnTo>
                      <a:lnTo>
                        <a:pt x="360" y="57"/>
                      </a:lnTo>
                      <a:lnTo>
                        <a:pt x="358" y="67"/>
                      </a:lnTo>
                      <a:lnTo>
                        <a:pt x="356" y="64"/>
                      </a:lnTo>
                      <a:lnTo>
                        <a:pt x="351" y="64"/>
                      </a:lnTo>
                      <a:lnTo>
                        <a:pt x="348" y="67"/>
                      </a:lnTo>
                      <a:lnTo>
                        <a:pt x="341" y="64"/>
                      </a:lnTo>
                      <a:lnTo>
                        <a:pt x="339" y="62"/>
                      </a:lnTo>
                      <a:lnTo>
                        <a:pt x="327" y="62"/>
                      </a:lnTo>
                      <a:lnTo>
                        <a:pt x="317" y="55"/>
                      </a:lnTo>
                      <a:lnTo>
                        <a:pt x="315" y="55"/>
                      </a:lnTo>
                      <a:lnTo>
                        <a:pt x="305" y="57"/>
                      </a:lnTo>
                      <a:lnTo>
                        <a:pt x="303" y="64"/>
                      </a:lnTo>
                      <a:lnTo>
                        <a:pt x="301" y="67"/>
                      </a:lnTo>
                      <a:lnTo>
                        <a:pt x="301" y="69"/>
                      </a:lnTo>
                      <a:lnTo>
                        <a:pt x="296" y="76"/>
                      </a:lnTo>
                      <a:lnTo>
                        <a:pt x="298" y="78"/>
                      </a:lnTo>
                      <a:lnTo>
                        <a:pt x="289" y="81"/>
                      </a:lnTo>
                      <a:lnTo>
                        <a:pt x="284" y="78"/>
                      </a:lnTo>
                      <a:lnTo>
                        <a:pt x="279" y="81"/>
                      </a:lnTo>
                      <a:lnTo>
                        <a:pt x="274" y="76"/>
                      </a:lnTo>
                      <a:lnTo>
                        <a:pt x="270" y="76"/>
                      </a:lnTo>
                      <a:lnTo>
                        <a:pt x="270" y="74"/>
                      </a:lnTo>
                      <a:lnTo>
                        <a:pt x="270" y="71"/>
                      </a:lnTo>
                      <a:lnTo>
                        <a:pt x="265" y="71"/>
                      </a:lnTo>
                      <a:lnTo>
                        <a:pt x="263" y="69"/>
                      </a:lnTo>
                      <a:lnTo>
                        <a:pt x="255" y="64"/>
                      </a:lnTo>
                      <a:lnTo>
                        <a:pt x="253" y="57"/>
                      </a:lnTo>
                      <a:lnTo>
                        <a:pt x="253" y="52"/>
                      </a:lnTo>
                      <a:lnTo>
                        <a:pt x="251" y="50"/>
                      </a:lnTo>
                      <a:lnTo>
                        <a:pt x="248" y="50"/>
                      </a:lnTo>
                      <a:lnTo>
                        <a:pt x="246" y="50"/>
                      </a:lnTo>
                      <a:lnTo>
                        <a:pt x="241" y="52"/>
                      </a:lnTo>
                      <a:lnTo>
                        <a:pt x="234" y="47"/>
                      </a:lnTo>
                      <a:lnTo>
                        <a:pt x="232" y="50"/>
                      </a:lnTo>
                      <a:lnTo>
                        <a:pt x="229" y="45"/>
                      </a:lnTo>
                      <a:lnTo>
                        <a:pt x="227" y="47"/>
                      </a:lnTo>
                      <a:lnTo>
                        <a:pt x="224" y="52"/>
                      </a:lnTo>
                      <a:lnTo>
                        <a:pt x="227" y="57"/>
                      </a:lnTo>
                      <a:lnTo>
                        <a:pt x="224" y="59"/>
                      </a:lnTo>
                      <a:lnTo>
                        <a:pt x="215" y="62"/>
                      </a:lnTo>
                      <a:lnTo>
                        <a:pt x="212" y="57"/>
                      </a:lnTo>
                      <a:lnTo>
                        <a:pt x="210" y="57"/>
                      </a:lnTo>
                      <a:lnTo>
                        <a:pt x="208" y="55"/>
                      </a:lnTo>
                      <a:lnTo>
                        <a:pt x="208" y="52"/>
                      </a:lnTo>
                      <a:lnTo>
                        <a:pt x="205" y="52"/>
                      </a:lnTo>
                      <a:lnTo>
                        <a:pt x="203" y="55"/>
                      </a:lnTo>
                      <a:lnTo>
                        <a:pt x="198" y="52"/>
                      </a:lnTo>
                      <a:lnTo>
                        <a:pt x="196" y="64"/>
                      </a:lnTo>
                      <a:lnTo>
                        <a:pt x="193" y="62"/>
                      </a:lnTo>
                      <a:lnTo>
                        <a:pt x="186" y="62"/>
                      </a:lnTo>
                      <a:lnTo>
                        <a:pt x="181" y="57"/>
                      </a:lnTo>
                      <a:lnTo>
                        <a:pt x="179" y="57"/>
                      </a:lnTo>
                      <a:lnTo>
                        <a:pt x="174" y="57"/>
                      </a:lnTo>
                      <a:lnTo>
                        <a:pt x="172" y="52"/>
                      </a:lnTo>
                      <a:lnTo>
                        <a:pt x="170" y="50"/>
                      </a:lnTo>
                      <a:lnTo>
                        <a:pt x="167" y="47"/>
                      </a:lnTo>
                      <a:lnTo>
                        <a:pt x="165" y="50"/>
                      </a:lnTo>
                      <a:lnTo>
                        <a:pt x="162" y="52"/>
                      </a:lnTo>
                      <a:lnTo>
                        <a:pt x="158" y="55"/>
                      </a:lnTo>
                      <a:lnTo>
                        <a:pt x="160" y="57"/>
                      </a:lnTo>
                      <a:lnTo>
                        <a:pt x="158" y="62"/>
                      </a:lnTo>
                      <a:lnTo>
                        <a:pt x="155" y="59"/>
                      </a:lnTo>
                      <a:lnTo>
                        <a:pt x="155" y="67"/>
                      </a:lnTo>
                      <a:lnTo>
                        <a:pt x="150" y="69"/>
                      </a:lnTo>
                      <a:lnTo>
                        <a:pt x="148" y="67"/>
                      </a:lnTo>
                      <a:lnTo>
                        <a:pt x="146" y="71"/>
                      </a:lnTo>
                      <a:lnTo>
                        <a:pt x="139" y="67"/>
                      </a:lnTo>
                      <a:lnTo>
                        <a:pt x="141" y="74"/>
                      </a:lnTo>
                      <a:lnTo>
                        <a:pt x="148" y="76"/>
                      </a:lnTo>
                      <a:lnTo>
                        <a:pt x="146" y="81"/>
                      </a:lnTo>
                      <a:lnTo>
                        <a:pt x="148" y="83"/>
                      </a:lnTo>
                      <a:lnTo>
                        <a:pt x="139" y="86"/>
                      </a:lnTo>
                      <a:lnTo>
                        <a:pt x="136" y="88"/>
                      </a:lnTo>
                      <a:lnTo>
                        <a:pt x="131" y="86"/>
                      </a:lnTo>
                      <a:lnTo>
                        <a:pt x="127" y="88"/>
                      </a:lnTo>
                      <a:lnTo>
                        <a:pt x="124" y="90"/>
                      </a:lnTo>
                      <a:lnTo>
                        <a:pt x="122" y="90"/>
                      </a:lnTo>
                      <a:lnTo>
                        <a:pt x="115" y="88"/>
                      </a:lnTo>
                      <a:lnTo>
                        <a:pt x="110" y="88"/>
                      </a:lnTo>
                      <a:lnTo>
                        <a:pt x="108" y="86"/>
                      </a:lnTo>
                      <a:lnTo>
                        <a:pt x="105" y="88"/>
                      </a:lnTo>
                      <a:lnTo>
                        <a:pt x="103" y="86"/>
                      </a:lnTo>
                      <a:lnTo>
                        <a:pt x="91" y="86"/>
                      </a:lnTo>
                      <a:lnTo>
                        <a:pt x="86" y="88"/>
                      </a:lnTo>
                      <a:lnTo>
                        <a:pt x="84" y="88"/>
                      </a:lnTo>
                      <a:lnTo>
                        <a:pt x="77" y="98"/>
                      </a:lnTo>
                      <a:lnTo>
                        <a:pt x="72" y="98"/>
                      </a:lnTo>
                      <a:lnTo>
                        <a:pt x="74" y="93"/>
                      </a:lnTo>
                      <a:lnTo>
                        <a:pt x="62" y="88"/>
                      </a:lnTo>
                      <a:lnTo>
                        <a:pt x="55" y="88"/>
                      </a:lnTo>
                      <a:lnTo>
                        <a:pt x="62" y="100"/>
                      </a:lnTo>
                      <a:lnTo>
                        <a:pt x="57" y="100"/>
                      </a:lnTo>
                      <a:lnTo>
                        <a:pt x="57" y="98"/>
                      </a:lnTo>
                      <a:lnTo>
                        <a:pt x="60" y="98"/>
                      </a:lnTo>
                      <a:lnTo>
                        <a:pt x="50" y="100"/>
                      </a:lnTo>
                      <a:lnTo>
                        <a:pt x="55" y="109"/>
                      </a:lnTo>
                      <a:lnTo>
                        <a:pt x="55" y="112"/>
                      </a:lnTo>
                      <a:lnTo>
                        <a:pt x="57" y="114"/>
                      </a:lnTo>
                      <a:lnTo>
                        <a:pt x="50" y="121"/>
                      </a:lnTo>
                      <a:lnTo>
                        <a:pt x="50" y="126"/>
                      </a:lnTo>
                      <a:lnTo>
                        <a:pt x="46" y="129"/>
                      </a:lnTo>
                      <a:lnTo>
                        <a:pt x="43" y="131"/>
                      </a:lnTo>
                      <a:lnTo>
                        <a:pt x="34" y="138"/>
                      </a:lnTo>
                      <a:lnTo>
                        <a:pt x="31" y="138"/>
                      </a:lnTo>
                      <a:lnTo>
                        <a:pt x="29" y="133"/>
                      </a:lnTo>
                      <a:lnTo>
                        <a:pt x="26" y="136"/>
                      </a:lnTo>
                      <a:lnTo>
                        <a:pt x="26" y="138"/>
                      </a:lnTo>
                      <a:lnTo>
                        <a:pt x="26" y="143"/>
                      </a:lnTo>
                      <a:lnTo>
                        <a:pt x="24" y="145"/>
                      </a:lnTo>
                      <a:lnTo>
                        <a:pt x="22" y="143"/>
                      </a:lnTo>
                      <a:lnTo>
                        <a:pt x="17" y="143"/>
                      </a:lnTo>
                      <a:lnTo>
                        <a:pt x="15" y="145"/>
                      </a:lnTo>
                      <a:lnTo>
                        <a:pt x="15" y="148"/>
                      </a:lnTo>
                      <a:lnTo>
                        <a:pt x="12" y="148"/>
                      </a:lnTo>
                      <a:lnTo>
                        <a:pt x="10" y="150"/>
                      </a:lnTo>
                      <a:lnTo>
                        <a:pt x="12" y="157"/>
                      </a:lnTo>
                      <a:lnTo>
                        <a:pt x="15" y="162"/>
                      </a:lnTo>
                      <a:lnTo>
                        <a:pt x="17" y="162"/>
                      </a:lnTo>
                      <a:lnTo>
                        <a:pt x="15" y="164"/>
                      </a:lnTo>
                      <a:lnTo>
                        <a:pt x="17" y="164"/>
                      </a:lnTo>
                      <a:lnTo>
                        <a:pt x="17" y="167"/>
                      </a:lnTo>
                      <a:lnTo>
                        <a:pt x="15" y="167"/>
                      </a:lnTo>
                      <a:lnTo>
                        <a:pt x="7" y="169"/>
                      </a:lnTo>
                      <a:lnTo>
                        <a:pt x="7" y="179"/>
                      </a:lnTo>
                      <a:lnTo>
                        <a:pt x="7" y="181"/>
                      </a:lnTo>
                      <a:lnTo>
                        <a:pt x="10" y="186"/>
                      </a:lnTo>
                      <a:lnTo>
                        <a:pt x="5" y="188"/>
                      </a:lnTo>
                      <a:lnTo>
                        <a:pt x="5" y="193"/>
                      </a:lnTo>
                      <a:lnTo>
                        <a:pt x="3" y="193"/>
                      </a:lnTo>
                      <a:lnTo>
                        <a:pt x="3" y="195"/>
                      </a:lnTo>
                      <a:lnTo>
                        <a:pt x="0" y="198"/>
                      </a:lnTo>
                      <a:lnTo>
                        <a:pt x="3" y="198"/>
                      </a:lnTo>
                      <a:lnTo>
                        <a:pt x="3" y="200"/>
                      </a:lnTo>
                      <a:lnTo>
                        <a:pt x="0" y="207"/>
                      </a:lnTo>
                      <a:lnTo>
                        <a:pt x="5" y="207"/>
                      </a:lnTo>
                      <a:lnTo>
                        <a:pt x="10" y="210"/>
                      </a:lnTo>
                      <a:lnTo>
                        <a:pt x="10" y="212"/>
                      </a:lnTo>
                      <a:lnTo>
                        <a:pt x="17" y="210"/>
                      </a:lnTo>
                      <a:lnTo>
                        <a:pt x="22" y="212"/>
                      </a:lnTo>
                      <a:lnTo>
                        <a:pt x="26" y="205"/>
                      </a:lnTo>
                      <a:lnTo>
                        <a:pt x="31" y="205"/>
                      </a:lnTo>
                      <a:lnTo>
                        <a:pt x="34" y="205"/>
                      </a:lnTo>
                      <a:lnTo>
                        <a:pt x="36" y="210"/>
                      </a:lnTo>
                      <a:lnTo>
                        <a:pt x="43" y="212"/>
                      </a:lnTo>
                      <a:lnTo>
                        <a:pt x="48" y="214"/>
                      </a:lnTo>
                      <a:lnTo>
                        <a:pt x="53" y="214"/>
                      </a:lnTo>
                      <a:lnTo>
                        <a:pt x="55" y="214"/>
                      </a:lnTo>
                      <a:lnTo>
                        <a:pt x="55" y="217"/>
                      </a:lnTo>
                      <a:lnTo>
                        <a:pt x="60" y="221"/>
                      </a:lnTo>
                      <a:lnTo>
                        <a:pt x="57" y="224"/>
                      </a:lnTo>
                      <a:lnTo>
                        <a:pt x="55" y="226"/>
                      </a:lnTo>
                      <a:lnTo>
                        <a:pt x="55" y="233"/>
                      </a:lnTo>
                      <a:lnTo>
                        <a:pt x="57" y="236"/>
                      </a:lnTo>
                      <a:lnTo>
                        <a:pt x="55" y="236"/>
                      </a:lnTo>
                      <a:lnTo>
                        <a:pt x="53" y="238"/>
                      </a:lnTo>
                      <a:lnTo>
                        <a:pt x="53" y="241"/>
                      </a:lnTo>
                      <a:lnTo>
                        <a:pt x="50" y="241"/>
                      </a:lnTo>
                      <a:lnTo>
                        <a:pt x="55" y="248"/>
                      </a:lnTo>
                      <a:lnTo>
                        <a:pt x="60" y="248"/>
                      </a:lnTo>
                      <a:lnTo>
                        <a:pt x="65" y="250"/>
                      </a:lnTo>
                      <a:lnTo>
                        <a:pt x="67" y="252"/>
                      </a:lnTo>
                      <a:lnTo>
                        <a:pt x="69" y="252"/>
                      </a:lnTo>
                      <a:lnTo>
                        <a:pt x="74" y="255"/>
                      </a:lnTo>
                      <a:lnTo>
                        <a:pt x="72" y="264"/>
                      </a:lnTo>
                      <a:lnTo>
                        <a:pt x="74" y="269"/>
                      </a:lnTo>
                      <a:lnTo>
                        <a:pt x="72" y="267"/>
                      </a:lnTo>
                      <a:lnTo>
                        <a:pt x="72" y="272"/>
                      </a:lnTo>
                      <a:lnTo>
                        <a:pt x="72" y="274"/>
                      </a:lnTo>
                      <a:lnTo>
                        <a:pt x="65" y="281"/>
                      </a:lnTo>
                      <a:lnTo>
                        <a:pt x="65" y="286"/>
                      </a:lnTo>
                      <a:lnTo>
                        <a:pt x="60" y="288"/>
                      </a:lnTo>
                      <a:lnTo>
                        <a:pt x="57" y="291"/>
                      </a:lnTo>
                      <a:lnTo>
                        <a:pt x="60" y="298"/>
                      </a:lnTo>
                      <a:lnTo>
                        <a:pt x="57" y="300"/>
                      </a:lnTo>
                      <a:lnTo>
                        <a:pt x="57" y="298"/>
                      </a:lnTo>
                      <a:lnTo>
                        <a:pt x="48" y="293"/>
                      </a:lnTo>
                      <a:lnTo>
                        <a:pt x="41" y="295"/>
                      </a:lnTo>
                      <a:lnTo>
                        <a:pt x="36" y="300"/>
                      </a:lnTo>
                      <a:lnTo>
                        <a:pt x="36" y="303"/>
                      </a:lnTo>
                      <a:lnTo>
                        <a:pt x="34" y="305"/>
                      </a:lnTo>
                      <a:lnTo>
                        <a:pt x="31" y="305"/>
                      </a:lnTo>
                      <a:lnTo>
                        <a:pt x="24" y="310"/>
                      </a:lnTo>
                      <a:lnTo>
                        <a:pt x="24" y="319"/>
                      </a:lnTo>
                      <a:lnTo>
                        <a:pt x="22" y="322"/>
                      </a:lnTo>
                      <a:lnTo>
                        <a:pt x="12" y="324"/>
                      </a:lnTo>
                      <a:lnTo>
                        <a:pt x="12" y="331"/>
                      </a:lnTo>
                      <a:lnTo>
                        <a:pt x="10" y="331"/>
                      </a:lnTo>
                      <a:lnTo>
                        <a:pt x="10" y="336"/>
                      </a:lnTo>
                      <a:lnTo>
                        <a:pt x="5" y="336"/>
                      </a:lnTo>
                      <a:lnTo>
                        <a:pt x="3" y="338"/>
                      </a:lnTo>
                      <a:lnTo>
                        <a:pt x="3" y="343"/>
                      </a:lnTo>
                      <a:lnTo>
                        <a:pt x="7" y="345"/>
                      </a:lnTo>
                      <a:lnTo>
                        <a:pt x="17" y="345"/>
                      </a:lnTo>
                      <a:lnTo>
                        <a:pt x="17" y="350"/>
                      </a:lnTo>
                      <a:lnTo>
                        <a:pt x="19" y="353"/>
                      </a:lnTo>
                      <a:lnTo>
                        <a:pt x="12" y="364"/>
                      </a:lnTo>
                      <a:lnTo>
                        <a:pt x="12" y="369"/>
                      </a:lnTo>
                      <a:close/>
                      <a:moveTo>
                        <a:pt x="959" y="143"/>
                      </a:moveTo>
                      <a:lnTo>
                        <a:pt x="971" y="143"/>
                      </a:lnTo>
                      <a:lnTo>
                        <a:pt x="976" y="145"/>
                      </a:lnTo>
                      <a:lnTo>
                        <a:pt x="988" y="150"/>
                      </a:lnTo>
                      <a:lnTo>
                        <a:pt x="990" y="152"/>
                      </a:lnTo>
                      <a:lnTo>
                        <a:pt x="995" y="150"/>
                      </a:lnTo>
                      <a:lnTo>
                        <a:pt x="999" y="150"/>
                      </a:lnTo>
                      <a:lnTo>
                        <a:pt x="1002" y="157"/>
                      </a:lnTo>
                      <a:lnTo>
                        <a:pt x="1009" y="152"/>
                      </a:lnTo>
                      <a:lnTo>
                        <a:pt x="1007" y="160"/>
                      </a:lnTo>
                      <a:lnTo>
                        <a:pt x="1007" y="164"/>
                      </a:lnTo>
                      <a:lnTo>
                        <a:pt x="1002" y="167"/>
                      </a:lnTo>
                      <a:lnTo>
                        <a:pt x="999" y="167"/>
                      </a:lnTo>
                      <a:lnTo>
                        <a:pt x="997" y="169"/>
                      </a:lnTo>
                      <a:lnTo>
                        <a:pt x="997" y="171"/>
                      </a:lnTo>
                      <a:lnTo>
                        <a:pt x="999" y="174"/>
                      </a:lnTo>
                      <a:lnTo>
                        <a:pt x="1004" y="181"/>
                      </a:lnTo>
                      <a:lnTo>
                        <a:pt x="1011" y="181"/>
                      </a:lnTo>
                      <a:lnTo>
                        <a:pt x="1014" y="176"/>
                      </a:lnTo>
                      <a:lnTo>
                        <a:pt x="1016" y="176"/>
                      </a:lnTo>
                      <a:lnTo>
                        <a:pt x="1019" y="186"/>
                      </a:lnTo>
                      <a:lnTo>
                        <a:pt x="1011" y="190"/>
                      </a:lnTo>
                      <a:lnTo>
                        <a:pt x="1009" y="186"/>
                      </a:lnTo>
                      <a:lnTo>
                        <a:pt x="1007" y="188"/>
                      </a:lnTo>
                      <a:lnTo>
                        <a:pt x="1002" y="186"/>
                      </a:lnTo>
                      <a:lnTo>
                        <a:pt x="992" y="186"/>
                      </a:lnTo>
                      <a:lnTo>
                        <a:pt x="985" y="179"/>
                      </a:lnTo>
                      <a:lnTo>
                        <a:pt x="985" y="181"/>
                      </a:lnTo>
                      <a:lnTo>
                        <a:pt x="980" y="179"/>
                      </a:lnTo>
                      <a:lnTo>
                        <a:pt x="976" y="179"/>
                      </a:lnTo>
                      <a:lnTo>
                        <a:pt x="973" y="183"/>
                      </a:lnTo>
                      <a:lnTo>
                        <a:pt x="961" y="181"/>
                      </a:lnTo>
                      <a:lnTo>
                        <a:pt x="961" y="179"/>
                      </a:lnTo>
                      <a:lnTo>
                        <a:pt x="959" y="171"/>
                      </a:lnTo>
                      <a:lnTo>
                        <a:pt x="957" y="171"/>
                      </a:lnTo>
                      <a:lnTo>
                        <a:pt x="952" y="169"/>
                      </a:lnTo>
                      <a:lnTo>
                        <a:pt x="949" y="169"/>
                      </a:lnTo>
                      <a:lnTo>
                        <a:pt x="949" y="164"/>
                      </a:lnTo>
                      <a:lnTo>
                        <a:pt x="942" y="164"/>
                      </a:lnTo>
                      <a:lnTo>
                        <a:pt x="942" y="162"/>
                      </a:lnTo>
                      <a:lnTo>
                        <a:pt x="945" y="162"/>
                      </a:lnTo>
                      <a:lnTo>
                        <a:pt x="940" y="160"/>
                      </a:lnTo>
                      <a:lnTo>
                        <a:pt x="942" y="157"/>
                      </a:lnTo>
                      <a:lnTo>
                        <a:pt x="945" y="152"/>
                      </a:lnTo>
                      <a:lnTo>
                        <a:pt x="942" y="150"/>
                      </a:lnTo>
                      <a:lnTo>
                        <a:pt x="945" y="148"/>
                      </a:lnTo>
                      <a:lnTo>
                        <a:pt x="947" y="143"/>
                      </a:lnTo>
                      <a:lnTo>
                        <a:pt x="949" y="145"/>
                      </a:lnTo>
                      <a:lnTo>
                        <a:pt x="952" y="143"/>
                      </a:lnTo>
                      <a:lnTo>
                        <a:pt x="959" y="143"/>
                      </a:lnTo>
                      <a:close/>
                      <a:moveTo>
                        <a:pt x="856" y="2"/>
                      </a:moveTo>
                      <a:lnTo>
                        <a:pt x="854" y="7"/>
                      </a:lnTo>
                      <a:lnTo>
                        <a:pt x="852" y="9"/>
                      </a:lnTo>
                      <a:lnTo>
                        <a:pt x="852" y="14"/>
                      </a:lnTo>
                      <a:lnTo>
                        <a:pt x="849" y="14"/>
                      </a:lnTo>
                      <a:lnTo>
                        <a:pt x="852" y="19"/>
                      </a:lnTo>
                      <a:lnTo>
                        <a:pt x="847" y="21"/>
                      </a:lnTo>
                      <a:lnTo>
                        <a:pt x="844" y="19"/>
                      </a:lnTo>
                      <a:lnTo>
                        <a:pt x="847" y="7"/>
                      </a:lnTo>
                      <a:lnTo>
                        <a:pt x="842" y="5"/>
                      </a:lnTo>
                      <a:lnTo>
                        <a:pt x="842" y="2"/>
                      </a:lnTo>
                      <a:lnTo>
                        <a:pt x="852" y="0"/>
                      </a:lnTo>
                      <a:lnTo>
                        <a:pt x="856" y="2"/>
                      </a:lnTo>
                      <a:close/>
                      <a:moveTo>
                        <a:pt x="618" y="779"/>
                      </a:moveTo>
                      <a:lnTo>
                        <a:pt x="616" y="779"/>
                      </a:lnTo>
                      <a:lnTo>
                        <a:pt x="613" y="779"/>
                      </a:lnTo>
                      <a:lnTo>
                        <a:pt x="608" y="782"/>
                      </a:lnTo>
                      <a:lnTo>
                        <a:pt x="608" y="784"/>
                      </a:lnTo>
                      <a:lnTo>
                        <a:pt x="606" y="784"/>
                      </a:lnTo>
                      <a:lnTo>
                        <a:pt x="606" y="786"/>
                      </a:lnTo>
                      <a:lnTo>
                        <a:pt x="606" y="789"/>
                      </a:lnTo>
                      <a:lnTo>
                        <a:pt x="611" y="786"/>
                      </a:lnTo>
                      <a:lnTo>
                        <a:pt x="618" y="786"/>
                      </a:lnTo>
                      <a:lnTo>
                        <a:pt x="620" y="786"/>
                      </a:lnTo>
                      <a:lnTo>
                        <a:pt x="620" y="784"/>
                      </a:lnTo>
                      <a:lnTo>
                        <a:pt x="620" y="782"/>
                      </a:lnTo>
                      <a:lnTo>
                        <a:pt x="618" y="779"/>
                      </a:lnTo>
                      <a:close/>
                      <a:moveTo>
                        <a:pt x="914" y="198"/>
                      </a:moveTo>
                      <a:lnTo>
                        <a:pt x="911" y="198"/>
                      </a:lnTo>
                      <a:lnTo>
                        <a:pt x="911" y="200"/>
                      </a:lnTo>
                      <a:lnTo>
                        <a:pt x="914" y="200"/>
                      </a:lnTo>
                      <a:lnTo>
                        <a:pt x="914" y="198"/>
                      </a:lnTo>
                      <a:close/>
                      <a:moveTo>
                        <a:pt x="926" y="198"/>
                      </a:moveTo>
                      <a:lnTo>
                        <a:pt x="928" y="200"/>
                      </a:lnTo>
                      <a:lnTo>
                        <a:pt x="923" y="202"/>
                      </a:lnTo>
                      <a:lnTo>
                        <a:pt x="923" y="200"/>
                      </a:lnTo>
                      <a:lnTo>
                        <a:pt x="926" y="198"/>
                      </a:lnTo>
                      <a:close/>
                    </a:path>
                  </a:pathLst>
                </a:custGeom>
                <a:solidFill>
                  <a:schemeClr val="accent6">
                    <a:lumMod val="60000"/>
                    <a:lumOff val="40000"/>
                  </a:schemeClr>
                </a:solidFill>
                <a:ln w="3175">
                  <a:solidFill>
                    <a:schemeClr val="tx1">
                      <a:lumMod val="50000"/>
                      <a:lumOff val="50000"/>
                    </a:schemeClr>
                  </a:solidFill>
                  <a:round/>
                  <a:headEnd/>
                  <a:tailEnd/>
                </a:ln>
              </xdr:spPr>
            </xdr:sp>
            <xdr:sp macro="" textlink="">
              <xdr:nvSpPr>
                <xdr:cNvPr id="43" name="Oval 124"/>
                <xdr:cNvSpPr>
                  <a:spLocks noChangeArrowheads="1"/>
                </xdr:cNvSpPr>
              </xdr:nvSpPr>
              <xdr:spPr bwMode="auto">
                <a:xfrm>
                  <a:off x="3944350" y="16228776"/>
                  <a:ext cx="65083" cy="60056"/>
                </a:xfrm>
                <a:prstGeom prst="ellipse">
                  <a:avLst/>
                </a:prstGeom>
                <a:solidFill>
                  <a:schemeClr val="accent2">
                    <a:lumMod val="20000"/>
                    <a:lumOff val="80000"/>
                  </a:schemeClr>
                </a:solidFill>
                <a:ln w="3175">
                  <a:solidFill>
                    <a:schemeClr val="tx1">
                      <a:lumMod val="50000"/>
                      <a:lumOff val="50000"/>
                    </a:schemeClr>
                  </a:solidFill>
                  <a:round/>
                  <a:headEnd/>
                  <a:tailEnd/>
                </a:ln>
              </xdr:spPr>
            </xdr:sp>
            <xdr:sp macro="" textlink="">
              <xdr:nvSpPr>
                <xdr:cNvPr id="44" name="Text Box 126"/>
                <xdr:cNvSpPr txBox="1">
                  <a:spLocks noChangeArrowheads="1"/>
                </xdr:cNvSpPr>
              </xdr:nvSpPr>
              <xdr:spPr bwMode="auto">
                <a:xfrm>
                  <a:off x="4057121" y="16109504"/>
                  <a:ext cx="613159" cy="209203"/>
                </a:xfrm>
                <a:prstGeom prst="rect">
                  <a:avLst/>
                </a:prstGeom>
                <a:noFill/>
                <a:ln>
                  <a:noFill/>
                </a:ln>
                <a:effectLst/>
                <a:extLst>
                  <a:ext uri="{909E8E84-426E-40DD-AFC4-6F175D3DCCD1}">
                    <a14:hiddenFill xmlns:a14="http://schemas.microsoft.com/office/drawing/2010/main">
                      <a:solidFill>
                        <a:srgbClr val="00CC99"/>
                      </a:solidFill>
                    </a14:hiddenFill>
                  </a:ext>
                  <a:ext uri="{91240B29-F687-4F45-9708-019B960494DF}">
                    <a14:hiddenLine xmlns:a14="http://schemas.microsoft.com/office/drawing/2010/main" w="12700">
                      <a:solidFill>
                        <a:srgbClr val="000000"/>
                      </a:solidFill>
                      <a:miter lim="800000"/>
                      <a:headEnd type="none" w="sm" len="sm"/>
                      <a:tailEnd type="none" w="sm" len="sm"/>
                    </a14:hiddenLine>
                  </a:ext>
                  <a:ext uri="{AF507438-7753-43E0-B8FC-AC1667EBCBE1}">
                    <a14:hiddenEffects xmlns:a14="http://schemas.microsoft.com/office/drawing/2010/main">
                      <a:effectLst>
                        <a:outerShdw dist="35921" dir="2700000" algn="ctr" rotWithShape="0">
                          <a:srgbClr val="969696"/>
                        </a:outerShdw>
                      </a:effectLst>
                    </a14:hiddenEffects>
                  </a:ext>
                </a:extLst>
              </xdr:spPr>
              <xdr:txBody>
                <a:bodyPr vertOverflow="clip" wrap="square" lIns="66751" tIns="33376" rIns="66751" bIns="33376" anchor="t" upright="1"/>
                <a:lstStyle/>
                <a:p>
                  <a:pPr algn="l" rtl="0">
                    <a:defRPr sz="1000"/>
                  </a:pPr>
                  <a:r>
                    <a:rPr lang="es-ES" sz="1000" b="0" i="0" u="none" strike="noStrike" baseline="0">
                      <a:solidFill>
                        <a:srgbClr val="000000"/>
                      </a:solidFill>
                      <a:latin typeface="+mn-lt"/>
                      <a:cs typeface="Times New Roman"/>
                    </a:rPr>
                    <a:t>Ceuta</a:t>
                  </a:r>
                </a:p>
                <a:p>
                  <a:pPr algn="l" rtl="0">
                    <a:defRPr sz="1000"/>
                  </a:pPr>
                  <a:endParaRPr lang="es-ES" sz="1000" b="0" i="0" u="none" strike="noStrike" baseline="0">
                    <a:solidFill>
                      <a:srgbClr val="000000"/>
                    </a:solidFill>
                    <a:latin typeface="+mn-lt"/>
                    <a:cs typeface="Times New Roman"/>
                  </a:endParaRPr>
                </a:p>
              </xdr:txBody>
            </xdr:sp>
            <xdr:sp macro="" textlink="">
              <xdr:nvSpPr>
                <xdr:cNvPr id="45" name="Text Box 127"/>
                <xdr:cNvSpPr txBox="1">
                  <a:spLocks noChangeArrowheads="1"/>
                </xdr:cNvSpPr>
              </xdr:nvSpPr>
              <xdr:spPr bwMode="auto">
                <a:xfrm>
                  <a:off x="4865990" y="16391584"/>
                  <a:ext cx="637262" cy="230024"/>
                </a:xfrm>
                <a:prstGeom prst="rect">
                  <a:avLst/>
                </a:prstGeom>
                <a:noFill/>
                <a:ln>
                  <a:noFill/>
                </a:ln>
                <a:effectLst/>
                <a:extLst>
                  <a:ext uri="{909E8E84-426E-40DD-AFC4-6F175D3DCCD1}">
                    <a14:hiddenFill xmlns:a14="http://schemas.microsoft.com/office/drawing/2010/main">
                      <a:solidFill>
                        <a:srgbClr val="00CC99"/>
                      </a:solidFill>
                    </a14:hiddenFill>
                  </a:ext>
                  <a:ext uri="{91240B29-F687-4F45-9708-019B960494DF}">
                    <a14:hiddenLine xmlns:a14="http://schemas.microsoft.com/office/drawing/2010/main" w="12700">
                      <a:solidFill>
                        <a:srgbClr val="000000"/>
                      </a:solidFill>
                      <a:miter lim="800000"/>
                      <a:headEnd type="none" w="sm" len="sm"/>
                      <a:tailEnd type="none" w="sm" len="sm"/>
                    </a14:hiddenLine>
                  </a:ext>
                  <a:ext uri="{AF507438-7753-43E0-B8FC-AC1667EBCBE1}">
                    <a14:hiddenEffects xmlns:a14="http://schemas.microsoft.com/office/drawing/2010/main">
                      <a:effectLst>
                        <a:outerShdw dist="35921" dir="2700000" algn="ctr" rotWithShape="0">
                          <a:srgbClr val="969696"/>
                        </a:outerShdw>
                      </a:effectLst>
                    </a14:hiddenEffects>
                  </a:ext>
                </a:extLst>
              </xdr:spPr>
              <xdr:txBody>
                <a:bodyPr vertOverflow="clip" wrap="square" lIns="66751" tIns="33376" rIns="66751" bIns="33376" anchor="t" upright="1"/>
                <a:lstStyle/>
                <a:p>
                  <a:pPr algn="l" rtl="0">
                    <a:defRPr sz="1000"/>
                  </a:pPr>
                  <a:r>
                    <a:rPr lang="es-ES" sz="1000" b="0" i="0" u="none" strike="noStrike" baseline="0">
                      <a:solidFill>
                        <a:srgbClr val="000000"/>
                      </a:solidFill>
                      <a:latin typeface="+mn-lt"/>
                      <a:cs typeface="Times New Roman"/>
                    </a:rPr>
                    <a:t>Melilla</a:t>
                  </a:r>
                </a:p>
                <a:p>
                  <a:pPr algn="l" rtl="0">
                    <a:defRPr sz="1000"/>
                  </a:pPr>
                  <a:endParaRPr lang="es-ES" sz="1000" b="0" i="0" u="none" strike="noStrike" baseline="0">
                    <a:solidFill>
                      <a:srgbClr val="000000"/>
                    </a:solidFill>
                    <a:latin typeface="+mn-lt"/>
                    <a:cs typeface="Times New Roman"/>
                  </a:endParaRPr>
                </a:p>
              </xdr:txBody>
            </xdr:sp>
            <xdr:sp macro="" textlink="">
              <xdr:nvSpPr>
                <xdr:cNvPr id="46" name="Oval 124"/>
                <xdr:cNvSpPr>
                  <a:spLocks noChangeArrowheads="1"/>
                </xdr:cNvSpPr>
              </xdr:nvSpPr>
              <xdr:spPr bwMode="auto">
                <a:xfrm>
                  <a:off x="4736178" y="16462174"/>
                  <a:ext cx="68836" cy="60985"/>
                </a:xfrm>
                <a:prstGeom prst="ellipse">
                  <a:avLst/>
                </a:prstGeom>
                <a:noFill/>
                <a:ln w="3175">
                  <a:solidFill>
                    <a:schemeClr val="tx1">
                      <a:lumMod val="50000"/>
                      <a:lumOff val="50000"/>
                    </a:schemeClr>
                  </a:solidFill>
                  <a:round/>
                  <a:headEnd/>
                  <a:tailEnd/>
                </a:ln>
              </xdr:spPr>
            </xdr:sp>
          </xdr:grpSp>
        </xdr:grpSp>
        <xdr:grpSp>
          <xdr:nvGrpSpPr>
            <xdr:cNvPr id="6" name="56 Grupo"/>
            <xdr:cNvGrpSpPr/>
          </xdr:nvGrpSpPr>
          <xdr:grpSpPr>
            <a:xfrm>
              <a:off x="5685885" y="15435663"/>
              <a:ext cx="2688247" cy="1843504"/>
              <a:chOff x="5685885" y="15435663"/>
              <a:chExt cx="2688247" cy="1843504"/>
            </a:xfrm>
          </xdr:grpSpPr>
          <xdr:sp macro="" textlink="">
            <xdr:nvSpPr>
              <xdr:cNvPr id="7" name="13 CuadroTexto"/>
              <xdr:cNvSpPr txBox="1"/>
            </xdr:nvSpPr>
            <xdr:spPr>
              <a:xfrm>
                <a:off x="5685885" y="17064946"/>
                <a:ext cx="2571642" cy="21422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ES" sz="1000" i="1"/>
                  <a:t>Fuente: Elaboración propia </a:t>
                </a:r>
              </a:p>
            </xdr:txBody>
          </xdr:sp>
          <xdr:grpSp>
            <xdr:nvGrpSpPr>
              <xdr:cNvPr id="8" name="Grupo 119"/>
              <xdr:cNvGrpSpPr/>
            </xdr:nvGrpSpPr>
            <xdr:grpSpPr>
              <a:xfrm>
                <a:off x="5720342" y="15435663"/>
                <a:ext cx="2168041" cy="907807"/>
                <a:chOff x="6468369" y="9813804"/>
                <a:chExt cx="2232277" cy="939998"/>
              </a:xfrm>
            </xdr:grpSpPr>
            <xdr:grpSp>
              <xdr:nvGrpSpPr>
                <xdr:cNvPr id="15" name="Grupo 120"/>
                <xdr:cNvGrpSpPr/>
              </xdr:nvGrpSpPr>
              <xdr:grpSpPr>
                <a:xfrm>
                  <a:off x="6468369" y="9813804"/>
                  <a:ext cx="2115210" cy="373740"/>
                  <a:chOff x="7466608" y="10521133"/>
                  <a:chExt cx="2113013" cy="366998"/>
                </a:xfrm>
              </xdr:grpSpPr>
              <xdr:sp macro="" textlink="">
                <xdr:nvSpPr>
                  <xdr:cNvPr id="22" name="Text Box 131"/>
                  <xdr:cNvSpPr txBox="1">
                    <a:spLocks noChangeArrowheads="1"/>
                  </xdr:cNvSpPr>
                </xdr:nvSpPr>
                <xdr:spPr bwMode="auto">
                  <a:xfrm>
                    <a:off x="7890520" y="10521133"/>
                    <a:ext cx="1689101" cy="366998"/>
                  </a:xfrm>
                  <a:prstGeom prst="rect">
                    <a:avLst/>
                  </a:prstGeom>
                  <a:noFill/>
                  <a:ln>
                    <a:noFill/>
                  </a:ln>
                  <a:effectLst/>
                  <a:extLst>
                    <a:ext uri="{909E8E84-426E-40DD-AFC4-6F175D3DCCD1}">
                      <a14:hiddenFill xmlns:a14="http://schemas.microsoft.com/office/drawing/2010/main">
                        <a:solidFill>
                          <a:srgbClr val="00CC99"/>
                        </a:solidFill>
                      </a14:hiddenFill>
                    </a:ext>
                    <a:ext uri="{91240B29-F687-4F45-9708-019B960494DF}">
                      <a14:hiddenLine xmlns:a14="http://schemas.microsoft.com/office/drawing/2010/main" w="12700">
                        <a:solidFill>
                          <a:srgbClr val="000000"/>
                        </a:solidFill>
                        <a:miter lim="800000"/>
                        <a:headEnd type="none" w="sm" len="sm"/>
                        <a:tailEnd type="none" w="sm" len="sm"/>
                      </a14:hiddenLine>
                    </a:ext>
                    <a:ext uri="{AF507438-7753-43E0-B8FC-AC1667EBCBE1}">
                      <a14:hiddenEffects xmlns:a14="http://schemas.microsoft.com/office/drawing/2010/main">
                        <a:effectLst>
                          <a:outerShdw dist="35921" dir="2700000" algn="ctr" rotWithShape="0">
                            <a:srgbClr val="969696"/>
                          </a:outerShdw>
                        </a:effectLst>
                      </a14:hiddenEffects>
                    </a:ext>
                  </a:extLst>
                </xdr:spPr>
                <xdr:txBody>
                  <a:bodyPr vertOverflow="clip" wrap="square" lIns="66751" tIns="33376" rIns="66751" bIns="33376" anchor="ctr" upright="1"/>
                  <a:lstStyle/>
                  <a:p>
                    <a:pPr algn="l" rtl="0">
                      <a:defRPr sz="1000"/>
                    </a:pPr>
                    <a:r>
                      <a:rPr lang="es-ES" sz="900" b="0" i="0" u="none" strike="noStrike" baseline="0">
                        <a:solidFill>
                          <a:srgbClr val="000000"/>
                        </a:solidFill>
                        <a:latin typeface="+mn-lt"/>
                        <a:cs typeface="Times New Roman"/>
                      </a:rPr>
                      <a:t>Con informe ambiental y temático específico</a:t>
                    </a:r>
                  </a:p>
                </xdr:txBody>
              </xdr:sp>
              <xdr:sp macro="" textlink="">
                <xdr:nvSpPr>
                  <xdr:cNvPr id="23" name="Rectangle 119"/>
                  <xdr:cNvSpPr>
                    <a:spLocks noChangeArrowheads="1"/>
                  </xdr:cNvSpPr>
                </xdr:nvSpPr>
                <xdr:spPr bwMode="auto">
                  <a:xfrm>
                    <a:off x="7466608" y="10624091"/>
                    <a:ext cx="410813" cy="167382"/>
                  </a:xfrm>
                  <a:prstGeom prst="rect">
                    <a:avLst/>
                  </a:prstGeom>
                  <a:solidFill>
                    <a:schemeClr val="accent6"/>
                  </a:solidFill>
                  <a:ln w="9525">
                    <a:noFill/>
                    <a:miter lim="800000"/>
                    <a:headEnd/>
                    <a:tailEnd/>
                  </a:ln>
                </xdr:spPr>
              </xdr:sp>
            </xdr:grpSp>
            <xdr:grpSp>
              <xdr:nvGrpSpPr>
                <xdr:cNvPr id="16" name="Grupo 121"/>
                <xdr:cNvGrpSpPr/>
              </xdr:nvGrpSpPr>
              <xdr:grpSpPr>
                <a:xfrm>
                  <a:off x="6468369" y="10234300"/>
                  <a:ext cx="2105570" cy="242943"/>
                  <a:chOff x="7471089" y="10320716"/>
                  <a:chExt cx="2103383" cy="238560"/>
                </a:xfrm>
              </xdr:grpSpPr>
              <xdr:sp macro="" textlink="">
                <xdr:nvSpPr>
                  <xdr:cNvPr id="20" name="Text Box 131"/>
                  <xdr:cNvSpPr txBox="1">
                    <a:spLocks noChangeArrowheads="1"/>
                  </xdr:cNvSpPr>
                </xdr:nvSpPr>
                <xdr:spPr bwMode="auto">
                  <a:xfrm>
                    <a:off x="7883340" y="10320716"/>
                    <a:ext cx="1691132" cy="238560"/>
                  </a:xfrm>
                  <a:prstGeom prst="rect">
                    <a:avLst/>
                  </a:prstGeom>
                  <a:noFill/>
                  <a:ln>
                    <a:noFill/>
                  </a:ln>
                  <a:effectLst/>
                  <a:extLst/>
                </xdr:spPr>
                <xdr:txBody>
                  <a:bodyPr vertOverflow="clip" wrap="square" lIns="66751" tIns="33376" rIns="66751" bIns="33376" anchor="ctr" upright="1"/>
                  <a:lstStyle/>
                  <a:p>
                    <a:pPr algn="l" rtl="0">
                      <a:defRPr sz="1000"/>
                    </a:pPr>
                    <a:r>
                      <a:rPr lang="es-ES" sz="900" b="0" i="0" u="none" strike="noStrike" baseline="0">
                        <a:solidFill>
                          <a:srgbClr val="000000"/>
                        </a:solidFill>
                        <a:latin typeface="+mn-lt"/>
                        <a:cs typeface="Times New Roman"/>
                      </a:rPr>
                      <a:t>Con informe ambiental</a:t>
                    </a:r>
                  </a:p>
                </xdr:txBody>
              </xdr:sp>
              <xdr:sp macro="" textlink="">
                <xdr:nvSpPr>
                  <xdr:cNvPr id="21" name="Rectangle 119"/>
                  <xdr:cNvSpPr>
                    <a:spLocks noChangeArrowheads="1"/>
                  </xdr:cNvSpPr>
                </xdr:nvSpPr>
                <xdr:spPr bwMode="auto">
                  <a:xfrm>
                    <a:off x="7471089" y="10356245"/>
                    <a:ext cx="406603" cy="167498"/>
                  </a:xfrm>
                  <a:prstGeom prst="rect">
                    <a:avLst/>
                  </a:prstGeom>
                  <a:solidFill>
                    <a:schemeClr val="accent6">
                      <a:lumMod val="60000"/>
                      <a:lumOff val="40000"/>
                    </a:schemeClr>
                  </a:solidFill>
                  <a:ln w="9525">
                    <a:noFill/>
                    <a:miter lim="800000"/>
                    <a:headEnd/>
                    <a:tailEnd/>
                  </a:ln>
                </xdr:spPr>
              </xdr:sp>
            </xdr:grpSp>
            <xdr:grpSp>
              <xdr:nvGrpSpPr>
                <xdr:cNvPr id="17" name="Grupo 122"/>
                <xdr:cNvGrpSpPr/>
              </xdr:nvGrpSpPr>
              <xdr:grpSpPr>
                <a:xfrm>
                  <a:off x="6468370" y="10520493"/>
                  <a:ext cx="2232276" cy="233309"/>
                  <a:chOff x="7471089" y="10298468"/>
                  <a:chExt cx="2229957" cy="229100"/>
                </a:xfrm>
              </xdr:grpSpPr>
              <xdr:sp macro="" textlink="">
                <xdr:nvSpPr>
                  <xdr:cNvPr id="18" name="Text Box 131"/>
                  <xdr:cNvSpPr txBox="1">
                    <a:spLocks noChangeArrowheads="1"/>
                  </xdr:cNvSpPr>
                </xdr:nvSpPr>
                <xdr:spPr bwMode="auto">
                  <a:xfrm>
                    <a:off x="7883339" y="10298468"/>
                    <a:ext cx="1817707" cy="229100"/>
                  </a:xfrm>
                  <a:prstGeom prst="rect">
                    <a:avLst/>
                  </a:prstGeom>
                  <a:noFill/>
                  <a:ln>
                    <a:noFill/>
                  </a:ln>
                  <a:effectLst/>
                  <a:extLst/>
                </xdr:spPr>
                <xdr:txBody>
                  <a:bodyPr vertOverflow="clip" wrap="square" lIns="66751" tIns="33376" rIns="66751" bIns="33376" anchor="ctr" upright="1"/>
                  <a:lstStyle/>
                  <a:p>
                    <a:pPr algn="l" rtl="0">
                      <a:defRPr sz="1000"/>
                    </a:pPr>
                    <a:r>
                      <a:rPr lang="es-ES" sz="900" b="0" i="0" u="none" strike="noStrike" baseline="0">
                        <a:solidFill>
                          <a:srgbClr val="000000"/>
                        </a:solidFill>
                        <a:latin typeface="+mn-lt"/>
                        <a:cs typeface="Times New Roman"/>
                      </a:rPr>
                      <a:t>Con revista ambiental</a:t>
                    </a:r>
                  </a:p>
                </xdr:txBody>
              </xdr:sp>
              <xdr:sp macro="" textlink="">
                <xdr:nvSpPr>
                  <xdr:cNvPr id="19" name="Rectangle 119"/>
                  <xdr:cNvSpPr>
                    <a:spLocks noChangeArrowheads="1"/>
                  </xdr:cNvSpPr>
                </xdr:nvSpPr>
                <xdr:spPr bwMode="auto">
                  <a:xfrm>
                    <a:off x="7471089" y="10334005"/>
                    <a:ext cx="406603" cy="167498"/>
                  </a:xfrm>
                  <a:prstGeom prst="rect">
                    <a:avLst/>
                  </a:prstGeom>
                  <a:solidFill>
                    <a:schemeClr val="accent6">
                      <a:lumMod val="20000"/>
                      <a:lumOff val="80000"/>
                    </a:schemeClr>
                  </a:solidFill>
                  <a:ln w="9525">
                    <a:noFill/>
                    <a:miter lim="800000"/>
                    <a:headEnd/>
                    <a:tailEnd/>
                  </a:ln>
                </xdr:spPr>
              </xdr:sp>
            </xdr:grpSp>
          </xdr:grpSp>
          <xdr:grpSp>
            <xdr:nvGrpSpPr>
              <xdr:cNvPr id="9" name="54 Grupo"/>
              <xdr:cNvGrpSpPr/>
            </xdr:nvGrpSpPr>
            <xdr:grpSpPr>
              <a:xfrm>
                <a:off x="5729489" y="16329062"/>
                <a:ext cx="2644643" cy="431211"/>
                <a:chOff x="5729489" y="16329062"/>
                <a:chExt cx="2644643" cy="431211"/>
              </a:xfrm>
            </xdr:grpSpPr>
            <xdr:sp macro="" textlink="">
              <xdr:nvSpPr>
                <xdr:cNvPr id="13" name="Text Box 131"/>
                <xdr:cNvSpPr txBox="1">
                  <a:spLocks noChangeArrowheads="1"/>
                </xdr:cNvSpPr>
              </xdr:nvSpPr>
              <xdr:spPr bwMode="auto">
                <a:xfrm>
                  <a:off x="6151439" y="16329062"/>
                  <a:ext cx="2222693" cy="431211"/>
                </a:xfrm>
                <a:prstGeom prst="rect">
                  <a:avLst/>
                </a:prstGeom>
                <a:noFill/>
                <a:ln>
                  <a:noFill/>
                </a:ln>
                <a:effectLst/>
                <a:extLst/>
              </xdr:spPr>
              <xdr:txBody>
                <a:bodyPr vertOverflow="clip" wrap="square" lIns="66751" tIns="33376" rIns="66751" bIns="33376" anchor="ctr" upright="1"/>
                <a:lstStyle/>
                <a:p>
                  <a:pPr algn="l" rtl="0">
                    <a:defRPr sz="1000"/>
                  </a:pPr>
                  <a:r>
                    <a:rPr lang="es-ES" sz="900" b="0" i="0" u="none" strike="noStrike" baseline="0">
                      <a:solidFill>
                        <a:srgbClr val="000000"/>
                      </a:solidFill>
                      <a:latin typeface="+mn-lt"/>
                      <a:cs typeface="Times New Roman"/>
                    </a:rPr>
                    <a:t>Con portal de información ambiental / Canal YouTube</a:t>
                  </a:r>
                </a:p>
              </xdr:txBody>
            </xdr:sp>
            <xdr:sp macro="" textlink="">
              <xdr:nvSpPr>
                <xdr:cNvPr id="14" name="Rectangle 119"/>
                <xdr:cNvSpPr>
                  <a:spLocks noChangeArrowheads="1"/>
                </xdr:cNvSpPr>
              </xdr:nvSpPr>
              <xdr:spPr bwMode="auto">
                <a:xfrm>
                  <a:off x="5729489" y="16480682"/>
                  <a:ext cx="389014" cy="176886"/>
                </a:xfrm>
                <a:prstGeom prst="rect">
                  <a:avLst/>
                </a:prstGeom>
                <a:solidFill>
                  <a:schemeClr val="accent2">
                    <a:lumMod val="20000"/>
                    <a:lumOff val="80000"/>
                  </a:schemeClr>
                </a:solidFill>
                <a:ln w="3175">
                  <a:solidFill>
                    <a:schemeClr val="tx1">
                      <a:lumMod val="50000"/>
                      <a:lumOff val="50000"/>
                    </a:schemeClr>
                  </a:solidFill>
                  <a:round/>
                  <a:headEnd/>
                  <a:tailEnd/>
                </a:ln>
              </xdr:spPr>
            </xdr:sp>
          </xdr:grpSp>
          <xdr:grpSp>
            <xdr:nvGrpSpPr>
              <xdr:cNvPr id="10" name="55 Grupo"/>
              <xdr:cNvGrpSpPr/>
            </xdr:nvGrpSpPr>
            <xdr:grpSpPr>
              <a:xfrm>
                <a:off x="5734931" y="16786693"/>
                <a:ext cx="2270162" cy="226369"/>
                <a:chOff x="5734931" y="16786693"/>
                <a:chExt cx="2270162" cy="226369"/>
              </a:xfrm>
            </xdr:grpSpPr>
            <xdr:sp macro="" textlink="">
              <xdr:nvSpPr>
                <xdr:cNvPr id="11" name="Rectangle 119"/>
                <xdr:cNvSpPr>
                  <a:spLocks noChangeArrowheads="1"/>
                </xdr:cNvSpPr>
              </xdr:nvSpPr>
              <xdr:spPr bwMode="auto">
                <a:xfrm>
                  <a:off x="5734931" y="16808676"/>
                  <a:ext cx="389014" cy="170258"/>
                </a:xfrm>
                <a:prstGeom prst="rect">
                  <a:avLst/>
                </a:prstGeom>
                <a:solidFill>
                  <a:schemeClr val="bg1"/>
                </a:solidFill>
                <a:ln w="3175">
                  <a:solidFill>
                    <a:schemeClr val="accent1"/>
                  </a:solidFill>
                  <a:miter lim="800000"/>
                  <a:headEnd/>
                  <a:tailEnd/>
                </a:ln>
              </xdr:spPr>
            </xdr:sp>
            <xdr:sp macro="" textlink="">
              <xdr:nvSpPr>
                <xdr:cNvPr id="12" name="Text Box 131"/>
                <xdr:cNvSpPr txBox="1">
                  <a:spLocks noChangeArrowheads="1"/>
                </xdr:cNvSpPr>
              </xdr:nvSpPr>
              <xdr:spPr bwMode="auto">
                <a:xfrm>
                  <a:off x="6160683" y="16786693"/>
                  <a:ext cx="1844410" cy="226369"/>
                </a:xfrm>
                <a:prstGeom prst="rect">
                  <a:avLst/>
                </a:prstGeom>
                <a:noFill/>
                <a:ln>
                  <a:noFill/>
                </a:ln>
                <a:effectLst/>
                <a:extLst/>
              </xdr:spPr>
              <xdr:txBody>
                <a:bodyPr vertOverflow="clip" wrap="square" lIns="66751" tIns="33376" rIns="66751" bIns="33376" anchor="ctr" upright="1"/>
                <a:lstStyle/>
                <a:p>
                  <a:pPr algn="l" rtl="0">
                    <a:defRPr sz="1000"/>
                  </a:pPr>
                  <a:r>
                    <a:rPr lang="es-ES" sz="900" b="0" i="0" u="none" strike="noStrike" baseline="0">
                      <a:solidFill>
                        <a:srgbClr val="000000"/>
                      </a:solidFill>
                      <a:latin typeface="+mn-lt"/>
                      <a:cs typeface="Times New Roman"/>
                    </a:rPr>
                    <a:t>Sin informe</a:t>
                  </a:r>
                </a:p>
              </xdr:txBody>
            </xdr:sp>
          </xdr:grpSp>
        </xdr:grpSp>
      </xdr:grp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ANUARIO\ANUARIO%202017\CAPITULOS\SIN%20TERMINAR\CAPITULO%2015\Documents%20and%20Settings\rcad\Escritorio\Anuario%202004\Mis%20documentos\Aea2000definitivo\AEA2000\EXCEL\Bases\A01cap19.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ANUARIO\ANUARIO%202017\CAPITULOS\SIN%20TERMINAR\CAPITULO%2015\Documents%20and%20Settings\rcad\Escritorio\Anuario%202004\Anuario%202001\AEA2000\EXCEL_CAPS\serihist4.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ANUARIO\ANUARIO%202017\CAPITULOS\SIN%20TERMINAR\CAPITULO%2015\Mis%20documentos\Anuario\anuario(02)p\Arlleg01.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ANUARIO\ANUARIO%202017\CAPITULOS\SIN%20TERMINAR\CAPITULO%2015\EXCEL_CAPS\internacional\faostat%20agricola\faoagricola2.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ANUARIO\ANUARIO%202017\CAPITULOS\SIN%20TERMINAR\CAPITULO%2015\Documents%20and%20Settings\rcad\Escritorio\Anuario%202004\ANUA98\ANUA98\A98cap2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F:\elaboraanu2005\Anuario%202001\AEA2000\EXCEL_CAPS\A01cap19.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ANUARIO\ANUARIO%202017\CAPITULOS\SIN%20TERMINAR\CAPITULO%2015\Documents%20and%20Settings\rcad\Escritorio\Anuario%202004\Anuario%202001\AEA2000\EXCEL_CAPS\A01cap19.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ANUARIO\ANUARIO%202017\CAPITULOS\SIN%20TERMINAR\CAPITULO%2015\Documents%20and%20Settings\rcad\Escritorio\Anuario%202004\ANUA98\ANUA98\A98CAP19.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pc-apab\Anuario%20Informatica%202008\Documents%20and%20Settings\apab\Mis%20documentos\ANUARIO%20JOSE%20GIL\Anuario%20Informatica%202008\SGEA%202007-2008%20PRECIOESTAD\ANUARIO\Anuario%20Formulas\AEA05_C03%20f.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3-Estad&#237;sticas%20Energ&#233;ticas\BASE%20DE%20DATOS\COYUNTUR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ANUARIO\ANUARIO%202017\CAPITULOS\SIN%20TERMINAR\CAPITULO%2015\Documents%20and%20Settings\rcad\Escritorio\Anuario%202004\AEA2003-C07.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Documents%20and%20Settings\at_crequejo\Configuraci&#243;n%20local\Archivos%20temporales%20de%20Internet\OLK235\F.%20PARTICIPACI&#211;N%20CIUDADANA%20EN%20POLITICAS%20AMBIENTALES\Particicpaci&#243;n%20ciudadana%202010.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E:\Documents%20and%20Settings\at_crequejo\Configuraci&#243;n%20local\Archivos%20temporales%20de%20Internet\OLK235\F.%20PARTICIPACI&#211;N%20CIUDADANA%20EN%20POLITICAS%20AMBIENTALES\Particicpaci&#243;n%20ciudadana%202010.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E:\Archivos%20de%20programa\UNFCCC\CRF%20Reporter\UNFCCC\CRFReporter2\Template\FromCustomer\LULUCF%20module%20-%20v%201.0.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EEA%20E&amp;E%20Framework%20Contract\2004%20factsheets\draft%201\EN17_EU25_2002%20data%20-%20draft%20-%20pgt2.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E:\EEA%20E&amp;E%20Framework%20Contract\2004%20factsheets\draft%201\EN17_EU25_2002%20data%20-%20draft%20-%20pgt2.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EEA%20E&amp;E%20Framework%20Contract\Revised%20Fact%20Sheets\Spreadsheets\EN17%20Total%20energy%20consumption%20intensity%20(2002).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E:\EEA%20E&amp;E%20Framework%20Contract\Revised%20Fact%20Sheets\Spreadsheets\EN17%20Total%20energy%20consumption%20intensity%20(2002).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E:\Archivos%20de%20programa\UNFCCC\CRF%20Reporter\CRFReport-templateKP.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C:\windows\TEMP\Emission%20factors%23.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E:\windows\TEMP\Emission%20factors%2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enso98"/>
      <sheetName val="p390"/>
      <sheetName val="p391"/>
      <sheetName val="p395fao"/>
      <sheetName val="p397"/>
      <sheetName val="p399fao"/>
      <sheetName val="p400"/>
      <sheetName val="p402"/>
      <sheetName val="p403"/>
      <sheetName val="p404.2"/>
      <sheetName val="p405fao"/>
      <sheetName val="p407"/>
      <sheetName val="p408"/>
      <sheetName val="p409"/>
      <sheetName val="p410fao"/>
      <sheetName val="p411fao"/>
      <sheetName val="19.1-2"/>
      <sheetName val="19.3"/>
      <sheetName val="19.4"/>
      <sheetName val="19.5-6-7"/>
      <sheetName val="19.8"/>
      <sheetName val="19.9"/>
      <sheetName val="19.10"/>
      <sheetName val="19.11-12"/>
      <sheetName val="19.13"/>
      <sheetName val="19.14-15"/>
      <sheetName val="19.16"/>
      <sheetName val="19.17"/>
      <sheetName val="19.18-19"/>
      <sheetName val="19.20"/>
      <sheetName val="19.21"/>
      <sheetName val="19.22"/>
      <sheetName val="19.23"/>
      <sheetName val="19.24"/>
      <sheetName val="19.25"/>
      <sheetName val="19.26"/>
      <sheetName val="19.27"/>
      <sheetName val="19.28"/>
      <sheetName val="19.29"/>
      <sheetName val="19.30"/>
      <sheetName val="19.31"/>
    </sheetNames>
    <sheetDataSet>
      <sheetData sheetId="0" refreshError="1"/>
      <sheetData sheetId="1" refreshError="1"/>
      <sheetData sheetId="2" refreshError="1"/>
      <sheetData sheetId="3"/>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sheetData sheetId="15" refreshError="1"/>
      <sheetData sheetId="16"/>
      <sheetData sheetId="17" refreshError="1"/>
      <sheetData sheetId="18" refreshError="1"/>
      <sheetData sheetId="19"/>
      <sheetData sheetId="20" refreshError="1"/>
      <sheetData sheetId="21" refreshError="1"/>
      <sheetData sheetId="22" refreshError="1"/>
      <sheetData sheetId="23"/>
      <sheetData sheetId="24" refreshError="1"/>
      <sheetData sheetId="25">
        <row r="34">
          <cell r="B34" t="str">
            <v>Caprino</v>
          </cell>
          <cell r="C34" t="str">
            <v>Cabras</v>
          </cell>
          <cell r="D34" t="str">
            <v xml:space="preserve">Chivas para </v>
          </cell>
        </row>
        <row r="35">
          <cell r="B35" t="str">
            <v>total</v>
          </cell>
          <cell r="C35" t="str">
            <v>madres</v>
          </cell>
          <cell r="D35" t="str">
            <v>reposición</v>
          </cell>
        </row>
        <row r="36">
          <cell r="B36" t="str">
            <v xml:space="preserve">  25</v>
          </cell>
          <cell r="C36" t="str">
            <v>–</v>
          </cell>
          <cell r="D36" t="str">
            <v>–</v>
          </cell>
        </row>
        <row r="37">
          <cell r="B37">
            <v>120</v>
          </cell>
          <cell r="C37">
            <v>30</v>
          </cell>
          <cell r="D37">
            <v>35</v>
          </cell>
        </row>
      </sheetData>
      <sheetData sheetId="26" refreshError="1"/>
      <sheetData sheetId="27" refreshError="1"/>
      <sheetData sheetId="28"/>
      <sheetData sheetId="29" refreshError="1"/>
      <sheetData sheetId="30" refreshError="1"/>
      <sheetData sheetId="31"/>
      <sheetData sheetId="32" refreshError="1"/>
      <sheetData sheetId="33" refreshError="1"/>
      <sheetData sheetId="34"/>
      <sheetData sheetId="35" refreshError="1"/>
      <sheetData sheetId="36" refreshError="1"/>
      <sheetData sheetId="37" refreshError="1"/>
      <sheetData sheetId="38" refreshError="1"/>
      <sheetData sheetId="39" refreshError="1"/>
      <sheetData sheetId="4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ANADE1"/>
      <sheetName val="GANADE10"/>
    </sheetNames>
    <sheetDataSet>
      <sheetData sheetId="0"/>
      <sheetData sheetId="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rlleg01"/>
    </sheetNames>
    <sheetDataSet>
      <sheetData sheetId="0"/>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78"/>
      <sheetName val="p83"/>
      <sheetName val="p86"/>
      <sheetName val="p94"/>
      <sheetName val="p99"/>
      <sheetName val="p105"/>
      <sheetName val="p110"/>
      <sheetName val="p115"/>
      <sheetName val="p118"/>
      <sheetName val="p122"/>
      <sheetName val="p126"/>
      <sheetName val="p140"/>
      <sheetName val="p147"/>
      <sheetName val="p152"/>
      <sheetName val="p159"/>
      <sheetName val="p162"/>
      <sheetName val="p231"/>
      <sheetName val="p246"/>
      <sheetName val="p276"/>
      <sheetName val="p297"/>
      <sheetName val="p337"/>
      <sheetName val="p352"/>
      <sheetName val="p360"/>
      <sheetName val="p370"/>
      <sheetName val="p149"/>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RNE1"/>
      <sheetName val="CARNE2"/>
      <sheetName val="CARNE3"/>
      <sheetName val="CARNE4"/>
      <sheetName val="CARNE5"/>
      <sheetName val="CARNE6"/>
      <sheetName val="CARNE7"/>
      <sheetName val="CARNE8"/>
      <sheetName val="CARNE9"/>
      <sheetName val="CARNE10"/>
      <sheetName val="CARNE11"/>
      <sheetName val="CARNE12"/>
      <sheetName val="CARNE13"/>
      <sheetName val="CARNE14"/>
      <sheetName val="CARNE15"/>
      <sheetName val="CARNE16"/>
      <sheetName val="CARNE17"/>
      <sheetName val="CARNE18"/>
      <sheetName val="CARNE19"/>
      <sheetName val="CARNE20"/>
      <sheetName val="CARNE21"/>
      <sheetName val="CARNE22"/>
      <sheetName val="CARNE23"/>
      <sheetName val="CARNE24"/>
      <sheetName val="CARNE26"/>
      <sheetName val="CARNE27"/>
      <sheetName val="CARNE28"/>
    </sheetNames>
    <sheetDataSet>
      <sheetData sheetId="0">
        <row r="44">
          <cell r="B44" t="str">
            <v>|</v>
          </cell>
        </row>
      </sheetData>
      <sheetData sheetId="1" refreshError="1"/>
      <sheetData sheetId="2" refreshError="1"/>
      <sheetData sheetId="3" refreshError="1"/>
      <sheetData sheetId="4" refreshError="1"/>
      <sheetData sheetId="5" refreshError="1"/>
      <sheetData sheetId="6">
        <row r="11">
          <cell r="G11" t="str">
            <v>Vacas</v>
          </cell>
        </row>
        <row r="12">
          <cell r="G12" t="str">
            <v>-</v>
          </cell>
        </row>
        <row r="13">
          <cell r="G13">
            <v>42433</v>
          </cell>
        </row>
        <row r="14">
          <cell r="G14">
            <v>19336</v>
          </cell>
        </row>
        <row r="15">
          <cell r="G15">
            <v>25589</v>
          </cell>
        </row>
        <row r="16">
          <cell r="G16">
            <v>5496</v>
          </cell>
        </row>
        <row r="17">
          <cell r="G17">
            <v>92854</v>
          </cell>
        </row>
        <row r="19">
          <cell r="G19">
            <v>13998</v>
          </cell>
        </row>
        <row r="21">
          <cell r="G21">
            <v>29121</v>
          </cell>
        </row>
        <row r="23">
          <cell r="G23">
            <v>3889</v>
          </cell>
        </row>
        <row r="24">
          <cell r="G24">
            <v>7992</v>
          </cell>
        </row>
        <row r="25">
          <cell r="G25">
            <v>20936</v>
          </cell>
        </row>
        <row r="26">
          <cell r="G26">
            <v>32817</v>
          </cell>
        </row>
        <row r="28">
          <cell r="G28">
            <v>3236</v>
          </cell>
        </row>
        <row r="30">
          <cell r="G30">
            <v>1911</v>
          </cell>
        </row>
        <row r="32">
          <cell r="G32">
            <v>464</v>
          </cell>
        </row>
        <row r="33">
          <cell r="G33">
            <v>1286</v>
          </cell>
        </row>
        <row r="34">
          <cell r="G34">
            <v>134</v>
          </cell>
        </row>
        <row r="35">
          <cell r="G35">
            <v>1884</v>
          </cell>
        </row>
        <row r="37">
          <cell r="G37">
            <v>11684</v>
          </cell>
        </row>
        <row r="38">
          <cell r="G38">
            <v>6986</v>
          </cell>
        </row>
        <row r="39">
          <cell r="G39">
            <v>4754</v>
          </cell>
        </row>
        <row r="40">
          <cell r="G40">
            <v>44</v>
          </cell>
        </row>
        <row r="41">
          <cell r="G41">
            <v>23468</v>
          </cell>
        </row>
        <row r="43">
          <cell r="G43">
            <v>4358</v>
          </cell>
        </row>
        <row r="45">
          <cell r="G45">
            <v>932</v>
          </cell>
        </row>
        <row r="46">
          <cell r="G46">
            <v>21500</v>
          </cell>
        </row>
        <row r="47">
          <cell r="G47">
            <v>16130</v>
          </cell>
        </row>
        <row r="48">
          <cell r="G48">
            <v>6343</v>
          </cell>
        </row>
        <row r="49">
          <cell r="G49">
            <v>35900</v>
          </cell>
        </row>
        <row r="50">
          <cell r="G50">
            <v>655</v>
          </cell>
        </row>
        <row r="51">
          <cell r="G51">
            <v>114</v>
          </cell>
        </row>
        <row r="52">
          <cell r="G52">
            <v>4819</v>
          </cell>
        </row>
        <row r="53">
          <cell r="G53">
            <v>5101</v>
          </cell>
        </row>
        <row r="54">
          <cell r="G54">
            <v>91494</v>
          </cell>
        </row>
        <row r="56">
          <cell r="G56">
            <v>15792</v>
          </cell>
        </row>
        <row r="58">
          <cell r="G58">
            <v>6974</v>
          </cell>
        </row>
        <row r="59">
          <cell r="G59">
            <v>3766</v>
          </cell>
        </row>
        <row r="60">
          <cell r="G60" t="str">
            <v>--</v>
          </cell>
        </row>
        <row r="61">
          <cell r="G61" t="str">
            <v>--</v>
          </cell>
        </row>
        <row r="62">
          <cell r="G62">
            <v>5176</v>
          </cell>
        </row>
        <row r="63">
          <cell r="G63">
            <v>15916</v>
          </cell>
        </row>
        <row r="65">
          <cell r="G65" t="str">
            <v>--</v>
          </cell>
        </row>
        <row r="66">
          <cell r="G66">
            <v>26</v>
          </cell>
        </row>
        <row r="67">
          <cell r="G67">
            <v>3747</v>
          </cell>
        </row>
        <row r="68">
          <cell r="G68">
            <v>3773</v>
          </cell>
        </row>
        <row r="70">
          <cell r="G70">
            <v>78</v>
          </cell>
        </row>
        <row r="72">
          <cell r="G72">
            <v>4790</v>
          </cell>
        </row>
        <row r="73">
          <cell r="G73">
            <v>88</v>
          </cell>
        </row>
        <row r="74">
          <cell r="G74">
            <v>4878</v>
          </cell>
        </row>
        <row r="76">
          <cell r="G76">
            <v>33</v>
          </cell>
        </row>
        <row r="77">
          <cell r="G77">
            <v>2615</v>
          </cell>
        </row>
        <row r="78">
          <cell r="G78">
            <v>31</v>
          </cell>
        </row>
        <row r="79">
          <cell r="G79" t="str">
            <v>--</v>
          </cell>
        </row>
        <row r="80">
          <cell r="G80">
            <v>14</v>
          </cell>
        </row>
        <row r="81">
          <cell r="G81">
            <v>61</v>
          </cell>
        </row>
        <row r="82">
          <cell r="G82">
            <v>4283</v>
          </cell>
        </row>
        <row r="83">
          <cell r="G83">
            <v>13002</v>
          </cell>
        </row>
        <row r="84">
          <cell r="G84">
            <v>20039</v>
          </cell>
        </row>
        <row r="86">
          <cell r="G86">
            <v>2299</v>
          </cell>
        </row>
        <row r="87">
          <cell r="G87">
            <v>1817</v>
          </cell>
        </row>
        <row r="88">
          <cell r="G88">
            <v>4116</v>
          </cell>
        </row>
        <row r="90">
          <cell r="G90">
            <v>359733</v>
          </cell>
        </row>
        <row r="91">
          <cell r="G91" t="str">
            <v>--</v>
          </cell>
        </row>
        <row r="93">
          <cell r="G93">
            <v>359733</v>
          </cell>
        </row>
      </sheetData>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9.1-2"/>
      <sheetName val="19.3"/>
      <sheetName val="19.4"/>
      <sheetName val="19.5-6-7"/>
      <sheetName val="19.8"/>
      <sheetName val="19.9"/>
      <sheetName val="19.10"/>
      <sheetName val="19.11-12"/>
      <sheetName val="19.13"/>
      <sheetName val="19.14-15"/>
      <sheetName val="19.16"/>
      <sheetName val="19.17"/>
      <sheetName val="19.18-19"/>
      <sheetName val="19.20"/>
      <sheetName val="19.21"/>
      <sheetName val="19.22"/>
      <sheetName val="19.23"/>
      <sheetName val="19.24"/>
      <sheetName val="19.25"/>
      <sheetName val="19.26"/>
      <sheetName val="19.27"/>
      <sheetName val="19.28"/>
      <sheetName val="19.29"/>
      <sheetName val="19.30"/>
      <sheetName val="19.31"/>
      <sheetName val="censo98"/>
      <sheetName val="p390"/>
      <sheetName val="p391"/>
      <sheetName val="p395fao"/>
      <sheetName val="p397"/>
      <sheetName val="p399fao"/>
      <sheetName val="p400"/>
      <sheetName val="p402"/>
      <sheetName val="p403"/>
      <sheetName val="p404.2"/>
      <sheetName val="p405fao"/>
      <sheetName val="p407"/>
      <sheetName val="p408"/>
      <sheetName val="p409"/>
      <sheetName val="p410fao"/>
      <sheetName val="p411fao"/>
    </sheetNames>
    <sheetDataSet>
      <sheetData sheetId="0"/>
      <sheetData sheetId="1" refreshError="1"/>
      <sheetData sheetId="2" refreshError="1"/>
      <sheetData sheetId="3"/>
      <sheetData sheetId="4" refreshError="1"/>
      <sheetData sheetId="5" refreshError="1"/>
      <sheetData sheetId="6" refreshError="1"/>
      <sheetData sheetId="7"/>
      <sheetData sheetId="8" refreshError="1"/>
      <sheetData sheetId="9"/>
      <sheetData sheetId="10" refreshError="1"/>
      <sheetData sheetId="11" refreshError="1"/>
      <sheetData sheetId="12"/>
      <sheetData sheetId="13" refreshError="1"/>
      <sheetData sheetId="14" refreshError="1"/>
      <sheetData sheetId="15"/>
      <sheetData sheetId="16" refreshError="1"/>
      <sheetData sheetId="17" refreshError="1"/>
      <sheetData sheetId="18"/>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sheetData sheetId="29" refreshError="1"/>
      <sheetData sheetId="30"/>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sheetData sheetId="4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9.1-2"/>
      <sheetName val="19.3"/>
      <sheetName val="19.4"/>
      <sheetName val="19.5-6-7"/>
      <sheetName val="19.8"/>
      <sheetName val="19.9"/>
      <sheetName val="19.10"/>
      <sheetName val="19.11-12"/>
      <sheetName val="19.13"/>
      <sheetName val="19.14-15"/>
      <sheetName val="19.16"/>
      <sheetName val="19.17"/>
      <sheetName val="19.18-19"/>
      <sheetName val="19.20"/>
      <sheetName val="19.21"/>
      <sheetName val="19.22"/>
      <sheetName val="19.23"/>
      <sheetName val="19.24"/>
      <sheetName val="19.25"/>
      <sheetName val="19.26"/>
      <sheetName val="19.27"/>
      <sheetName val="19.28"/>
      <sheetName val="19.29"/>
      <sheetName val="19.30"/>
      <sheetName val="19.31"/>
      <sheetName val="censo98"/>
      <sheetName val="p390"/>
      <sheetName val="p391"/>
      <sheetName val="p395fao"/>
      <sheetName val="p397"/>
      <sheetName val="p399fao"/>
      <sheetName val="p400"/>
      <sheetName val="p402"/>
      <sheetName val="p403"/>
      <sheetName val="p404.2"/>
      <sheetName val="p405fao"/>
      <sheetName val="p407"/>
      <sheetName val="p408"/>
      <sheetName val="p409"/>
      <sheetName val="p410fao"/>
      <sheetName val="p411fao"/>
    </sheetNames>
    <sheetDataSet>
      <sheetData sheetId="0"/>
      <sheetData sheetId="1" refreshError="1"/>
      <sheetData sheetId="2" refreshError="1"/>
      <sheetData sheetId="3"/>
      <sheetData sheetId="4" refreshError="1"/>
      <sheetData sheetId="5" refreshError="1"/>
      <sheetData sheetId="6" refreshError="1"/>
      <sheetData sheetId="7"/>
      <sheetData sheetId="8" refreshError="1"/>
      <sheetData sheetId="9">
        <row r="34">
          <cell r="B34" t="str">
            <v>Caprino</v>
          </cell>
          <cell r="C34" t="str">
            <v>Cabras</v>
          </cell>
          <cell r="D34" t="str">
            <v xml:space="preserve">Chivas para </v>
          </cell>
        </row>
        <row r="35">
          <cell r="B35" t="str">
            <v>total</v>
          </cell>
          <cell r="C35" t="str">
            <v>madres</v>
          </cell>
          <cell r="D35" t="str">
            <v>reposición</v>
          </cell>
        </row>
        <row r="36">
          <cell r="B36" t="str">
            <v xml:space="preserve">  25</v>
          </cell>
          <cell r="C36" t="str">
            <v>–</v>
          </cell>
          <cell r="D36" t="str">
            <v>–</v>
          </cell>
        </row>
        <row r="37">
          <cell r="B37">
            <v>120</v>
          </cell>
          <cell r="C37">
            <v>30</v>
          </cell>
          <cell r="D37">
            <v>35</v>
          </cell>
        </row>
      </sheetData>
      <sheetData sheetId="10" refreshError="1"/>
      <sheetData sheetId="11" refreshError="1"/>
      <sheetData sheetId="12"/>
      <sheetData sheetId="13" refreshError="1"/>
      <sheetData sheetId="14" refreshError="1"/>
      <sheetData sheetId="15"/>
      <sheetData sheetId="16" refreshError="1"/>
      <sheetData sheetId="17" refreshError="1"/>
      <sheetData sheetId="18"/>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sheetData sheetId="29" refreshError="1"/>
      <sheetData sheetId="30"/>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sheetData sheetId="4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ANADE1"/>
      <sheetName val="GANADE2"/>
      <sheetName val="GANADE3"/>
      <sheetName val="p392"/>
      <sheetName val="GANADE5"/>
      <sheetName val="p389"/>
      <sheetName val="GANADE7"/>
      <sheetName val="p396"/>
      <sheetName val="GANADE9"/>
      <sheetName val="GANADE11"/>
      <sheetName val="GANADE12"/>
      <sheetName val="GANADE13"/>
      <sheetName val="GANADE14"/>
      <sheetName val="GANADE15"/>
      <sheetName val="GANADE16"/>
      <sheetName val="GANADE17"/>
      <sheetName val="GANADE18"/>
      <sheetName val="GANADE19"/>
      <sheetName val="GANADE20"/>
      <sheetName val="GANADE4"/>
      <sheetName val="GANADE61"/>
      <sheetName val="GANADE8"/>
    </sheetNames>
    <sheetDataSet>
      <sheetData sheetId="0">
        <row r="75">
          <cell r="B75" t="str">
            <v>|</v>
          </cell>
        </row>
        <row r="77">
          <cell r="B77" t="str">
            <v>|</v>
          </cell>
        </row>
        <row r="79">
          <cell r="B79" t="str">
            <v>|</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refreshError="1"/>
      <sheetData sheetId="20" refreshError="1"/>
      <sheetData sheetId="2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3.1"/>
      <sheetName val="3.2 (04)"/>
      <sheetName val="3.2 (05)"/>
      <sheetName val="3.3"/>
      <sheetName val="3.4 (04)"/>
      <sheetName val="3.4 (05)"/>
      <sheetName val="3.5 (04)"/>
      <sheetName val="3.5 (05)"/>
      <sheetName val="3.6 (04)"/>
      <sheetName val="3.6 (05)"/>
      <sheetName val="3.7 (04)"/>
      <sheetName val="3.7 (05)"/>
      <sheetName val="3.8 (04)"/>
      <sheetName val="3.8 (05)"/>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LANCE"/>
      <sheetName val="TABLAS"/>
      <sheetName val="I.1."/>
      <sheetName val="I.2."/>
      <sheetName val="I.3."/>
      <sheetName val="I.4."/>
      <sheetName val="I.5."/>
      <sheetName val="Ia"/>
      <sheetName val="Ib"/>
      <sheetName val="Ic"/>
      <sheetName val="Id"/>
      <sheetName val="Ie"/>
      <sheetName val="If"/>
      <sheetName val="Ig"/>
      <sheetName val="Ih"/>
      <sheetName val="Ii"/>
      <sheetName val="II.1."/>
      <sheetName val="II.2."/>
      <sheetName val="III.1."/>
      <sheetName val="III.2."/>
      <sheetName val="III.3."/>
      <sheetName val="III.4."/>
      <sheetName val="III.5."/>
      <sheetName val="III.6."/>
      <sheetName val="III.7"/>
      <sheetName val="III.8."/>
      <sheetName val="III.9."/>
      <sheetName val="III.10."/>
      <sheetName val="IIIa"/>
      <sheetName val="IIIb"/>
      <sheetName val="IIIc"/>
      <sheetName val="IIId"/>
      <sheetName val="IIIe"/>
      <sheetName val="IIIf"/>
      <sheetName val="IV.1."/>
      <sheetName val="IV.2."/>
      <sheetName val="IV.3."/>
      <sheetName val="IV.4."/>
      <sheetName val="IV.5."/>
      <sheetName val="IV.6."/>
      <sheetName val="IV.7."/>
      <sheetName val="IV.8."/>
      <sheetName val="METODOLOGIA"/>
      <sheetName val="IVa"/>
      <sheetName val="IVb"/>
      <sheetName val="IVc"/>
      <sheetName val="IVd"/>
      <sheetName val="IVe"/>
      <sheetName val="IVf"/>
      <sheetName val="IMPORTACIONES"/>
      <sheetName val="IMPORTACIONES GN"/>
      <sheetName val="BALANCE_AÑO_N_1"/>
      <sheetName val="BALANCE_AÑO_N_2"/>
      <sheetName val="BALANCE_AÑO_N_3"/>
      <sheetName val="BALANCE_AÑO_N_4"/>
      <sheetName val="BALANCE_AÑO_N_5"/>
      <sheetName val="Balance Electrico"/>
      <sheetName val="DatosRE"/>
      <sheetName val="CNEextrap"/>
      <sheetName val="CFinalEnergeticoSectores"/>
      <sheetName val="BalanceElectrico"/>
      <sheetName val="resumen"/>
    </sheetNames>
    <sheetDataSet>
      <sheetData sheetId="0">
        <row r="1">
          <cell r="K1" t="str">
            <v>AÑO</v>
          </cell>
          <cell r="L1" t="str">
            <v>MES</v>
          </cell>
          <cell r="R1" t="str">
            <v>AÑO</v>
          </cell>
          <cell r="S1" t="str">
            <v>MES</v>
          </cell>
          <cell r="T1" t="str">
            <v>AÑO</v>
          </cell>
          <cell r="U1" t="str">
            <v>MES</v>
          </cell>
          <cell r="V1" t="str">
            <v>AÑO</v>
          </cell>
          <cell r="W1" t="str">
            <v>MES</v>
          </cell>
        </row>
        <row r="2">
          <cell r="K2">
            <v>1990</v>
          </cell>
          <cell r="L2">
            <v>0</v>
          </cell>
          <cell r="R2">
            <v>2009</v>
          </cell>
          <cell r="S2">
            <v>1</v>
          </cell>
          <cell r="T2">
            <v>2010</v>
          </cell>
          <cell r="U2">
            <v>1</v>
          </cell>
          <cell r="V2">
            <v>2011</v>
          </cell>
          <cell r="W2">
            <v>1</v>
          </cell>
        </row>
        <row r="3">
          <cell r="K3" t="str">
            <v>AÑO</v>
          </cell>
          <cell r="L3" t="str">
            <v>MES</v>
          </cell>
          <cell r="N3" t="str">
            <v>AÑO</v>
          </cell>
          <cell r="O3" t="str">
            <v>MES</v>
          </cell>
          <cell r="R3" t="str">
            <v>AÑO</v>
          </cell>
          <cell r="S3" t="str">
            <v>MES</v>
          </cell>
          <cell r="T3" t="str">
            <v>AÑO</v>
          </cell>
          <cell r="U3" t="str">
            <v>MES</v>
          </cell>
          <cell r="V3" t="str">
            <v>AÑO</v>
          </cell>
          <cell r="W3" t="str">
            <v>MES</v>
          </cell>
        </row>
        <row r="4">
          <cell r="K4">
            <v>1991</v>
          </cell>
          <cell r="L4">
            <v>0</v>
          </cell>
          <cell r="N4">
            <v>2006</v>
          </cell>
          <cell r="O4">
            <v>0</v>
          </cell>
          <cell r="R4">
            <v>2009</v>
          </cell>
          <cell r="S4">
            <v>2</v>
          </cell>
          <cell r="T4">
            <v>2010</v>
          </cell>
          <cell r="U4">
            <v>2</v>
          </cell>
          <cell r="V4">
            <v>2011</v>
          </cell>
          <cell r="W4">
            <v>2</v>
          </cell>
        </row>
        <row r="5">
          <cell r="K5" t="str">
            <v>AÑO</v>
          </cell>
          <cell r="L5" t="str">
            <v>MES</v>
          </cell>
          <cell r="N5" t="str">
            <v>AÑO</v>
          </cell>
          <cell r="O5" t="str">
            <v>MES</v>
          </cell>
          <cell r="R5" t="str">
            <v>AÑO</v>
          </cell>
          <cell r="S5" t="str">
            <v>MES</v>
          </cell>
          <cell r="T5" t="str">
            <v>AÑO</v>
          </cell>
          <cell r="U5" t="str">
            <v>MES</v>
          </cell>
          <cell r="V5" t="str">
            <v>AÑO</v>
          </cell>
          <cell r="W5" t="str">
            <v>MES</v>
          </cell>
        </row>
        <row r="6">
          <cell r="K6">
            <v>1992</v>
          </cell>
          <cell r="L6">
            <v>0</v>
          </cell>
          <cell r="N6">
            <v>2007</v>
          </cell>
          <cell r="O6">
            <v>0</v>
          </cell>
          <cell r="R6">
            <v>2009</v>
          </cell>
          <cell r="S6">
            <v>3</v>
          </cell>
          <cell r="T6">
            <v>2010</v>
          </cell>
          <cell r="U6">
            <v>3</v>
          </cell>
          <cell r="V6">
            <v>2011</v>
          </cell>
          <cell r="W6">
            <v>3</v>
          </cell>
        </row>
        <row r="7">
          <cell r="K7" t="str">
            <v>AÑO</v>
          </cell>
          <cell r="L7" t="str">
            <v>MES</v>
          </cell>
          <cell r="N7" t="str">
            <v>AÑO</v>
          </cell>
          <cell r="O7" t="str">
            <v>MES</v>
          </cell>
          <cell r="R7" t="str">
            <v>AÑO</v>
          </cell>
          <cell r="S7" t="str">
            <v>MES</v>
          </cell>
          <cell r="T7" t="str">
            <v>AÑO</v>
          </cell>
          <cell r="U7" t="str">
            <v>MES</v>
          </cell>
          <cell r="V7" t="str">
            <v>AÑO</v>
          </cell>
          <cell r="W7" t="str">
            <v>MES</v>
          </cell>
        </row>
        <row r="8">
          <cell r="K8">
            <v>1993</v>
          </cell>
          <cell r="L8">
            <v>0</v>
          </cell>
          <cell r="N8">
            <v>2008</v>
          </cell>
          <cell r="O8">
            <v>0</v>
          </cell>
          <cell r="R8">
            <v>2009</v>
          </cell>
          <cell r="S8">
            <v>4</v>
          </cell>
          <cell r="T8">
            <v>2010</v>
          </cell>
          <cell r="U8">
            <v>4</v>
          </cell>
          <cell r="V8">
            <v>2011</v>
          </cell>
          <cell r="W8">
            <v>4</v>
          </cell>
        </row>
        <row r="9">
          <cell r="K9" t="str">
            <v>AÑO</v>
          </cell>
          <cell r="L9" t="str">
            <v>MES</v>
          </cell>
          <cell r="N9" t="str">
            <v>AÑO</v>
          </cell>
          <cell r="O9" t="str">
            <v>MES</v>
          </cell>
          <cell r="R9" t="str">
            <v>AÑO</v>
          </cell>
          <cell r="S9" t="str">
            <v>MES</v>
          </cell>
          <cell r="T9" t="str">
            <v>AÑO</v>
          </cell>
          <cell r="U9" t="str">
            <v>MES</v>
          </cell>
          <cell r="V9" t="str">
            <v>AÑO</v>
          </cell>
          <cell r="W9" t="str">
            <v>MES</v>
          </cell>
        </row>
        <row r="10">
          <cell r="K10">
            <v>1994</v>
          </cell>
          <cell r="L10">
            <v>0</v>
          </cell>
          <cell r="N10">
            <v>2009</v>
          </cell>
          <cell r="O10">
            <v>0</v>
          </cell>
          <cell r="R10">
            <v>2009</v>
          </cell>
          <cell r="S10">
            <v>5</v>
          </cell>
          <cell r="T10">
            <v>2010</v>
          </cell>
          <cell r="U10">
            <v>5</v>
          </cell>
          <cell r="V10">
            <v>2011</v>
          </cell>
          <cell r="W10">
            <v>5</v>
          </cell>
        </row>
        <row r="11">
          <cell r="K11" t="str">
            <v>AÑO</v>
          </cell>
          <cell r="L11" t="str">
            <v>MES</v>
          </cell>
          <cell r="N11" t="str">
            <v>AÑO</v>
          </cell>
          <cell r="O11" t="str">
            <v>MES</v>
          </cell>
          <cell r="R11" t="str">
            <v>AÑO</v>
          </cell>
          <cell r="S11" t="str">
            <v>MES</v>
          </cell>
          <cell r="T11" t="str">
            <v>AÑO</v>
          </cell>
          <cell r="U11" t="str">
            <v>MES</v>
          </cell>
          <cell r="V11" t="str">
            <v>AÑO</v>
          </cell>
          <cell r="W11" t="str">
            <v>MES</v>
          </cell>
        </row>
        <row r="12">
          <cell r="K12">
            <v>1995</v>
          </cell>
          <cell r="L12">
            <v>0</v>
          </cell>
          <cell r="N12">
            <v>2010</v>
          </cell>
          <cell r="O12">
            <v>0</v>
          </cell>
          <cell r="R12">
            <v>2009</v>
          </cell>
          <cell r="S12">
            <v>6</v>
          </cell>
          <cell r="T12">
            <v>2010</v>
          </cell>
          <cell r="U12">
            <v>6</v>
          </cell>
          <cell r="V12">
            <v>2011</v>
          </cell>
          <cell r="W12">
            <v>6</v>
          </cell>
        </row>
        <row r="13">
          <cell r="K13" t="str">
            <v>AÑO</v>
          </cell>
          <cell r="L13" t="str">
            <v>MES</v>
          </cell>
          <cell r="N13" t="str">
            <v>AÑO</v>
          </cell>
          <cell r="O13" t="str">
            <v>MES</v>
          </cell>
          <cell r="R13" t="str">
            <v>AÑO</v>
          </cell>
          <cell r="S13" t="str">
            <v>MES</v>
          </cell>
          <cell r="T13" t="str">
            <v>AÑO</v>
          </cell>
          <cell r="U13" t="str">
            <v>MES</v>
          </cell>
          <cell r="V13" t="str">
            <v>AÑO</v>
          </cell>
          <cell r="W13" t="str">
            <v>MES</v>
          </cell>
        </row>
        <row r="14">
          <cell r="K14">
            <v>1996</v>
          </cell>
          <cell r="L14">
            <v>0</v>
          </cell>
          <cell r="N14">
            <v>2011</v>
          </cell>
          <cell r="O14">
            <v>0</v>
          </cell>
          <cell r="R14">
            <v>2009</v>
          </cell>
          <cell r="S14">
            <v>7</v>
          </cell>
          <cell r="T14">
            <v>2010</v>
          </cell>
          <cell r="U14">
            <v>7</v>
          </cell>
          <cell r="V14">
            <v>2011</v>
          </cell>
          <cell r="W14">
            <v>7</v>
          </cell>
        </row>
        <row r="15">
          <cell r="K15" t="str">
            <v>AÑO</v>
          </cell>
          <cell r="L15" t="str">
            <v>MES</v>
          </cell>
          <cell r="R15" t="str">
            <v>AÑO</v>
          </cell>
          <cell r="S15" t="str">
            <v>MES</v>
          </cell>
          <cell r="T15" t="str">
            <v>AÑO</v>
          </cell>
          <cell r="U15" t="str">
            <v>MES</v>
          </cell>
          <cell r="V15" t="str">
            <v>AÑO</v>
          </cell>
          <cell r="W15" t="str">
            <v>MES</v>
          </cell>
        </row>
        <row r="16">
          <cell r="K16">
            <v>1997</v>
          </cell>
          <cell r="L16">
            <v>0</v>
          </cell>
          <cell r="R16">
            <v>2009</v>
          </cell>
          <cell r="S16">
            <v>8</v>
          </cell>
          <cell r="T16">
            <v>2010</v>
          </cell>
          <cell r="U16">
            <v>8</v>
          </cell>
          <cell r="V16">
            <v>2011</v>
          </cell>
          <cell r="W16">
            <v>8</v>
          </cell>
        </row>
        <row r="17">
          <cell r="K17" t="str">
            <v>AÑO</v>
          </cell>
          <cell r="L17" t="str">
            <v>MES</v>
          </cell>
          <cell r="R17" t="str">
            <v>AÑO</v>
          </cell>
          <cell r="S17" t="str">
            <v>MES</v>
          </cell>
          <cell r="T17" t="str">
            <v>AÑO</v>
          </cell>
          <cell r="U17" t="str">
            <v>MES</v>
          </cell>
          <cell r="V17" t="str">
            <v>AÑO</v>
          </cell>
          <cell r="W17" t="str">
            <v>MES</v>
          </cell>
        </row>
        <row r="18">
          <cell r="K18">
            <v>1998</v>
          </cell>
          <cell r="L18">
            <v>0</v>
          </cell>
          <cell r="R18">
            <v>2009</v>
          </cell>
          <cell r="S18">
            <v>9</v>
          </cell>
          <cell r="T18">
            <v>2010</v>
          </cell>
          <cell r="U18">
            <v>9</v>
          </cell>
          <cell r="V18">
            <v>2011</v>
          </cell>
          <cell r="W18">
            <v>9</v>
          </cell>
        </row>
        <row r="19">
          <cell r="K19" t="str">
            <v>AÑO</v>
          </cell>
          <cell r="L19" t="str">
            <v>MES</v>
          </cell>
          <cell r="R19" t="str">
            <v>AÑO</v>
          </cell>
          <cell r="S19" t="str">
            <v>MES</v>
          </cell>
          <cell r="T19" t="str">
            <v>AÑO</v>
          </cell>
          <cell r="U19" t="str">
            <v>MES</v>
          </cell>
          <cell r="V19" t="str">
            <v>AÑO</v>
          </cell>
          <cell r="W19" t="str">
            <v>MES</v>
          </cell>
        </row>
        <row r="20">
          <cell r="K20">
            <v>1999</v>
          </cell>
          <cell r="L20">
            <v>0</v>
          </cell>
          <cell r="R20">
            <v>2009</v>
          </cell>
          <cell r="S20">
            <v>10</v>
          </cell>
          <cell r="T20">
            <v>2010</v>
          </cell>
          <cell r="U20">
            <v>10</v>
          </cell>
          <cell r="V20">
            <v>2011</v>
          </cell>
          <cell r="W20">
            <v>10</v>
          </cell>
        </row>
        <row r="21">
          <cell r="K21" t="str">
            <v>AÑO</v>
          </cell>
          <cell r="L21" t="str">
            <v>MES</v>
          </cell>
          <cell r="R21" t="str">
            <v>AÑO</v>
          </cell>
          <cell r="S21" t="str">
            <v>MES</v>
          </cell>
          <cell r="T21" t="str">
            <v>AÑO</v>
          </cell>
          <cell r="U21" t="str">
            <v>MES</v>
          </cell>
          <cell r="V21" t="str">
            <v>AÑO</v>
          </cell>
          <cell r="W21" t="str">
            <v>MES</v>
          </cell>
        </row>
        <row r="22">
          <cell r="K22">
            <v>2000</v>
          </cell>
          <cell r="L22">
            <v>0</v>
          </cell>
          <cell r="R22">
            <v>2009</v>
          </cell>
          <cell r="S22">
            <v>11</v>
          </cell>
          <cell r="T22">
            <v>2010</v>
          </cell>
          <cell r="U22">
            <v>11</v>
          </cell>
          <cell r="V22">
            <v>2011</v>
          </cell>
          <cell r="W22">
            <v>11</v>
          </cell>
        </row>
        <row r="23">
          <cell r="K23" t="str">
            <v>AÑO</v>
          </cell>
          <cell r="L23" t="str">
            <v>MES</v>
          </cell>
          <cell r="R23" t="str">
            <v>AÑO</v>
          </cell>
          <cell r="S23" t="str">
            <v>MES</v>
          </cell>
          <cell r="T23" t="str">
            <v>AÑO</v>
          </cell>
          <cell r="U23" t="str">
            <v>MES</v>
          </cell>
          <cell r="V23" t="str">
            <v>AÑO</v>
          </cell>
          <cell r="W23" t="str">
            <v>MES</v>
          </cell>
        </row>
        <row r="24">
          <cell r="K24">
            <v>2001</v>
          </cell>
          <cell r="L24">
            <v>0</v>
          </cell>
          <cell r="R24">
            <v>2009</v>
          </cell>
          <cell r="S24">
            <v>12</v>
          </cell>
          <cell r="T24">
            <v>2010</v>
          </cell>
          <cell r="U24">
            <v>12</v>
          </cell>
          <cell r="V24">
            <v>2011</v>
          </cell>
          <cell r="W24">
            <v>12</v>
          </cell>
        </row>
        <row r="25">
          <cell r="K25" t="str">
            <v>AÑO</v>
          </cell>
          <cell r="L25" t="str">
            <v>MES</v>
          </cell>
        </row>
        <row r="26">
          <cell r="K26">
            <v>2002</v>
          </cell>
          <cell r="L26">
            <v>0</v>
          </cell>
        </row>
        <row r="27">
          <cell r="K27" t="str">
            <v>AÑO</v>
          </cell>
          <cell r="L27" t="str">
            <v>MES</v>
          </cell>
        </row>
        <row r="28">
          <cell r="K28">
            <v>2003</v>
          </cell>
          <cell r="L28">
            <v>0</v>
          </cell>
        </row>
        <row r="29">
          <cell r="K29" t="str">
            <v>AÑO</v>
          </cell>
          <cell r="L29" t="str">
            <v>MES</v>
          </cell>
        </row>
        <row r="30">
          <cell r="K30">
            <v>2004</v>
          </cell>
          <cell r="L30">
            <v>0</v>
          </cell>
        </row>
        <row r="31">
          <cell r="K31" t="str">
            <v>AÑO</v>
          </cell>
          <cell r="L31" t="str">
            <v>MES</v>
          </cell>
        </row>
        <row r="32">
          <cell r="K32">
            <v>2005</v>
          </cell>
          <cell r="L32">
            <v>0</v>
          </cell>
        </row>
        <row r="33">
          <cell r="K33" t="str">
            <v>AÑO</v>
          </cell>
          <cell r="L33" t="str">
            <v>MES</v>
          </cell>
        </row>
        <row r="34">
          <cell r="K34">
            <v>2006</v>
          </cell>
          <cell r="L34">
            <v>0</v>
          </cell>
        </row>
        <row r="35">
          <cell r="K35" t="str">
            <v>AÑO</v>
          </cell>
          <cell r="L35" t="str">
            <v>MES</v>
          </cell>
        </row>
        <row r="36">
          <cell r="K36">
            <v>2007</v>
          </cell>
          <cell r="L36">
            <v>0</v>
          </cell>
        </row>
        <row r="37">
          <cell r="K37" t="str">
            <v>AÑO</v>
          </cell>
          <cell r="L37" t="str">
            <v>MES</v>
          </cell>
        </row>
        <row r="38">
          <cell r="K38">
            <v>2008</v>
          </cell>
          <cell r="L38">
            <v>0</v>
          </cell>
        </row>
        <row r="39">
          <cell r="K39" t="str">
            <v>AÑO</v>
          </cell>
          <cell r="L39" t="str">
            <v>MES</v>
          </cell>
        </row>
        <row r="40">
          <cell r="K40">
            <v>2009</v>
          </cell>
          <cell r="L40">
            <v>0</v>
          </cell>
        </row>
        <row r="41">
          <cell r="K41" t="str">
            <v>AÑO</v>
          </cell>
          <cell r="L41" t="str">
            <v>MES</v>
          </cell>
        </row>
        <row r="42">
          <cell r="K42">
            <v>2010</v>
          </cell>
          <cell r="L42">
            <v>0</v>
          </cell>
        </row>
        <row r="43">
          <cell r="K43" t="str">
            <v>AÑO</v>
          </cell>
          <cell r="L43" t="str">
            <v>MES</v>
          </cell>
        </row>
        <row r="44">
          <cell r="K44">
            <v>2011</v>
          </cell>
          <cell r="L44">
            <v>0</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7.1"/>
      <sheetName val="7.2"/>
      <sheetName val="7.3"/>
      <sheetName val="7.4"/>
      <sheetName val="7.5"/>
      <sheetName val="7.6"/>
      <sheetName val="7.7"/>
      <sheetName val="7.8"/>
      <sheetName val="7.9"/>
      <sheetName val="7.10"/>
      <sheetName val="7.11"/>
      <sheetName val="7.12"/>
      <sheetName val="7.13"/>
      <sheetName val="7.14"/>
      <sheetName val="7.15"/>
      <sheetName val="7.16"/>
      <sheetName val="7.17"/>
      <sheetName val="7.18"/>
      <sheetName val="7.19"/>
      <sheetName val="7.20"/>
      <sheetName val="7.21"/>
      <sheetName val="7.22"/>
      <sheetName val="7.23"/>
      <sheetName val="7.24"/>
      <sheetName val="7.25"/>
      <sheetName val="7.26"/>
      <sheetName val="7.27"/>
      <sheetName val="7.28"/>
      <sheetName val="7.29"/>
      <sheetName val="7.30"/>
      <sheetName val="7.31"/>
      <sheetName val="7.32"/>
      <sheetName val="7.33"/>
      <sheetName val="7.34"/>
      <sheetName val="7.35"/>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row r="6">
          <cell r="D6" t="str">
            <v>Media</v>
          </cell>
        </row>
        <row r="7">
          <cell r="D7" t="str">
            <v>1989-91</v>
          </cell>
        </row>
        <row r="8">
          <cell r="D8" t="str">
            <v>miles de t</v>
          </cell>
        </row>
        <row r="9">
          <cell r="D9">
            <v>7342</v>
          </cell>
        </row>
        <row r="12">
          <cell r="D12">
            <v>67</v>
          </cell>
        </row>
        <row r="13">
          <cell r="D13">
            <v>46</v>
          </cell>
        </row>
        <row r="14">
          <cell r="D14">
            <v>4</v>
          </cell>
        </row>
        <row r="15">
          <cell r="D15">
            <v>5</v>
          </cell>
        </row>
        <row r="16">
          <cell r="D16">
            <v>12</v>
          </cell>
        </row>
        <row r="19">
          <cell r="D19">
            <v>4</v>
          </cell>
        </row>
        <row r="20">
          <cell r="D20">
            <v>799</v>
          </cell>
        </row>
        <row r="23">
          <cell r="D23">
            <v>3</v>
          </cell>
        </row>
        <row r="24">
          <cell r="D24">
            <v>174</v>
          </cell>
        </row>
        <row r="25">
          <cell r="D25" t="str">
            <v>–</v>
          </cell>
        </row>
        <row r="26">
          <cell r="D26">
            <v>163</v>
          </cell>
        </row>
      </sheetData>
      <sheetData sheetId="24"/>
      <sheetData sheetId="25"/>
      <sheetData sheetId="26"/>
      <sheetData sheetId="27"/>
      <sheetData sheetId="28"/>
      <sheetData sheetId="29"/>
      <sheetData sheetId="30"/>
      <sheetData sheetId="31"/>
      <sheetData sheetId="32"/>
      <sheetData sheetId="33"/>
      <sheetData sheetId="3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ión Urbana"/>
      <sheetName val="Patrimonio1"/>
      <sheetName val="Movilidad"/>
      <sheetName val="DLSostenible"/>
      <sheetName val="Gráfico1"/>
      <sheetName val="Ruido 2"/>
      <sheetName val="Ruido resumen"/>
      <sheetName val="NO2 superacion horaria"/>
      <sheetName val="NO2 media anual"/>
      <sheetName val="PM10 superación diaria"/>
      <sheetName val="PM10 media anual"/>
      <sheetName val="O3 superación diaria"/>
      <sheetName val="Resumen calidad del aire"/>
    </sheetNames>
    <sheetDataSet>
      <sheetData sheetId="0" refreshError="1"/>
      <sheetData sheetId="1" refreshError="1"/>
      <sheetData sheetId="2" refreshError="1"/>
      <sheetData sheetId="3"/>
      <sheetData sheetId="4" refreshError="1"/>
      <sheetData sheetId="5" refreshError="1"/>
      <sheetData sheetId="6" refreshError="1"/>
      <sheetData sheetId="7">
        <row r="3">
          <cell r="A3" t="str">
            <v>RANGO</v>
          </cell>
          <cell r="B3" t="str">
            <v>CONCEPTO</v>
          </cell>
          <cell r="C3" t="str">
            <v>A1995</v>
          </cell>
          <cell r="D3" t="str">
            <v>A1996</v>
          </cell>
          <cell r="E3" t="str">
            <v>A1997</v>
          </cell>
          <cell r="F3" t="str">
            <v>A1998</v>
          </cell>
          <cell r="G3" t="str">
            <v>A1999</v>
          </cell>
          <cell r="H3" t="str">
            <v>A2000</v>
          </cell>
          <cell r="I3" t="str">
            <v>A2001</v>
          </cell>
          <cell r="J3" t="str">
            <v>A2002</v>
          </cell>
          <cell r="K3" t="str">
            <v>A2003</v>
          </cell>
          <cell r="L3" t="str">
            <v>A2004</v>
          </cell>
        </row>
        <row r="4">
          <cell r="A4" t="str">
            <v>100&lt;=POBLA&lt;250</v>
          </cell>
          <cell r="B4" t="str">
            <v>INDICADOR</v>
          </cell>
          <cell r="C4">
            <v>12</v>
          </cell>
          <cell r="D4">
            <v>8</v>
          </cell>
          <cell r="E4">
            <v>33</v>
          </cell>
          <cell r="F4">
            <v>29</v>
          </cell>
          <cell r="G4">
            <v>18</v>
          </cell>
          <cell r="H4">
            <v>7</v>
          </cell>
          <cell r="I4">
            <v>7</v>
          </cell>
          <cell r="J4">
            <v>2</v>
          </cell>
          <cell r="K4">
            <v>3</v>
          </cell>
          <cell r="L4">
            <v>5</v>
          </cell>
        </row>
        <row r="5">
          <cell r="B5" t="str">
            <v>POBLACION</v>
          </cell>
          <cell r="C5">
            <v>2512453</v>
          </cell>
          <cell r="D5">
            <v>2668825</v>
          </cell>
          <cell r="E5">
            <v>4026958</v>
          </cell>
          <cell r="F5">
            <v>4379333</v>
          </cell>
          <cell r="G5">
            <v>5191881</v>
          </cell>
          <cell r="H5">
            <v>4290304</v>
          </cell>
          <cell r="I5">
            <v>4868405</v>
          </cell>
          <cell r="J5">
            <v>4870928</v>
          </cell>
          <cell r="K5">
            <v>5401701</v>
          </cell>
          <cell r="L5">
            <v>5483709</v>
          </cell>
        </row>
        <row r="6">
          <cell r="B6" t="str">
            <v>NºESTACIONES</v>
          </cell>
          <cell r="C6">
            <v>31</v>
          </cell>
          <cell r="D6">
            <v>33</v>
          </cell>
          <cell r="E6">
            <v>50</v>
          </cell>
          <cell r="F6">
            <v>54</v>
          </cell>
          <cell r="G6">
            <v>62</v>
          </cell>
          <cell r="H6">
            <v>55</v>
          </cell>
          <cell r="I6">
            <v>58</v>
          </cell>
          <cell r="J6">
            <v>56</v>
          </cell>
          <cell r="K6">
            <v>57</v>
          </cell>
          <cell r="L6">
            <v>58</v>
          </cell>
        </row>
        <row r="7">
          <cell r="A7" t="str">
            <v>250&lt;=POBLA&lt;500</v>
          </cell>
          <cell r="B7" t="str">
            <v>INDICADOR</v>
          </cell>
          <cell r="C7">
            <v>26</v>
          </cell>
          <cell r="D7">
            <v>11</v>
          </cell>
          <cell r="E7">
            <v>44</v>
          </cell>
          <cell r="F7">
            <v>9</v>
          </cell>
          <cell r="G7">
            <v>8</v>
          </cell>
          <cell r="H7">
            <v>2</v>
          </cell>
          <cell r="I7">
            <v>4</v>
          </cell>
          <cell r="J7">
            <v>1</v>
          </cell>
          <cell r="K7">
            <v>1</v>
          </cell>
          <cell r="L7">
            <v>1</v>
          </cell>
        </row>
        <row r="8">
          <cell r="B8" t="str">
            <v>POBLACION</v>
          </cell>
          <cell r="C8">
            <v>1522679</v>
          </cell>
          <cell r="D8">
            <v>1521888</v>
          </cell>
          <cell r="E8">
            <v>1879195</v>
          </cell>
          <cell r="F8">
            <v>2162048</v>
          </cell>
          <cell r="G8">
            <v>2148140</v>
          </cell>
          <cell r="H8">
            <v>2509144</v>
          </cell>
          <cell r="I8">
            <v>2146040</v>
          </cell>
          <cell r="J8">
            <v>2280282</v>
          </cell>
          <cell r="K8">
            <v>2853982</v>
          </cell>
          <cell r="L8">
            <v>2571554</v>
          </cell>
        </row>
        <row r="9">
          <cell r="B9" t="str">
            <v>NºESTACIONES</v>
          </cell>
          <cell r="C9">
            <v>22</v>
          </cell>
          <cell r="D9">
            <v>23</v>
          </cell>
          <cell r="E9">
            <v>24</v>
          </cell>
          <cell r="F9">
            <v>29</v>
          </cell>
          <cell r="G9">
            <v>23</v>
          </cell>
          <cell r="H9">
            <v>24</v>
          </cell>
          <cell r="I9">
            <v>22</v>
          </cell>
          <cell r="J9">
            <v>20</v>
          </cell>
          <cell r="K9">
            <v>25</v>
          </cell>
          <cell r="L9">
            <v>26</v>
          </cell>
        </row>
        <row r="10">
          <cell r="A10" t="str">
            <v>500&lt;=POBLA</v>
          </cell>
          <cell r="B10" t="str">
            <v>INDICADOR</v>
          </cell>
          <cell r="C10">
            <v>51</v>
          </cell>
          <cell r="D10">
            <v>21</v>
          </cell>
          <cell r="E10">
            <v>44</v>
          </cell>
          <cell r="F10">
            <v>30</v>
          </cell>
          <cell r="G10">
            <v>53</v>
          </cell>
          <cell r="H10">
            <v>17</v>
          </cell>
          <cell r="I10">
            <v>26</v>
          </cell>
          <cell r="J10">
            <v>16</v>
          </cell>
          <cell r="K10">
            <v>4</v>
          </cell>
          <cell r="L10">
            <v>4</v>
          </cell>
        </row>
        <row r="11">
          <cell r="B11" t="str">
            <v>POBLACION</v>
          </cell>
          <cell r="C11">
            <v>4905934</v>
          </cell>
          <cell r="D11">
            <v>6421499</v>
          </cell>
          <cell r="E11">
            <v>6426647</v>
          </cell>
          <cell r="F11">
            <v>5454291</v>
          </cell>
          <cell r="G11">
            <v>6957762</v>
          </cell>
          <cell r="H11">
            <v>6955052</v>
          </cell>
          <cell r="I11">
            <v>7056698</v>
          </cell>
          <cell r="J11">
            <v>7166068</v>
          </cell>
          <cell r="K11">
            <v>7339311</v>
          </cell>
          <cell r="L11">
            <v>5776299</v>
          </cell>
        </row>
        <row r="12">
          <cell r="B12" t="str">
            <v>NºESTACIONES</v>
          </cell>
          <cell r="C12">
            <v>32</v>
          </cell>
          <cell r="D12">
            <v>34</v>
          </cell>
          <cell r="E12">
            <v>36</v>
          </cell>
          <cell r="F12">
            <v>31</v>
          </cell>
          <cell r="G12">
            <v>35</v>
          </cell>
          <cell r="H12">
            <v>47</v>
          </cell>
          <cell r="I12">
            <v>44</v>
          </cell>
          <cell r="J12">
            <v>40</v>
          </cell>
          <cell r="K12">
            <v>48</v>
          </cell>
          <cell r="L12">
            <v>41</v>
          </cell>
        </row>
      </sheetData>
      <sheetData sheetId="8" refreshError="1"/>
      <sheetData sheetId="9" refreshError="1"/>
      <sheetData sheetId="10" refreshError="1"/>
      <sheetData sheetId="11" refreshError="1"/>
      <sheetData sheetId="1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ión Urbana"/>
      <sheetName val="Patrimonio1"/>
      <sheetName val="Movilidad"/>
      <sheetName val="DLSostenible"/>
      <sheetName val="Gráfico1"/>
      <sheetName val="Ruido 2"/>
      <sheetName val="Ruido resumen"/>
      <sheetName val="NO2 superacion horaria"/>
      <sheetName val="NO2 media anual"/>
      <sheetName val="PM10 superación diaria"/>
      <sheetName val="PM10 media anual"/>
      <sheetName val="O3 superación diaria"/>
      <sheetName val="Resumen calidad del aire"/>
    </sheetNames>
    <sheetDataSet>
      <sheetData sheetId="0" refreshError="1"/>
      <sheetData sheetId="1" refreshError="1"/>
      <sheetData sheetId="2" refreshError="1"/>
      <sheetData sheetId="3"/>
      <sheetData sheetId="4" refreshError="1"/>
      <sheetData sheetId="5" refreshError="1"/>
      <sheetData sheetId="6" refreshError="1"/>
      <sheetData sheetId="7">
        <row r="3">
          <cell r="A3" t="str">
            <v>RANGO</v>
          </cell>
          <cell r="B3" t="str">
            <v>CONCEPTO</v>
          </cell>
          <cell r="C3" t="str">
            <v>A1995</v>
          </cell>
          <cell r="D3" t="str">
            <v>A1996</v>
          </cell>
          <cell r="E3" t="str">
            <v>A1997</v>
          </cell>
          <cell r="F3" t="str">
            <v>A1998</v>
          </cell>
          <cell r="G3" t="str">
            <v>A1999</v>
          </cell>
          <cell r="H3" t="str">
            <v>A2000</v>
          </cell>
          <cell r="I3" t="str">
            <v>A2001</v>
          </cell>
          <cell r="J3" t="str">
            <v>A2002</v>
          </cell>
          <cell r="K3" t="str">
            <v>A2003</v>
          </cell>
          <cell r="L3" t="str">
            <v>A2004</v>
          </cell>
        </row>
        <row r="4">
          <cell r="A4" t="str">
            <v>100&lt;=POBLA&lt;250</v>
          </cell>
          <cell r="B4" t="str">
            <v>INDICADOR</v>
          </cell>
          <cell r="C4">
            <v>12</v>
          </cell>
          <cell r="D4">
            <v>8</v>
          </cell>
          <cell r="E4">
            <v>33</v>
          </cell>
          <cell r="F4">
            <v>29</v>
          </cell>
          <cell r="G4">
            <v>18</v>
          </cell>
          <cell r="H4">
            <v>7</v>
          </cell>
          <cell r="I4">
            <v>7</v>
          </cell>
          <cell r="J4">
            <v>2</v>
          </cell>
          <cell r="K4">
            <v>3</v>
          </cell>
          <cell r="L4">
            <v>5</v>
          </cell>
        </row>
        <row r="5">
          <cell r="B5" t="str">
            <v>POBLACION</v>
          </cell>
          <cell r="C5">
            <v>2512453</v>
          </cell>
          <cell r="D5">
            <v>2668825</v>
          </cell>
          <cell r="E5">
            <v>4026958</v>
          </cell>
          <cell r="F5">
            <v>4379333</v>
          </cell>
          <cell r="G5">
            <v>5191881</v>
          </cell>
          <cell r="H5">
            <v>4290304</v>
          </cell>
          <cell r="I5">
            <v>4868405</v>
          </cell>
          <cell r="J5">
            <v>4870928</v>
          </cell>
          <cell r="K5">
            <v>5401701</v>
          </cell>
          <cell r="L5">
            <v>5483709</v>
          </cell>
        </row>
        <row r="6">
          <cell r="B6" t="str">
            <v>NºESTACIONES</v>
          </cell>
          <cell r="C6">
            <v>31</v>
          </cell>
          <cell r="D6">
            <v>33</v>
          </cell>
          <cell r="E6">
            <v>50</v>
          </cell>
          <cell r="F6">
            <v>54</v>
          </cell>
          <cell r="G6">
            <v>62</v>
          </cell>
          <cell r="H6">
            <v>55</v>
          </cell>
          <cell r="I6">
            <v>58</v>
          </cell>
          <cell r="J6">
            <v>56</v>
          </cell>
          <cell r="K6">
            <v>57</v>
          </cell>
          <cell r="L6">
            <v>58</v>
          </cell>
        </row>
        <row r="7">
          <cell r="A7" t="str">
            <v>250&lt;=POBLA&lt;500</v>
          </cell>
          <cell r="B7" t="str">
            <v>INDICADOR</v>
          </cell>
          <cell r="C7">
            <v>26</v>
          </cell>
          <cell r="D7">
            <v>11</v>
          </cell>
          <cell r="E7">
            <v>44</v>
          </cell>
          <cell r="F7">
            <v>9</v>
          </cell>
          <cell r="G7">
            <v>8</v>
          </cell>
          <cell r="H7">
            <v>2</v>
          </cell>
          <cell r="I7">
            <v>4</v>
          </cell>
          <cell r="J7">
            <v>1</v>
          </cell>
          <cell r="K7">
            <v>1</v>
          </cell>
          <cell r="L7">
            <v>1</v>
          </cell>
        </row>
        <row r="8">
          <cell r="B8" t="str">
            <v>POBLACION</v>
          </cell>
          <cell r="C8">
            <v>1522679</v>
          </cell>
          <cell r="D8">
            <v>1521888</v>
          </cell>
          <cell r="E8">
            <v>1879195</v>
          </cell>
          <cell r="F8">
            <v>2162048</v>
          </cell>
          <cell r="G8">
            <v>2148140</v>
          </cell>
          <cell r="H8">
            <v>2509144</v>
          </cell>
          <cell r="I8">
            <v>2146040</v>
          </cell>
          <cell r="J8">
            <v>2280282</v>
          </cell>
          <cell r="K8">
            <v>2853982</v>
          </cell>
          <cell r="L8">
            <v>2571554</v>
          </cell>
        </row>
        <row r="9">
          <cell r="B9" t="str">
            <v>NºESTACIONES</v>
          </cell>
          <cell r="C9">
            <v>22</v>
          </cell>
          <cell r="D9">
            <v>23</v>
          </cell>
          <cell r="E9">
            <v>24</v>
          </cell>
          <cell r="F9">
            <v>29</v>
          </cell>
          <cell r="G9">
            <v>23</v>
          </cell>
          <cell r="H9">
            <v>24</v>
          </cell>
          <cell r="I9">
            <v>22</v>
          </cell>
          <cell r="J9">
            <v>20</v>
          </cell>
          <cell r="K9">
            <v>25</v>
          </cell>
          <cell r="L9">
            <v>26</v>
          </cell>
        </row>
        <row r="10">
          <cell r="A10" t="str">
            <v>500&lt;=POBLA</v>
          </cell>
          <cell r="B10" t="str">
            <v>INDICADOR</v>
          </cell>
          <cell r="C10">
            <v>51</v>
          </cell>
          <cell r="D10">
            <v>21</v>
          </cell>
          <cell r="E10">
            <v>44</v>
          </cell>
          <cell r="F10">
            <v>30</v>
          </cell>
          <cell r="G10">
            <v>53</v>
          </cell>
          <cell r="H10">
            <v>17</v>
          </cell>
          <cell r="I10">
            <v>26</v>
          </cell>
          <cell r="J10">
            <v>16</v>
          </cell>
          <cell r="K10">
            <v>4</v>
          </cell>
          <cell r="L10">
            <v>4</v>
          </cell>
        </row>
        <row r="11">
          <cell r="B11" t="str">
            <v>POBLACION</v>
          </cell>
          <cell r="C11">
            <v>4905934</v>
          </cell>
          <cell r="D11">
            <v>6421499</v>
          </cell>
          <cell r="E11">
            <v>6426647</v>
          </cell>
          <cell r="F11">
            <v>5454291</v>
          </cell>
          <cell r="G11">
            <v>6957762</v>
          </cell>
          <cell r="H11">
            <v>6955052</v>
          </cell>
          <cell r="I11">
            <v>7056698</v>
          </cell>
          <cell r="J11">
            <v>7166068</v>
          </cell>
          <cell r="K11">
            <v>7339311</v>
          </cell>
          <cell r="L11">
            <v>5776299</v>
          </cell>
        </row>
        <row r="12">
          <cell r="B12" t="str">
            <v>NºESTACIONES</v>
          </cell>
          <cell r="C12">
            <v>32</v>
          </cell>
          <cell r="D12">
            <v>34</v>
          </cell>
          <cell r="E12">
            <v>36</v>
          </cell>
          <cell r="F12">
            <v>31</v>
          </cell>
          <cell r="G12">
            <v>35</v>
          </cell>
          <cell r="H12">
            <v>47</v>
          </cell>
          <cell r="I12">
            <v>44</v>
          </cell>
          <cell r="J12">
            <v>40</v>
          </cell>
          <cell r="K12">
            <v>48</v>
          </cell>
          <cell r="L12">
            <v>41</v>
          </cell>
        </row>
      </sheetData>
      <sheetData sheetId="8" refreshError="1"/>
      <sheetData sheetId="9" refreshError="1"/>
      <sheetData sheetId="10" refreshError="1"/>
      <sheetData sheetId="11" refreshError="1"/>
      <sheetData sheetId="1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Table5"/>
      <sheetName val="Table5.A"/>
      <sheetName val="Table5.B"/>
      <sheetName val="Table5.C"/>
      <sheetName val="Table5.D"/>
      <sheetName val="Table5.E"/>
      <sheetName val="Table5.F"/>
      <sheetName val="Table5(I)"/>
      <sheetName val="Table5(II)"/>
      <sheetName val="Table5(III)"/>
      <sheetName val="Table5(IV)"/>
      <sheetName val="Table5(V)"/>
      <sheetName val="Summary1.A"/>
      <sheetName val="Summary2"/>
      <sheetName val="Summary3"/>
      <sheetName val="Table7"/>
      <sheetName val="Table9"/>
      <sheetName val="Table10"/>
    </sheetNames>
    <sheetDataSet>
      <sheetData sheetId="0">
        <row r="4">
          <cell r="C4" t="str">
            <v>Country</v>
          </cell>
        </row>
        <row r="6">
          <cell r="C6" t="str">
            <v>Inventory Year</v>
          </cell>
        </row>
        <row r="8">
          <cell r="C8" t="str">
            <v>Submission</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art index of GIEC, GDP, T (2)"/>
      <sheetName val="Chart annual growth rates 95-02"/>
      <sheetName val="Chart index of GIEC, GDP, TECI"/>
      <sheetName val="Indices"/>
      <sheetName val="Data for Graphs"/>
      <sheetName val="Total energy intensity"/>
      <sheetName val="GDP at current prices"/>
      <sheetName val="GDP at 1995 prices"/>
      <sheetName val="GIEC"/>
      <sheetName val="GDP at 2000 prices"/>
      <sheetName val="Total energy intensity proj"/>
      <sheetName val="GIEC Projections"/>
      <sheetName val="GDP projections (2000 prices)"/>
      <sheetName val="GDP projections (1995 prices)"/>
      <sheetName val="New Cronos"/>
      <sheetName val="a_gdp_c current prices"/>
      <sheetName val="a_gdp_c constant prices"/>
      <sheetName val="ES 100a All products 0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row r="1">
          <cell r="A1" t="str">
            <v>INDIC_EN</v>
          </cell>
          <cell r="B1" t="str">
            <v>100900 Gross inland consumption</v>
          </cell>
        </row>
        <row r="2">
          <cell r="A2" t="str">
            <v>UNIT</v>
          </cell>
          <cell r="B2" t="str">
            <v>1000TOE Thousands tons of oil equivalent (TOE)</v>
          </cell>
        </row>
        <row r="3">
          <cell r="A3" t="str">
            <v>PRODUCT</v>
          </cell>
          <cell r="B3" t="str">
            <v>0000 All Products</v>
          </cell>
        </row>
        <row r="4">
          <cell r="A4">
            <v>1</v>
          </cell>
          <cell r="B4">
            <v>2</v>
          </cell>
          <cell r="C4">
            <v>3</v>
          </cell>
          <cell r="D4">
            <v>4</v>
          </cell>
          <cell r="E4">
            <v>5</v>
          </cell>
          <cell r="F4">
            <v>6</v>
          </cell>
          <cell r="G4">
            <v>7</v>
          </cell>
          <cell r="H4">
            <v>8</v>
          </cell>
          <cell r="I4">
            <v>9</v>
          </cell>
          <cell r="J4">
            <v>10</v>
          </cell>
          <cell r="K4">
            <v>11</v>
          </cell>
          <cell r="L4">
            <v>12</v>
          </cell>
          <cell r="M4">
            <v>13</v>
          </cell>
          <cell r="N4">
            <v>14</v>
          </cell>
          <cell r="O4">
            <v>15</v>
          </cell>
          <cell r="P4">
            <v>16</v>
          </cell>
          <cell r="Q4">
            <v>17</v>
          </cell>
          <cell r="R4">
            <v>18</v>
          </cell>
        </row>
        <row r="5">
          <cell r="B5" t="str">
            <v>TIME</v>
          </cell>
          <cell r="C5" t="str">
            <v>1990A00</v>
          </cell>
          <cell r="D5" t="str">
            <v>1991A00</v>
          </cell>
          <cell r="E5" t="str">
            <v>1992A00</v>
          </cell>
          <cell r="F5" t="str">
            <v>1993A00</v>
          </cell>
          <cell r="G5" t="str">
            <v>1994A00</v>
          </cell>
          <cell r="H5" t="str">
            <v>1995A00</v>
          </cell>
          <cell r="I5" t="str">
            <v>1996A00</v>
          </cell>
          <cell r="J5" t="str">
            <v>1997A00</v>
          </cell>
          <cell r="K5" t="str">
            <v>1998A00</v>
          </cell>
          <cell r="L5" t="str">
            <v>1999A00</v>
          </cell>
          <cell r="M5" t="str">
            <v>2000A00</v>
          </cell>
          <cell r="N5" t="str">
            <v>2001A00</v>
          </cell>
        </row>
        <row r="6">
          <cell r="A6" t="str">
            <v>GEO</v>
          </cell>
        </row>
        <row r="7">
          <cell r="A7" t="str">
            <v>eu25 European Union (25 countries)</v>
          </cell>
          <cell r="C7">
            <v>1553010</v>
          </cell>
          <cell r="D7">
            <v>1571383</v>
          </cell>
          <cell r="E7">
            <v>1549468</v>
          </cell>
          <cell r="F7">
            <v>1545865</v>
          </cell>
          <cell r="G7">
            <v>1538603</v>
          </cell>
          <cell r="H7">
            <v>1571440</v>
          </cell>
          <cell r="I7">
            <v>1630897</v>
          </cell>
          <cell r="J7">
            <v>1619822</v>
          </cell>
          <cell r="K7">
            <v>1642566</v>
          </cell>
          <cell r="L7">
            <v>1637145</v>
          </cell>
          <cell r="M7">
            <v>1652151</v>
          </cell>
          <cell r="N7">
            <v>1686830</v>
          </cell>
          <cell r="O7">
            <v>1676885</v>
          </cell>
        </row>
        <row r="8">
          <cell r="A8" t="str">
            <v>eu15 European Union (15 countries)</v>
          </cell>
          <cell r="C8">
            <v>1318765</v>
          </cell>
          <cell r="D8">
            <v>1344838</v>
          </cell>
          <cell r="E8">
            <v>1335864</v>
          </cell>
          <cell r="F8">
            <v>1334677</v>
          </cell>
          <cell r="G8">
            <v>1334813</v>
          </cell>
          <cell r="H8">
            <v>1362830</v>
          </cell>
          <cell r="I8">
            <v>1412708</v>
          </cell>
          <cell r="J8">
            <v>1405769</v>
          </cell>
          <cell r="K8">
            <v>1435456</v>
          </cell>
          <cell r="L8">
            <v>1438090</v>
          </cell>
          <cell r="M8">
            <v>1455277</v>
          </cell>
          <cell r="N8">
            <v>1484317</v>
          </cell>
          <cell r="O8">
            <v>1475390</v>
          </cell>
        </row>
        <row r="9">
          <cell r="A9" t="str">
            <v>nms10 New Member States (CZ, EE, CY, LV, LT, HU, MT, PL, SI, SK)</v>
          </cell>
          <cell r="C9">
            <v>234246</v>
          </cell>
          <cell r="D9">
            <v>226545</v>
          </cell>
          <cell r="E9">
            <v>213605</v>
          </cell>
          <cell r="F9">
            <v>211188</v>
          </cell>
          <cell r="G9">
            <v>203790</v>
          </cell>
          <cell r="H9">
            <v>208610</v>
          </cell>
          <cell r="I9">
            <v>218189</v>
          </cell>
          <cell r="J9">
            <v>214053</v>
          </cell>
          <cell r="K9">
            <v>207110</v>
          </cell>
          <cell r="L9">
            <v>199055</v>
          </cell>
          <cell r="M9">
            <v>196873</v>
          </cell>
          <cell r="N9">
            <v>202513</v>
          </cell>
          <cell r="O9">
            <v>201495</v>
          </cell>
        </row>
        <row r="10">
          <cell r="A10" t="str">
            <v>eurozone Euro-zone (EUR-11 up to 31.12.2000 / EUR-12 from 1.1.2001)</v>
          </cell>
          <cell r="C10">
            <v>1019783</v>
          </cell>
          <cell r="D10">
            <v>1038006</v>
          </cell>
          <cell r="E10">
            <v>1031586</v>
          </cell>
          <cell r="F10">
            <v>1027386</v>
          </cell>
          <cell r="G10">
            <v>1022242</v>
          </cell>
          <cell r="H10">
            <v>1049870</v>
          </cell>
          <cell r="I10">
            <v>1084597</v>
          </cell>
          <cell r="J10">
            <v>1085912</v>
          </cell>
          <cell r="K10">
            <v>1106598</v>
          </cell>
          <cell r="L10">
            <v>1111588</v>
          </cell>
          <cell r="M10">
            <v>1129256</v>
          </cell>
          <cell r="N10">
            <v>1180689</v>
          </cell>
          <cell r="O10">
            <v>1179947</v>
          </cell>
        </row>
        <row r="11">
          <cell r="A11" t="str">
            <v>eurozone12 Euro-zone (EUR-11 plus GR up to 31.12.2000 / EUR-12 from 1.1.2001)</v>
          </cell>
          <cell r="C11">
            <v>1042028</v>
          </cell>
          <cell r="D11">
            <v>1060420</v>
          </cell>
          <cell r="E11">
            <v>1054627</v>
          </cell>
          <cell r="F11">
            <v>1049992</v>
          </cell>
          <cell r="G11">
            <v>1045848</v>
          </cell>
          <cell r="H11">
            <v>1074007</v>
          </cell>
          <cell r="I11">
            <v>1110002</v>
          </cell>
          <cell r="J11">
            <v>1111497</v>
          </cell>
          <cell r="K11">
            <v>1133473</v>
          </cell>
          <cell r="L11">
            <v>1138347</v>
          </cell>
          <cell r="M11">
            <v>1157331</v>
          </cell>
          <cell r="N11">
            <v>1180689</v>
          </cell>
          <cell r="O11">
            <v>1179947</v>
          </cell>
        </row>
        <row r="12">
          <cell r="A12" t="str">
            <v>BE Belgium</v>
          </cell>
          <cell r="C12">
            <v>47257</v>
          </cell>
          <cell r="D12">
            <v>49493</v>
          </cell>
          <cell r="E12">
            <v>50259</v>
          </cell>
          <cell r="F12">
            <v>48887</v>
          </cell>
          <cell r="G12">
            <v>49758</v>
          </cell>
          <cell r="H12">
            <v>50459</v>
          </cell>
          <cell r="I12">
            <v>53981</v>
          </cell>
          <cell r="J12">
            <v>55120</v>
          </cell>
          <cell r="K12">
            <v>56210</v>
          </cell>
          <cell r="L12">
            <v>56876</v>
          </cell>
          <cell r="M12">
            <v>57168</v>
          </cell>
          <cell r="N12">
            <v>55617</v>
          </cell>
          <cell r="O12">
            <v>52570</v>
          </cell>
        </row>
        <row r="13">
          <cell r="A13" t="str">
            <v>DK Denmark</v>
          </cell>
          <cell r="C13">
            <v>18537</v>
          </cell>
          <cell r="D13">
            <v>20366</v>
          </cell>
          <cell r="E13">
            <v>19514</v>
          </cell>
          <cell r="F13">
            <v>20225</v>
          </cell>
          <cell r="G13">
            <v>20448</v>
          </cell>
          <cell r="H13">
            <v>20441</v>
          </cell>
          <cell r="I13">
            <v>22881</v>
          </cell>
          <cell r="J13">
            <v>21308</v>
          </cell>
          <cell r="K13">
            <v>20980</v>
          </cell>
          <cell r="L13">
            <v>20215</v>
          </cell>
          <cell r="M13">
            <v>19666</v>
          </cell>
          <cell r="N13">
            <v>20213</v>
          </cell>
          <cell r="O13">
            <v>19839</v>
          </cell>
        </row>
        <row r="14">
          <cell r="A14" t="str">
            <v>DE Germany (including ex-GDR from 1991)</v>
          </cell>
          <cell r="C14">
            <v>356084</v>
          </cell>
          <cell r="D14">
            <v>347151</v>
          </cell>
          <cell r="E14">
            <v>340438</v>
          </cell>
          <cell r="F14">
            <v>339059</v>
          </cell>
          <cell r="G14">
            <v>336045</v>
          </cell>
          <cell r="H14">
            <v>337142</v>
          </cell>
          <cell r="I14">
            <v>348921</v>
          </cell>
          <cell r="J14">
            <v>345465</v>
          </cell>
          <cell r="K14">
            <v>344484</v>
          </cell>
          <cell r="L14">
            <v>338421</v>
          </cell>
          <cell r="M14">
            <v>340225</v>
          </cell>
          <cell r="N14">
            <v>350118</v>
          </cell>
          <cell r="O14">
            <v>343671</v>
          </cell>
        </row>
        <row r="15">
          <cell r="A15" t="str">
            <v>GR Greece</v>
          </cell>
          <cell r="C15">
            <v>22245</v>
          </cell>
          <cell r="D15">
            <v>22414</v>
          </cell>
          <cell r="E15">
            <v>23040</v>
          </cell>
          <cell r="F15">
            <v>22605</v>
          </cell>
          <cell r="G15">
            <v>23606</v>
          </cell>
          <cell r="H15">
            <v>24137</v>
          </cell>
          <cell r="I15">
            <v>25405</v>
          </cell>
          <cell r="J15">
            <v>25585</v>
          </cell>
          <cell r="K15">
            <v>26875</v>
          </cell>
          <cell r="L15">
            <v>26759</v>
          </cell>
          <cell r="M15">
            <v>28076</v>
          </cell>
          <cell r="N15">
            <v>28937</v>
          </cell>
          <cell r="O15">
            <v>29736</v>
          </cell>
        </row>
        <row r="16">
          <cell r="A16" t="str">
            <v>ES Spain</v>
          </cell>
          <cell r="C16">
            <v>89401</v>
          </cell>
          <cell r="D16">
            <v>94160</v>
          </cell>
          <cell r="E16">
            <v>95158</v>
          </cell>
          <cell r="F16">
            <v>91395</v>
          </cell>
          <cell r="G16">
            <v>97110</v>
          </cell>
          <cell r="H16">
            <v>102207</v>
          </cell>
          <cell r="I16">
            <v>100825</v>
          </cell>
          <cell r="J16">
            <v>106054</v>
          </cell>
          <cell r="K16">
            <v>111099</v>
          </cell>
          <cell r="L16">
            <v>117567</v>
          </cell>
          <cell r="M16">
            <v>122754</v>
          </cell>
          <cell r="N16">
            <v>126188</v>
          </cell>
          <cell r="O16">
            <v>129887</v>
          </cell>
        </row>
        <row r="17">
          <cell r="A17" t="str">
            <v>FR France</v>
          </cell>
          <cell r="C17">
            <v>223122</v>
          </cell>
          <cell r="D17">
            <v>235643</v>
          </cell>
          <cell r="E17">
            <v>232811</v>
          </cell>
          <cell r="F17">
            <v>235778</v>
          </cell>
          <cell r="G17">
            <v>226528</v>
          </cell>
          <cell r="H17">
            <v>235628</v>
          </cell>
          <cell r="I17">
            <v>249168</v>
          </cell>
          <cell r="J17">
            <v>243209</v>
          </cell>
          <cell r="K17">
            <v>250776</v>
          </cell>
          <cell r="L17">
            <v>250811</v>
          </cell>
          <cell r="M17">
            <v>258055</v>
          </cell>
          <cell r="N17">
            <v>261697</v>
          </cell>
          <cell r="O17">
            <v>261391</v>
          </cell>
        </row>
        <row r="18">
          <cell r="A18" t="str">
            <v>IE Ireland</v>
          </cell>
          <cell r="C18">
            <v>10343</v>
          </cell>
          <cell r="D18">
            <v>10263</v>
          </cell>
          <cell r="E18">
            <v>10185</v>
          </cell>
          <cell r="F18">
            <v>10459</v>
          </cell>
          <cell r="G18">
            <v>10946</v>
          </cell>
          <cell r="H18">
            <v>11027</v>
          </cell>
          <cell r="I18">
            <v>11722</v>
          </cell>
          <cell r="J18">
            <v>12247</v>
          </cell>
          <cell r="K18">
            <v>13041</v>
          </cell>
          <cell r="L18">
            <v>13804</v>
          </cell>
          <cell r="M18">
            <v>14242</v>
          </cell>
          <cell r="N18">
            <v>14806</v>
          </cell>
          <cell r="O18">
            <v>15156</v>
          </cell>
        </row>
        <row r="19">
          <cell r="A19" t="str">
            <v>IT Italy</v>
          </cell>
          <cell r="C19">
            <v>153076</v>
          </cell>
          <cell r="D19">
            <v>155194</v>
          </cell>
          <cell r="E19">
            <v>157349</v>
          </cell>
          <cell r="F19">
            <v>154734</v>
          </cell>
          <cell r="G19">
            <v>152679</v>
          </cell>
          <cell r="H19">
            <v>161499</v>
          </cell>
          <cell r="I19">
            <v>161290</v>
          </cell>
          <cell r="J19">
            <v>163539</v>
          </cell>
          <cell r="K19">
            <v>168534</v>
          </cell>
          <cell r="L19">
            <v>170914</v>
          </cell>
          <cell r="M19">
            <v>172478</v>
          </cell>
          <cell r="N19">
            <v>172713</v>
          </cell>
          <cell r="O19">
            <v>173550</v>
          </cell>
        </row>
        <row r="20">
          <cell r="A20" t="str">
            <v>lu Luxembourg (Grand-Duché)</v>
          </cell>
          <cell r="C20">
            <v>3551</v>
          </cell>
          <cell r="D20">
            <v>3773</v>
          </cell>
          <cell r="E20">
            <v>3790</v>
          </cell>
          <cell r="F20">
            <v>3843</v>
          </cell>
          <cell r="G20">
            <v>3755</v>
          </cell>
          <cell r="H20">
            <v>3335</v>
          </cell>
          <cell r="I20">
            <v>3401</v>
          </cell>
          <cell r="J20">
            <v>3351</v>
          </cell>
          <cell r="K20">
            <v>3274</v>
          </cell>
          <cell r="L20">
            <v>3440</v>
          </cell>
          <cell r="M20">
            <v>3628</v>
          </cell>
          <cell r="N20">
            <v>3765</v>
          </cell>
          <cell r="O20">
            <v>3979</v>
          </cell>
        </row>
        <row r="21">
          <cell r="A21" t="str">
            <v>NL Netherlands</v>
          </cell>
          <cell r="C21">
            <v>66841</v>
          </cell>
          <cell r="D21">
            <v>69936</v>
          </cell>
          <cell r="E21">
            <v>70067</v>
          </cell>
          <cell r="F21">
            <v>70785</v>
          </cell>
          <cell r="G21">
            <v>70609</v>
          </cell>
          <cell r="H21">
            <v>73355</v>
          </cell>
          <cell r="I21">
            <v>76254</v>
          </cell>
          <cell r="J21">
            <v>75127</v>
          </cell>
          <cell r="K21">
            <v>75006</v>
          </cell>
          <cell r="L21">
            <v>74475</v>
          </cell>
          <cell r="M21">
            <v>75655</v>
          </cell>
          <cell r="N21">
            <v>77587</v>
          </cell>
          <cell r="O21">
            <v>78195</v>
          </cell>
        </row>
        <row r="22">
          <cell r="A22" t="str">
            <v>AT Austria</v>
          </cell>
          <cell r="C22">
            <v>24517</v>
          </cell>
          <cell r="D22">
            <v>26214</v>
          </cell>
          <cell r="E22">
            <v>25277</v>
          </cell>
          <cell r="F22">
            <v>25598</v>
          </cell>
          <cell r="G22">
            <v>25663</v>
          </cell>
          <cell r="H22">
            <v>26774</v>
          </cell>
          <cell r="I22">
            <v>28314</v>
          </cell>
          <cell r="J22">
            <v>28296</v>
          </cell>
          <cell r="K22">
            <v>28699</v>
          </cell>
          <cell r="L22">
            <v>28581</v>
          </cell>
          <cell r="M22">
            <v>28433</v>
          </cell>
          <cell r="N22">
            <v>31179</v>
          </cell>
          <cell r="O22">
            <v>30733</v>
          </cell>
        </row>
        <row r="23">
          <cell r="A23" t="str">
            <v>PT Portugal</v>
          </cell>
          <cell r="C23">
            <v>16890</v>
          </cell>
          <cell r="D23">
            <v>17172</v>
          </cell>
          <cell r="E23">
            <v>18344</v>
          </cell>
          <cell r="F23">
            <v>17988</v>
          </cell>
          <cell r="G23">
            <v>18584</v>
          </cell>
          <cell r="H23">
            <v>19611</v>
          </cell>
          <cell r="I23">
            <v>19560</v>
          </cell>
          <cell r="J23">
            <v>20744</v>
          </cell>
          <cell r="K23">
            <v>22246</v>
          </cell>
          <cell r="L23">
            <v>23892</v>
          </cell>
          <cell r="M23">
            <v>24108</v>
          </cell>
          <cell r="N23">
            <v>24760</v>
          </cell>
          <cell r="O23">
            <v>25942</v>
          </cell>
        </row>
        <row r="24">
          <cell r="A24" t="str">
            <v>FI Finland</v>
          </cell>
          <cell r="C24">
            <v>28701</v>
          </cell>
          <cell r="D24">
            <v>29007</v>
          </cell>
          <cell r="E24">
            <v>27909</v>
          </cell>
          <cell r="F24">
            <v>28860</v>
          </cell>
          <cell r="G24">
            <v>30565</v>
          </cell>
          <cell r="H24">
            <v>28834</v>
          </cell>
          <cell r="I24">
            <v>31160</v>
          </cell>
          <cell r="J24">
            <v>32760</v>
          </cell>
          <cell r="K24">
            <v>33229</v>
          </cell>
          <cell r="L24">
            <v>32807</v>
          </cell>
          <cell r="M24">
            <v>32508</v>
          </cell>
          <cell r="N24">
            <v>33322</v>
          </cell>
          <cell r="O24">
            <v>35136</v>
          </cell>
        </row>
        <row r="25">
          <cell r="A25" t="str">
            <v>SE Sweden</v>
          </cell>
          <cell r="C25">
            <v>47118</v>
          </cell>
          <cell r="D25">
            <v>48741</v>
          </cell>
          <cell r="E25">
            <v>46333</v>
          </cell>
          <cell r="F25">
            <v>46609</v>
          </cell>
          <cell r="G25">
            <v>49650</v>
          </cell>
          <cell r="H25">
            <v>50370</v>
          </cell>
          <cell r="I25">
            <v>51576</v>
          </cell>
          <cell r="J25">
            <v>50271</v>
          </cell>
          <cell r="K25">
            <v>50699</v>
          </cell>
          <cell r="L25">
            <v>50812</v>
          </cell>
          <cell r="M25">
            <v>47863</v>
          </cell>
          <cell r="N25">
            <v>51453</v>
          </cell>
          <cell r="O25">
            <v>51465</v>
          </cell>
        </row>
        <row r="26">
          <cell r="A26" t="str">
            <v>UK United Kingdom</v>
          </cell>
          <cell r="C26">
            <v>211082</v>
          </cell>
          <cell r="D26">
            <v>215311</v>
          </cell>
          <cell r="E26">
            <v>215390</v>
          </cell>
          <cell r="F26">
            <v>217851</v>
          </cell>
          <cell r="G26">
            <v>218866</v>
          </cell>
          <cell r="H26">
            <v>218011</v>
          </cell>
          <cell r="I26">
            <v>228248</v>
          </cell>
          <cell r="J26">
            <v>222693</v>
          </cell>
          <cell r="K26">
            <v>230304</v>
          </cell>
          <cell r="L26">
            <v>228717</v>
          </cell>
          <cell r="M26">
            <v>230416</v>
          </cell>
          <cell r="N26">
            <v>231962</v>
          </cell>
          <cell r="O26">
            <v>224140</v>
          </cell>
        </row>
        <row r="27">
          <cell r="A27" t="str">
            <v>eea18 European Economic Area (EEA) (EU-15 plus IS, LI, NO)</v>
          </cell>
          <cell r="C27">
            <v>1342546</v>
          </cell>
          <cell r="D27">
            <v>1368867</v>
          </cell>
          <cell r="E27">
            <v>1360360</v>
          </cell>
          <cell r="F27">
            <v>1360625</v>
          </cell>
          <cell r="G27">
            <v>1360469</v>
          </cell>
          <cell r="H27">
            <v>1388655</v>
          </cell>
          <cell r="I27">
            <v>1438388</v>
          </cell>
          <cell r="J27">
            <v>1432725</v>
          </cell>
          <cell r="K27">
            <v>1463658</v>
          </cell>
          <cell r="L27">
            <v>1467877</v>
          </cell>
          <cell r="M27">
            <v>1484578</v>
          </cell>
          <cell r="N27">
            <v>1514571</v>
          </cell>
          <cell r="O27">
            <v>1505059</v>
          </cell>
        </row>
        <row r="28">
          <cell r="A28" t="str">
            <v>IS Iceland</v>
          </cell>
          <cell r="C28">
            <v>2214</v>
          </cell>
          <cell r="D28">
            <v>2033</v>
          </cell>
          <cell r="E28">
            <v>2076</v>
          </cell>
          <cell r="F28">
            <v>2154</v>
          </cell>
          <cell r="G28">
            <v>2139</v>
          </cell>
          <cell r="H28">
            <v>2141</v>
          </cell>
          <cell r="I28">
            <v>2468</v>
          </cell>
          <cell r="J28">
            <v>2517</v>
          </cell>
          <cell r="K28">
            <v>2685</v>
          </cell>
          <cell r="L28">
            <v>3074</v>
          </cell>
          <cell r="M28">
            <v>3230</v>
          </cell>
          <cell r="N28">
            <v>3349</v>
          </cell>
          <cell r="O28">
            <v>3390</v>
          </cell>
        </row>
        <row r="29">
          <cell r="A29" t="str">
            <v>NO Norway</v>
          </cell>
          <cell r="C29">
            <v>21568</v>
          </cell>
          <cell r="D29">
            <v>21995</v>
          </cell>
          <cell r="E29">
            <v>22420</v>
          </cell>
          <cell r="F29">
            <v>23794</v>
          </cell>
          <cell r="G29">
            <v>23518</v>
          </cell>
          <cell r="H29">
            <v>23684</v>
          </cell>
          <cell r="I29">
            <v>23212</v>
          </cell>
          <cell r="J29">
            <v>24439</v>
          </cell>
          <cell r="K29">
            <v>25517</v>
          </cell>
          <cell r="L29">
            <v>26712</v>
          </cell>
          <cell r="M29">
            <v>26071</v>
          </cell>
          <cell r="N29">
            <v>26904</v>
          </cell>
          <cell r="O29">
            <v>26278</v>
          </cell>
        </row>
        <row r="30">
          <cell r="A30" t="str">
            <v>EU15 European Union (15 countries)</v>
          </cell>
          <cell r="C30">
            <v>1318765</v>
          </cell>
          <cell r="D30">
            <v>1344838</v>
          </cell>
          <cell r="E30">
            <v>1335864</v>
          </cell>
          <cell r="F30">
            <v>1334677</v>
          </cell>
          <cell r="G30">
            <v>1334813</v>
          </cell>
          <cell r="H30">
            <v>1362830</v>
          </cell>
          <cell r="I30">
            <v>1412708</v>
          </cell>
          <cell r="J30">
            <v>1405769</v>
          </cell>
          <cell r="K30">
            <v>1435456</v>
          </cell>
          <cell r="L30">
            <v>1438090</v>
          </cell>
          <cell r="M30">
            <v>1455277</v>
          </cell>
          <cell r="N30">
            <v>1484317</v>
          </cell>
          <cell r="O30">
            <v>1475390</v>
          </cell>
        </row>
        <row r="31">
          <cell r="A31" t="str">
            <v>BG Bulgaria</v>
          </cell>
          <cell r="C31">
            <v>27961</v>
          </cell>
          <cell r="D31">
            <v>22426</v>
          </cell>
          <cell r="E31">
            <v>20724</v>
          </cell>
          <cell r="F31">
            <v>22056</v>
          </cell>
          <cell r="G31">
            <v>21352</v>
          </cell>
          <cell r="H31">
            <v>23304</v>
          </cell>
          <cell r="I31">
            <v>23091</v>
          </cell>
          <cell r="J31">
            <v>20549</v>
          </cell>
          <cell r="K31">
            <v>20086</v>
          </cell>
          <cell r="L31">
            <v>18145</v>
          </cell>
          <cell r="M31">
            <v>18296</v>
          </cell>
          <cell r="N31">
            <v>19062</v>
          </cell>
          <cell r="O31">
            <v>18721</v>
          </cell>
        </row>
        <row r="32">
          <cell r="A32" t="str">
            <v>CY Cyprus</v>
          </cell>
          <cell r="C32">
            <v>1823</v>
          </cell>
          <cell r="D32">
            <v>1568</v>
          </cell>
          <cell r="E32">
            <v>1815</v>
          </cell>
          <cell r="F32">
            <v>1865</v>
          </cell>
          <cell r="G32">
            <v>2144</v>
          </cell>
          <cell r="H32">
            <v>1948</v>
          </cell>
          <cell r="I32">
            <v>2093</v>
          </cell>
          <cell r="J32">
            <v>2043</v>
          </cell>
          <cell r="K32">
            <v>2291</v>
          </cell>
          <cell r="L32">
            <v>2265</v>
          </cell>
          <cell r="M32">
            <v>2392</v>
          </cell>
          <cell r="N32">
            <v>2410</v>
          </cell>
          <cell r="O32">
            <v>2411</v>
          </cell>
        </row>
        <row r="33">
          <cell r="A33" t="str">
            <v>CZ Czech Republic</v>
          </cell>
          <cell r="C33">
            <v>47203</v>
          </cell>
          <cell r="D33">
            <v>42847</v>
          </cell>
          <cell r="E33">
            <v>43146</v>
          </cell>
          <cell r="F33">
            <v>41687</v>
          </cell>
          <cell r="G33">
            <v>40277</v>
          </cell>
          <cell r="H33">
            <v>40588</v>
          </cell>
          <cell r="I33">
            <v>41805</v>
          </cell>
          <cell r="J33">
            <v>42048</v>
          </cell>
          <cell r="K33">
            <v>40624</v>
          </cell>
          <cell r="L33">
            <v>37750</v>
          </cell>
          <cell r="M33">
            <v>40103</v>
          </cell>
          <cell r="N33">
            <v>40977</v>
          </cell>
          <cell r="O33">
            <v>40933</v>
          </cell>
        </row>
        <row r="34">
          <cell r="A34" t="str">
            <v>EE Estonia</v>
          </cell>
          <cell r="C34">
            <v>9883</v>
          </cell>
          <cell r="D34">
            <v>9201</v>
          </cell>
          <cell r="E34">
            <v>6841</v>
          </cell>
          <cell r="F34">
            <v>5349</v>
          </cell>
          <cell r="G34">
            <v>5542</v>
          </cell>
          <cell r="H34">
            <v>5280</v>
          </cell>
          <cell r="I34">
            <v>5602</v>
          </cell>
          <cell r="J34">
            <v>5513</v>
          </cell>
          <cell r="K34">
            <v>5224</v>
          </cell>
          <cell r="L34">
            <v>4881</v>
          </cell>
          <cell r="M34">
            <v>4572</v>
          </cell>
          <cell r="N34">
            <v>5097</v>
          </cell>
          <cell r="O34">
            <v>4963</v>
          </cell>
        </row>
        <row r="35">
          <cell r="A35" t="str">
            <v>HU Hungary</v>
          </cell>
          <cell r="C35">
            <v>28101</v>
          </cell>
          <cell r="D35">
            <v>26903</v>
          </cell>
          <cell r="E35">
            <v>24555</v>
          </cell>
          <cell r="F35">
            <v>24746</v>
          </cell>
          <cell r="G35">
            <v>24522</v>
          </cell>
          <cell r="H35">
            <v>25223</v>
          </cell>
          <cell r="I35">
            <v>25800</v>
          </cell>
          <cell r="J35">
            <v>25307</v>
          </cell>
          <cell r="K35">
            <v>25089</v>
          </cell>
          <cell r="L35">
            <v>25347</v>
          </cell>
          <cell r="M35">
            <v>24941</v>
          </cell>
          <cell r="N35">
            <v>25389</v>
          </cell>
          <cell r="O35">
            <v>25168</v>
          </cell>
        </row>
        <row r="36">
          <cell r="A36" t="str">
            <v>LT Lithuania</v>
          </cell>
          <cell r="C36">
            <v>16051</v>
          </cell>
          <cell r="D36">
            <v>16159</v>
          </cell>
          <cell r="E36">
            <v>10889</v>
          </cell>
          <cell r="F36">
            <v>8751</v>
          </cell>
          <cell r="G36">
            <v>7683</v>
          </cell>
          <cell r="H36">
            <v>8314</v>
          </cell>
          <cell r="I36">
            <v>8881</v>
          </cell>
          <cell r="J36">
            <v>8352</v>
          </cell>
          <cell r="K36">
            <v>9341</v>
          </cell>
          <cell r="L36">
            <v>7929</v>
          </cell>
          <cell r="M36">
            <v>7226</v>
          </cell>
          <cell r="N36">
            <v>8178</v>
          </cell>
          <cell r="O36">
            <v>8673</v>
          </cell>
        </row>
        <row r="37">
          <cell r="A37" t="str">
            <v>LV Latvia</v>
          </cell>
          <cell r="C37">
            <v>4108</v>
          </cell>
          <cell r="D37">
            <v>6702</v>
          </cell>
          <cell r="E37">
            <v>5510</v>
          </cell>
          <cell r="F37">
            <v>4498</v>
          </cell>
          <cell r="G37">
            <v>4177</v>
          </cell>
          <cell r="H37">
            <v>3718</v>
          </cell>
          <cell r="I37">
            <v>3575</v>
          </cell>
          <cell r="J37">
            <v>3332</v>
          </cell>
          <cell r="K37">
            <v>3261</v>
          </cell>
          <cell r="L37">
            <v>3824</v>
          </cell>
          <cell r="M37">
            <v>3676</v>
          </cell>
          <cell r="N37">
            <v>4288</v>
          </cell>
          <cell r="O37">
            <v>4244</v>
          </cell>
        </row>
        <row r="38">
          <cell r="A38" t="str">
            <v>MT Malta</v>
          </cell>
          <cell r="C38">
            <v>581</v>
          </cell>
          <cell r="D38">
            <v>603</v>
          </cell>
          <cell r="E38">
            <v>618</v>
          </cell>
          <cell r="F38">
            <v>745</v>
          </cell>
          <cell r="G38">
            <v>725</v>
          </cell>
          <cell r="H38">
            <v>795</v>
          </cell>
          <cell r="I38">
            <v>877</v>
          </cell>
          <cell r="J38">
            <v>927</v>
          </cell>
          <cell r="K38">
            <v>974</v>
          </cell>
          <cell r="L38">
            <v>968</v>
          </cell>
          <cell r="M38">
            <v>940</v>
          </cell>
          <cell r="N38">
            <v>823</v>
          </cell>
          <cell r="O38">
            <v>823</v>
          </cell>
        </row>
        <row r="39">
          <cell r="A39" t="str">
            <v>PL Poland</v>
          </cell>
          <cell r="C39">
            <v>100005</v>
          </cell>
          <cell r="D39">
            <v>98407</v>
          </cell>
          <cell r="E39">
            <v>97411</v>
          </cell>
          <cell r="F39">
            <v>101512</v>
          </cell>
          <cell r="G39">
            <v>96724</v>
          </cell>
          <cell r="H39">
            <v>99992</v>
          </cell>
          <cell r="I39">
            <v>107114</v>
          </cell>
          <cell r="J39">
            <v>103189</v>
          </cell>
          <cell r="K39">
            <v>97294</v>
          </cell>
          <cell r="L39">
            <v>93275</v>
          </cell>
          <cell r="M39">
            <v>90194</v>
          </cell>
          <cell r="N39">
            <v>90218</v>
          </cell>
          <cell r="O39">
            <v>88838</v>
          </cell>
        </row>
        <row r="40">
          <cell r="A40" t="str">
            <v>RO Romania</v>
          </cell>
          <cell r="C40">
            <v>61319</v>
          </cell>
          <cell r="D40">
            <v>50508</v>
          </cell>
          <cell r="E40">
            <v>45912</v>
          </cell>
          <cell r="F40">
            <v>44043</v>
          </cell>
          <cell r="G40">
            <v>41619</v>
          </cell>
          <cell r="H40">
            <v>45063</v>
          </cell>
          <cell r="I40">
            <v>48356</v>
          </cell>
          <cell r="J40">
            <v>43614</v>
          </cell>
          <cell r="K40">
            <v>39381</v>
          </cell>
          <cell r="L40">
            <v>35328</v>
          </cell>
          <cell r="M40">
            <v>37015</v>
          </cell>
          <cell r="N40">
            <v>36773</v>
          </cell>
          <cell r="O40">
            <v>35753</v>
          </cell>
        </row>
        <row r="41">
          <cell r="A41" t="str">
            <v>SI Slovenia</v>
          </cell>
          <cell r="C41">
            <v>5516</v>
          </cell>
          <cell r="D41">
            <v>5376</v>
          </cell>
          <cell r="E41">
            <v>5263</v>
          </cell>
          <cell r="F41">
            <v>5468</v>
          </cell>
          <cell r="G41">
            <v>5678</v>
          </cell>
          <cell r="H41">
            <v>6087</v>
          </cell>
          <cell r="I41">
            <v>6382</v>
          </cell>
          <cell r="J41">
            <v>6461</v>
          </cell>
          <cell r="K41">
            <v>6404</v>
          </cell>
          <cell r="L41">
            <v>6330</v>
          </cell>
          <cell r="M41">
            <v>6367</v>
          </cell>
          <cell r="N41">
            <v>6737</v>
          </cell>
          <cell r="O41">
            <v>6878</v>
          </cell>
        </row>
        <row r="42">
          <cell r="A42" t="str">
            <v>SK Slovak Republic</v>
          </cell>
          <cell r="C42">
            <v>20976</v>
          </cell>
          <cell r="D42">
            <v>18781</v>
          </cell>
          <cell r="E42">
            <v>17555</v>
          </cell>
          <cell r="F42">
            <v>16568</v>
          </cell>
          <cell r="G42">
            <v>16318</v>
          </cell>
          <cell r="H42">
            <v>16664</v>
          </cell>
          <cell r="I42">
            <v>16059</v>
          </cell>
          <cell r="J42">
            <v>16881</v>
          </cell>
          <cell r="K42">
            <v>16608</v>
          </cell>
          <cell r="L42">
            <v>16485</v>
          </cell>
          <cell r="M42">
            <v>16463</v>
          </cell>
          <cell r="N42">
            <v>18397</v>
          </cell>
          <cell r="O42">
            <v>18563</v>
          </cell>
        </row>
        <row r="43">
          <cell r="A43" t="str">
            <v>TR Turkey</v>
          </cell>
          <cell r="C43">
            <v>52281</v>
          </cell>
          <cell r="D43">
            <v>53125</v>
          </cell>
          <cell r="E43">
            <v>54670</v>
          </cell>
          <cell r="F43">
            <v>57851</v>
          </cell>
          <cell r="G43">
            <v>56736</v>
          </cell>
          <cell r="H43">
            <v>62027</v>
          </cell>
          <cell r="I43">
            <v>67424</v>
          </cell>
          <cell r="J43">
            <v>71034</v>
          </cell>
          <cell r="K43">
            <v>72308</v>
          </cell>
          <cell r="L43">
            <v>71022</v>
          </cell>
          <cell r="M43">
            <v>77354</v>
          </cell>
          <cell r="N43">
            <v>71875</v>
          </cell>
          <cell r="O43">
            <v>74951</v>
          </cell>
        </row>
        <row r="46">
          <cell r="A46" t="str">
            <v>THEME</v>
          </cell>
          <cell r="B46" t="str">
            <v>THEME2</v>
          </cell>
          <cell r="C46" t="str">
            <v>Economy and Finance</v>
          </cell>
        </row>
        <row r="47">
          <cell r="A47" t="str">
            <v>DOMAIN</v>
          </cell>
          <cell r="B47" t="str">
            <v>AGGS</v>
          </cell>
          <cell r="C47" t="str">
            <v>National accounts - Aggregates - Annual data</v>
          </cell>
        </row>
        <row r="48">
          <cell r="A48" t="str">
            <v>COLLECT</v>
          </cell>
          <cell r="B48" t="str">
            <v>AGGS_GDP</v>
          </cell>
          <cell r="C48" t="str">
            <v>GDP and main aggregates</v>
          </cell>
        </row>
        <row r="49">
          <cell r="A49" t="str">
            <v>TABLE</v>
          </cell>
          <cell r="B49" t="str">
            <v>A_GDP_K</v>
          </cell>
          <cell r="C49" t="str">
            <v>GDP and main components - Constant prices</v>
          </cell>
        </row>
        <row r="52">
          <cell r="A52" t="str">
            <v>UNIT</v>
          </cell>
          <cell r="B52" t="str">
            <v>MIO_EUR_KP95 Millions of euro (at 1995 prices)</v>
          </cell>
        </row>
        <row r="53">
          <cell r="A53" t="str">
            <v>INDIC</v>
          </cell>
          <cell r="B53" t="str">
            <v>B1GM Gross domestic product at market prices</v>
          </cell>
        </row>
        <row r="55">
          <cell r="B55" t="str">
            <v>TIME</v>
          </cell>
          <cell r="C55" t="str">
            <v>1990A00</v>
          </cell>
          <cell r="D55" t="str">
            <v>1991A00</v>
          </cell>
          <cell r="E55" t="str">
            <v>1992A00</v>
          </cell>
          <cell r="F55" t="str">
            <v>1993A00</v>
          </cell>
          <cell r="G55" t="str">
            <v>1994A00</v>
          </cell>
          <cell r="H55" t="str">
            <v>1995A00</v>
          </cell>
          <cell r="I55" t="str">
            <v>1996A00</v>
          </cell>
          <cell r="J55" t="str">
            <v>1997A00</v>
          </cell>
          <cell r="K55" t="str">
            <v>1998A00</v>
          </cell>
          <cell r="L55" t="str">
            <v>1999A00</v>
          </cell>
          <cell r="M55" t="str">
            <v>2000A00</v>
          </cell>
          <cell r="N55" t="str">
            <v>2001A00</v>
          </cell>
          <cell r="O55" t="str">
            <v>2002A00</v>
          </cell>
          <cell r="P55" t="str">
            <v>2003A00</v>
          </cell>
          <cell r="Q55" t="str">
            <v>2004A00</v>
          </cell>
        </row>
        <row r="56">
          <cell r="A56" t="str">
            <v>GEO</v>
          </cell>
        </row>
        <row r="57">
          <cell r="A57" t="str">
            <v>eu25 European Union (25 countries)</v>
          </cell>
          <cell r="C57">
            <v>0</v>
          </cell>
          <cell r="D57">
            <v>0</v>
          </cell>
          <cell r="E57">
            <v>0</v>
          </cell>
          <cell r="F57">
            <v>0</v>
          </cell>
          <cell r="G57">
            <v>0</v>
          </cell>
          <cell r="H57">
            <v>6822875.5</v>
          </cell>
          <cell r="I57">
            <v>6939475.5999999996</v>
          </cell>
          <cell r="J57">
            <v>7117360.5999999996</v>
          </cell>
          <cell r="K57">
            <v>7327327.5</v>
          </cell>
          <cell r="L57">
            <v>7538141.2999999998</v>
          </cell>
          <cell r="M57">
            <v>7806436.2999999998</v>
          </cell>
          <cell r="N57">
            <v>7937047.7000000002</v>
          </cell>
          <cell r="O57">
            <v>8021323.2000000002</v>
          </cell>
          <cell r="P57">
            <v>8089261.5999999996</v>
          </cell>
          <cell r="Q57" t="str">
            <v>8246078.6 f</v>
          </cell>
          <cell r="R57" t="str">
            <v>8444115.1 f</v>
          </cell>
        </row>
        <row r="58">
          <cell r="A58" t="str">
            <v>eu15 European Union (15 countries)</v>
          </cell>
          <cell r="C58">
            <v>0</v>
          </cell>
          <cell r="D58">
            <v>6220392.5</v>
          </cell>
          <cell r="E58">
            <v>6298029.5</v>
          </cell>
          <cell r="F58">
            <v>6269425.9000000004</v>
          </cell>
          <cell r="G58">
            <v>6441829.0999999996</v>
          </cell>
          <cell r="H58">
            <v>6594580.5999999996</v>
          </cell>
          <cell r="I58">
            <v>6700626.5999999996</v>
          </cell>
          <cell r="J58">
            <v>6867062.0999999996</v>
          </cell>
          <cell r="K58">
            <v>7067612.5999999996</v>
          </cell>
          <cell r="L58">
            <v>7269938.5999999996</v>
          </cell>
          <cell r="M58">
            <v>7527394.9000000004</v>
          </cell>
          <cell r="N58">
            <v>7651321.5999999996</v>
          </cell>
          <cell r="O58">
            <v>7728691.4000000004</v>
          </cell>
          <cell r="P58">
            <v>7786280.2999999998</v>
          </cell>
          <cell r="Q58" t="str">
            <v>7939410.0 f</v>
          </cell>
          <cell r="R58" t="str">
            <v>8127679.1 f</v>
          </cell>
          <cell r="S58" t="e">
            <v>#DIV/0!</v>
          </cell>
        </row>
        <row r="59">
          <cell r="A59" t="str">
            <v>nms10 New Member States (CZ, EE, CY, LV, LT, HU, MT, PL, SI, SK)</v>
          </cell>
          <cell r="D59">
            <v>0</v>
          </cell>
          <cell r="E59">
            <v>0</v>
          </cell>
          <cell r="F59">
            <v>0</v>
          </cell>
          <cell r="G59">
            <v>209755.71799999999</v>
          </cell>
          <cell r="H59">
            <v>221177.59299999999</v>
          </cell>
          <cell r="I59">
            <v>231373.73800000001</v>
          </cell>
          <cell r="J59">
            <v>242299.13699999999</v>
          </cell>
          <cell r="K59">
            <v>251405.367</v>
          </cell>
          <cell r="L59">
            <v>268916.09999999998</v>
          </cell>
          <cell r="M59">
            <v>279824.3</v>
          </cell>
          <cell r="N59">
            <v>286567.5</v>
          </cell>
          <cell r="O59">
            <v>293535.2</v>
          </cell>
          <cell r="P59" t="str">
            <v>303989.4 f</v>
          </cell>
          <cell r="Q59" t="str">
            <v>316232.7 f</v>
          </cell>
          <cell r="R59" t="str">
            <v>329728.0 f</v>
          </cell>
        </row>
        <row r="60">
          <cell r="A60" t="str">
            <v>eurozone Euro-zone (EUR-11 up to 31.12.2000 / EUR-12 from 1.1.2001)</v>
          </cell>
          <cell r="D60">
            <v>5037898.5999999996</v>
          </cell>
          <cell r="E60">
            <v>5114933.8</v>
          </cell>
          <cell r="F60">
            <v>5072901.7</v>
          </cell>
          <cell r="G60">
            <v>5193602.9000000004</v>
          </cell>
          <cell r="H60">
            <v>5309458.5999999996</v>
          </cell>
          <cell r="I60">
            <v>5384127.7000000002</v>
          </cell>
          <cell r="J60">
            <v>5509010.7999999998</v>
          </cell>
          <cell r="K60">
            <v>5666877.0999999996</v>
          </cell>
          <cell r="L60">
            <v>5826002.4000000004</v>
          </cell>
          <cell r="M60">
            <v>6028503.0999999996</v>
          </cell>
          <cell r="N60">
            <v>6232784.0999999996</v>
          </cell>
          <cell r="O60">
            <v>6286887.2999999998</v>
          </cell>
          <cell r="P60">
            <v>6316764.9000000004</v>
          </cell>
          <cell r="Q60" t="str">
            <v>6425485.5 f</v>
          </cell>
          <cell r="R60" t="str">
            <v>6572121.8 f</v>
          </cell>
        </row>
        <row r="61">
          <cell r="A61" t="str">
            <v>eurozone12 Euro-zone (EUR-11 plus GR up to 31.12.2000 / EUR-12 from 1.1.2001)</v>
          </cell>
          <cell r="D61">
            <v>5125007.5</v>
          </cell>
          <cell r="E61">
            <v>5202650</v>
          </cell>
          <cell r="F61">
            <v>5159215.2</v>
          </cell>
          <cell r="G61">
            <v>5281642.5</v>
          </cell>
          <cell r="H61">
            <v>5399345.7000000002</v>
          </cell>
          <cell r="I61">
            <v>5476136</v>
          </cell>
          <cell r="J61">
            <v>5604365.9000000004</v>
          </cell>
          <cell r="K61">
            <v>5765439.7000000002</v>
          </cell>
          <cell r="L61">
            <v>5927935.5</v>
          </cell>
          <cell r="M61">
            <v>6134971.7999999998</v>
          </cell>
          <cell r="N61">
            <v>6232784.0999999996</v>
          </cell>
          <cell r="O61">
            <v>6286887.2999999998</v>
          </cell>
          <cell r="P61">
            <v>6316764.9000000004</v>
          </cell>
          <cell r="Q61" t="str">
            <v>6425485.5 f</v>
          </cell>
          <cell r="R61" t="str">
            <v>6572121.8 f</v>
          </cell>
        </row>
        <row r="62">
          <cell r="A62" t="str">
            <v>BE Belgium</v>
          </cell>
          <cell r="C62">
            <v>195504.9</v>
          </cell>
          <cell r="D62">
            <v>199088.7</v>
          </cell>
          <cell r="E62">
            <v>202136</v>
          </cell>
          <cell r="F62">
            <v>200191.7</v>
          </cell>
          <cell r="G62">
            <v>206651.9</v>
          </cell>
          <cell r="H62">
            <v>211550.7</v>
          </cell>
          <cell r="I62">
            <v>214046</v>
          </cell>
          <cell r="J62">
            <v>221436.3</v>
          </cell>
          <cell r="K62">
            <v>225907.20000000001</v>
          </cell>
          <cell r="L62">
            <v>233141.1</v>
          </cell>
          <cell r="M62">
            <v>242100.5</v>
          </cell>
          <cell r="N62">
            <v>243638.39999999999</v>
          </cell>
          <cell r="O62">
            <v>245343.3</v>
          </cell>
          <cell r="P62">
            <v>248066.3</v>
          </cell>
          <cell r="Q62" t="str">
            <v>252946.6 f</v>
          </cell>
          <cell r="R62" t="str">
            <v>259163.1 f</v>
          </cell>
          <cell r="S62">
            <v>0.24620099035880938</v>
          </cell>
        </row>
        <row r="63">
          <cell r="A63" t="str">
            <v>DK Denmark</v>
          </cell>
          <cell r="C63">
            <v>124988.1</v>
          </cell>
          <cell r="D63">
            <v>126381.6</v>
          </cell>
          <cell r="E63">
            <v>127153.5</v>
          </cell>
          <cell r="F63">
            <v>127151.7</v>
          </cell>
          <cell r="G63">
            <v>134101.79999999999</v>
          </cell>
          <cell r="H63">
            <v>137793.4</v>
          </cell>
          <cell r="I63">
            <v>141263.9</v>
          </cell>
          <cell r="J63">
            <v>145458.9</v>
          </cell>
          <cell r="K63">
            <v>149048.79999999999</v>
          </cell>
          <cell r="L63">
            <v>152976.5</v>
          </cell>
          <cell r="M63">
            <v>157309</v>
          </cell>
          <cell r="N63">
            <v>159758.79999999999</v>
          </cell>
          <cell r="O63">
            <v>161383.9</v>
          </cell>
          <cell r="P63">
            <v>162082.20000000001</v>
          </cell>
          <cell r="Q63" t="str">
            <v>165506.3 f</v>
          </cell>
          <cell r="R63" t="str">
            <v>169084.2 f</v>
          </cell>
          <cell r="S63">
            <v>0.27819208388638583</v>
          </cell>
        </row>
        <row r="64">
          <cell r="A64" t="str">
            <v>DE Germany (including ex-GDR from 1991)</v>
          </cell>
          <cell r="C64">
            <v>0</v>
          </cell>
          <cell r="D64">
            <v>1785742.2</v>
          </cell>
          <cell r="E64">
            <v>1825720</v>
          </cell>
          <cell r="F64">
            <v>1805887.7</v>
          </cell>
          <cell r="G64">
            <v>1848266.2</v>
          </cell>
          <cell r="H64">
            <v>1880206.6</v>
          </cell>
          <cell r="I64">
            <v>1894611.1</v>
          </cell>
          <cell r="J64">
            <v>1921019.4</v>
          </cell>
          <cell r="K64">
            <v>1958596.4</v>
          </cell>
          <cell r="L64">
            <v>1998678.5</v>
          </cell>
          <cell r="M64">
            <v>2055774.7</v>
          </cell>
          <cell r="N64">
            <v>2073206.2</v>
          </cell>
          <cell r="O64">
            <v>2076859.5</v>
          </cell>
          <cell r="P64">
            <v>2074771.9</v>
          </cell>
          <cell r="Q64" t="str">
            <v>2105655.0 f</v>
          </cell>
          <cell r="R64" t="str">
            <v>2142843.8 f</v>
          </cell>
          <cell r="S64" t="e">
            <v>#DIV/0!</v>
          </cell>
        </row>
        <row r="65">
          <cell r="A65" t="str">
            <v>GR Greece</v>
          </cell>
          <cell r="C65">
            <v>84488.3</v>
          </cell>
          <cell r="D65">
            <v>87108.9</v>
          </cell>
          <cell r="E65">
            <v>87716.2</v>
          </cell>
          <cell r="F65">
            <v>86313.5</v>
          </cell>
          <cell r="G65">
            <v>88039.6</v>
          </cell>
          <cell r="H65">
            <v>89887.2</v>
          </cell>
          <cell r="I65">
            <v>92008.2</v>
          </cell>
          <cell r="J65">
            <v>95355.1</v>
          </cell>
          <cell r="K65">
            <v>98562.6</v>
          </cell>
          <cell r="L65">
            <v>101933.1</v>
          </cell>
          <cell r="M65">
            <v>106468.7</v>
          </cell>
          <cell r="N65">
            <v>110770.4</v>
          </cell>
          <cell r="O65">
            <v>115046.3</v>
          </cell>
          <cell r="P65">
            <v>119973.3</v>
          </cell>
          <cell r="Q65" t="str">
            <v>124778.4 f</v>
          </cell>
          <cell r="R65" t="str">
            <v>128856.2 f</v>
          </cell>
          <cell r="S65">
            <v>0.31107384099336821</v>
          </cell>
        </row>
        <row r="66">
          <cell r="A66" t="str">
            <v>ES Spain</v>
          </cell>
          <cell r="C66">
            <v>414690.7</v>
          </cell>
          <cell r="D66">
            <v>425238</v>
          </cell>
          <cell r="E66">
            <v>429193.8</v>
          </cell>
          <cell r="F66">
            <v>424767.4</v>
          </cell>
          <cell r="G66">
            <v>434889.5</v>
          </cell>
          <cell r="H66">
            <v>446881.1</v>
          </cell>
          <cell r="I66">
            <v>457772.7</v>
          </cell>
          <cell r="J66">
            <v>476203.8</v>
          </cell>
          <cell r="K66">
            <v>496896.9</v>
          </cell>
          <cell r="L66">
            <v>517885</v>
          </cell>
          <cell r="M66">
            <v>539696.9</v>
          </cell>
          <cell r="N66">
            <v>555041.19999999995</v>
          </cell>
          <cell r="O66">
            <v>566377.9</v>
          </cell>
          <cell r="P66">
            <v>580116.4</v>
          </cell>
          <cell r="Q66" t="str">
            <v>596098.4 f</v>
          </cell>
          <cell r="R66" t="str">
            <v>615509.1 f</v>
          </cell>
          <cell r="S66">
            <v>0.338446220279355</v>
          </cell>
        </row>
        <row r="67">
          <cell r="A67" t="str">
            <v>FR France</v>
          </cell>
          <cell r="C67">
            <v>1126971.8999999999</v>
          </cell>
          <cell r="D67">
            <v>1138197.8999999999</v>
          </cell>
          <cell r="E67">
            <v>1155178.3</v>
          </cell>
          <cell r="F67">
            <v>1144929.3999999999</v>
          </cell>
          <cell r="G67">
            <v>1168583.8</v>
          </cell>
          <cell r="H67">
            <v>1188100.5</v>
          </cell>
          <cell r="I67">
            <v>1201204.5</v>
          </cell>
          <cell r="J67">
            <v>1224080.8</v>
          </cell>
          <cell r="K67">
            <v>1265714.8999999999</v>
          </cell>
          <cell r="L67">
            <v>1306383.8999999999</v>
          </cell>
          <cell r="M67">
            <v>1355935.6</v>
          </cell>
          <cell r="N67">
            <v>1384351.2</v>
          </cell>
          <cell r="O67">
            <v>1400755.5</v>
          </cell>
          <cell r="P67">
            <v>1407303.9</v>
          </cell>
          <cell r="Q67" t="str">
            <v>1431781.7 f</v>
          </cell>
          <cell r="R67" t="str">
            <v>1466738.6 f</v>
          </cell>
          <cell r="S67">
            <v>0.22838129326915779</v>
          </cell>
        </row>
        <row r="68">
          <cell r="A68" t="str">
            <v>IE Ireland</v>
          </cell>
          <cell r="C68">
            <v>40447.199999999997</v>
          </cell>
          <cell r="D68">
            <v>41227.699999999997</v>
          </cell>
          <cell r="E68">
            <v>42606</v>
          </cell>
          <cell r="F68">
            <v>43753.2</v>
          </cell>
          <cell r="G68">
            <v>46271.6</v>
          </cell>
          <cell r="H68">
            <v>50835.9</v>
          </cell>
          <cell r="I68">
            <v>54940.5</v>
          </cell>
          <cell r="J68">
            <v>61034.2</v>
          </cell>
          <cell r="K68">
            <v>66309</v>
          </cell>
          <cell r="L68">
            <v>73789.899999999994</v>
          </cell>
          <cell r="M68">
            <v>81228.7</v>
          </cell>
          <cell r="N68">
            <v>86257.600000000006</v>
          </cell>
          <cell r="O68">
            <v>92224.9</v>
          </cell>
          <cell r="P68">
            <v>93506.4</v>
          </cell>
          <cell r="Q68" t="str">
            <v>96957.0 f</v>
          </cell>
          <cell r="R68" t="str">
            <v>101401.0 f</v>
          </cell>
          <cell r="S68">
            <v>1.1325975592871695</v>
          </cell>
        </row>
        <row r="69">
          <cell r="A69" t="str">
            <v>IT Italy</v>
          </cell>
          <cell r="C69">
            <v>787686.6</v>
          </cell>
          <cell r="D69">
            <v>798636.7</v>
          </cell>
          <cell r="E69">
            <v>804710.9</v>
          </cell>
          <cell r="F69">
            <v>797599.3</v>
          </cell>
          <cell r="G69">
            <v>815205.9</v>
          </cell>
          <cell r="H69">
            <v>839041.5</v>
          </cell>
          <cell r="I69">
            <v>848213</v>
          </cell>
          <cell r="J69">
            <v>865400.3</v>
          </cell>
          <cell r="K69">
            <v>880925.4</v>
          </cell>
          <cell r="L69">
            <v>895581.4</v>
          </cell>
          <cell r="M69">
            <v>922690.9</v>
          </cell>
          <cell r="N69">
            <v>938969.2</v>
          </cell>
          <cell r="O69">
            <v>942346.4</v>
          </cell>
          <cell r="P69">
            <v>944769.9</v>
          </cell>
          <cell r="Q69" t="str">
            <v>956178.6 f</v>
          </cell>
          <cell r="R69" t="str">
            <v>976313.6 f</v>
          </cell>
          <cell r="S69">
            <v>0.19205937996152267</v>
          </cell>
        </row>
        <row r="70">
          <cell r="A70" t="str">
            <v>lu Luxembourg (Grand-Duché)</v>
          </cell>
          <cell r="C70">
            <v>11391</v>
          </cell>
          <cell r="D70">
            <v>12375.7</v>
          </cell>
          <cell r="E70">
            <v>12600.9</v>
          </cell>
          <cell r="F70">
            <v>13130.2</v>
          </cell>
          <cell r="G70">
            <v>13631.9</v>
          </cell>
          <cell r="H70">
            <v>13827.7</v>
          </cell>
          <cell r="I70">
            <v>14288.9</v>
          </cell>
          <cell r="J70">
            <v>15476.4</v>
          </cell>
          <cell r="K70">
            <v>16542.5</v>
          </cell>
          <cell r="L70">
            <v>17838.400000000001</v>
          </cell>
          <cell r="M70">
            <v>19451</v>
          </cell>
          <cell r="N70">
            <v>19713.3</v>
          </cell>
          <cell r="O70">
            <v>20050.900000000001</v>
          </cell>
          <cell r="P70">
            <v>20477.599999999999</v>
          </cell>
          <cell r="Q70" t="str">
            <v>20961.6 f</v>
          </cell>
          <cell r="R70" t="str">
            <v>21621.3 f</v>
          </cell>
          <cell r="S70">
            <v>0.73060310771661841</v>
          </cell>
        </row>
        <row r="71">
          <cell r="A71" t="str">
            <v>NL Netherlands</v>
          </cell>
          <cell r="C71">
            <v>286217.90000000002</v>
          </cell>
          <cell r="D71">
            <v>293102.3</v>
          </cell>
          <cell r="E71">
            <v>297467.90000000002</v>
          </cell>
          <cell r="F71">
            <v>299405</v>
          </cell>
          <cell r="G71">
            <v>307981.8</v>
          </cell>
          <cell r="H71">
            <v>317323.09999999998</v>
          </cell>
          <cell r="I71">
            <v>326967.7</v>
          </cell>
          <cell r="J71">
            <v>339518.5</v>
          </cell>
          <cell r="K71">
            <v>354285.8</v>
          </cell>
          <cell r="L71">
            <v>368442</v>
          </cell>
          <cell r="M71">
            <v>381214.4</v>
          </cell>
          <cell r="N71">
            <v>385847.7</v>
          </cell>
          <cell r="O71">
            <v>386785.3</v>
          </cell>
          <cell r="P71">
            <v>384009.3</v>
          </cell>
          <cell r="Q71" t="str">
            <v>387698.6 f</v>
          </cell>
          <cell r="R71" t="str">
            <v>393903.1 f</v>
          </cell>
          <cell r="S71">
            <v>0.34809073786090949</v>
          </cell>
        </row>
        <row r="72">
          <cell r="A72" t="str">
            <v>AT Austria</v>
          </cell>
          <cell r="C72">
            <v>162491.70000000001</v>
          </cell>
          <cell r="D72">
            <v>167889.6</v>
          </cell>
          <cell r="E72">
            <v>171758.5</v>
          </cell>
          <cell r="F72">
            <v>172474.2</v>
          </cell>
          <cell r="G72">
            <v>176967.8</v>
          </cell>
          <cell r="H72">
            <v>179840.4</v>
          </cell>
          <cell r="I72">
            <v>183439.9</v>
          </cell>
          <cell r="J72">
            <v>186363.4</v>
          </cell>
          <cell r="K72">
            <v>193671</v>
          </cell>
          <cell r="L72">
            <v>198821</v>
          </cell>
          <cell r="M72">
            <v>205620.9</v>
          </cell>
          <cell r="N72">
            <v>207164.5</v>
          </cell>
          <cell r="O72">
            <v>209993.3</v>
          </cell>
          <cell r="P72">
            <v>211566.1</v>
          </cell>
          <cell r="Q72" t="str">
            <v>215304.3 f</v>
          </cell>
          <cell r="R72" t="str">
            <v>220588.1 f</v>
          </cell>
          <cell r="S72">
            <v>0.27492358071212242</v>
          </cell>
        </row>
        <row r="73">
          <cell r="A73" t="str">
            <v>PT Portugal</v>
          </cell>
          <cell r="C73">
            <v>75936.800000000003</v>
          </cell>
          <cell r="D73">
            <v>79253.8</v>
          </cell>
          <cell r="E73">
            <v>80117.3</v>
          </cell>
          <cell r="F73">
            <v>78480.3</v>
          </cell>
          <cell r="G73">
            <v>79237.5</v>
          </cell>
          <cell r="H73">
            <v>82631</v>
          </cell>
          <cell r="I73">
            <v>85560.3</v>
          </cell>
          <cell r="J73">
            <v>88948.6</v>
          </cell>
          <cell r="K73">
            <v>93022.8</v>
          </cell>
          <cell r="L73">
            <v>96558.5</v>
          </cell>
          <cell r="M73">
            <v>99821.1</v>
          </cell>
          <cell r="N73">
            <v>101582.7</v>
          </cell>
          <cell r="O73">
            <v>102102.7</v>
          </cell>
          <cell r="P73">
            <v>100836.5</v>
          </cell>
          <cell r="Q73" t="str">
            <v>101673.8 f</v>
          </cell>
          <cell r="R73" t="str">
            <v>103916.6 f</v>
          </cell>
          <cell r="S73">
            <v>0.33772689921092258</v>
          </cell>
        </row>
        <row r="74">
          <cell r="A74" t="str">
            <v>FI Finland</v>
          </cell>
          <cell r="C74">
            <v>103774.39999999999</v>
          </cell>
          <cell r="D74">
            <v>97146</v>
          </cell>
          <cell r="E74">
            <v>93444.3</v>
          </cell>
          <cell r="F74">
            <v>92283.4</v>
          </cell>
          <cell r="G74">
            <v>95914.9</v>
          </cell>
          <cell r="H74">
            <v>99220</v>
          </cell>
          <cell r="I74">
            <v>103083</v>
          </cell>
          <cell r="J74">
            <v>109529</v>
          </cell>
          <cell r="K74">
            <v>115005.2</v>
          </cell>
          <cell r="L74">
            <v>118882.6</v>
          </cell>
          <cell r="M74">
            <v>124968.5</v>
          </cell>
          <cell r="N74">
            <v>126300.3</v>
          </cell>
          <cell r="O74">
            <v>129171.4</v>
          </cell>
          <cell r="P74">
            <v>131595</v>
          </cell>
          <cell r="Q74" t="str">
            <v>135018.3 f</v>
          </cell>
          <cell r="R74" t="str">
            <v>138720.6 f</v>
          </cell>
          <cell r="S74">
            <v>0.21706605868113926</v>
          </cell>
        </row>
        <row r="75">
          <cell r="A75" t="str">
            <v>SE Sweden</v>
          </cell>
          <cell r="C75">
            <v>182880.8</v>
          </cell>
          <cell r="D75">
            <v>180906.7</v>
          </cell>
          <cell r="E75">
            <v>178582.7</v>
          </cell>
          <cell r="F75">
            <v>175019.5</v>
          </cell>
          <cell r="G75">
            <v>182308.7</v>
          </cell>
          <cell r="H75">
            <v>189698.1</v>
          </cell>
          <cell r="I75">
            <v>192147.20000000001</v>
          </cell>
          <cell r="J75">
            <v>196831.1</v>
          </cell>
          <cell r="K75">
            <v>204006.6</v>
          </cell>
          <cell r="L75">
            <v>213346.8</v>
          </cell>
          <cell r="M75">
            <v>222578</v>
          </cell>
          <cell r="N75">
            <v>224635</v>
          </cell>
          <cell r="O75">
            <v>229349.2</v>
          </cell>
          <cell r="P75">
            <v>233044.2</v>
          </cell>
          <cell r="Q75" t="str">
            <v>238502.5 f</v>
          </cell>
          <cell r="R75" t="str">
            <v>244628.5 f</v>
          </cell>
          <cell r="S75">
            <v>0.22831374315947883</v>
          </cell>
        </row>
        <row r="76">
          <cell r="A76" t="str">
            <v>UK United Kingdom</v>
          </cell>
          <cell r="C76">
            <v>797993.6</v>
          </cell>
          <cell r="D76">
            <v>787101.2</v>
          </cell>
          <cell r="E76">
            <v>788637.4</v>
          </cell>
          <cell r="F76">
            <v>807027.5</v>
          </cell>
          <cell r="G76">
            <v>842746.9</v>
          </cell>
          <cell r="H76">
            <v>866786.6</v>
          </cell>
          <cell r="I76">
            <v>891204.8</v>
          </cell>
          <cell r="J76">
            <v>920412.1</v>
          </cell>
          <cell r="K76">
            <v>948881.1</v>
          </cell>
          <cell r="L76">
            <v>975996.4</v>
          </cell>
          <cell r="M76">
            <v>1013666.1</v>
          </cell>
          <cell r="N76">
            <v>1036998.6</v>
          </cell>
          <cell r="O76">
            <v>1055336.5</v>
          </cell>
          <cell r="P76">
            <v>1079038.2</v>
          </cell>
          <cell r="Q76" t="str">
            <v>1111483.9 f</v>
          </cell>
          <cell r="R76" t="str">
            <v>1142123.0 f</v>
          </cell>
          <cell r="S76">
            <v>0.29950741459580632</v>
          </cell>
        </row>
        <row r="77">
          <cell r="A77" t="str">
            <v>IS Iceland</v>
          </cell>
          <cell r="C77">
            <v>5289.5</v>
          </cell>
          <cell r="D77">
            <v>5313.4</v>
          </cell>
          <cell r="E77">
            <v>5226.7</v>
          </cell>
          <cell r="F77">
            <v>5249.1</v>
          </cell>
          <cell r="G77">
            <v>5366.2</v>
          </cell>
          <cell r="H77">
            <v>5339.1</v>
          </cell>
          <cell r="I77">
            <v>5783.3</v>
          </cell>
          <cell r="J77">
            <v>6051</v>
          </cell>
          <cell r="K77">
            <v>6393.9</v>
          </cell>
          <cell r="L77">
            <v>6738.8</v>
          </cell>
          <cell r="M77">
            <v>7177.3</v>
          </cell>
          <cell r="N77">
            <v>7389.4</v>
          </cell>
          <cell r="O77">
            <v>7341.9</v>
          </cell>
          <cell r="P77" t="str">
            <v>7481.4 f</v>
          </cell>
          <cell r="Q77" t="str">
            <v>7758.2 f</v>
          </cell>
          <cell r="R77" t="str">
            <v>8192.7 f</v>
          </cell>
          <cell r="S77">
            <v>0.39699404480574718</v>
          </cell>
        </row>
        <row r="78">
          <cell r="A78" t="str">
            <v>NO Norway</v>
          </cell>
          <cell r="C78">
            <v>93678</v>
          </cell>
          <cell r="D78">
            <v>97065.600000000006</v>
          </cell>
          <cell r="E78">
            <v>100268.8</v>
          </cell>
          <cell r="F78">
            <v>103001.5</v>
          </cell>
          <cell r="G78">
            <v>108415.5</v>
          </cell>
          <cell r="H78">
            <v>113139.5</v>
          </cell>
          <cell r="I78">
            <v>119084</v>
          </cell>
          <cell r="J78">
            <v>125263</v>
          </cell>
          <cell r="K78">
            <v>128556.7</v>
          </cell>
          <cell r="L78">
            <v>131299.20000000001</v>
          </cell>
          <cell r="M78">
            <v>135024.29999999999</v>
          </cell>
          <cell r="N78">
            <v>138705.60000000001</v>
          </cell>
          <cell r="O78">
            <v>140615.20000000001</v>
          </cell>
          <cell r="P78">
            <v>141203.4</v>
          </cell>
          <cell r="Q78" t="str">
            <v>145432.7 f</v>
          </cell>
          <cell r="R78" t="str">
            <v>149387.0 f</v>
          </cell>
          <cell r="S78">
            <v>0.48066354960609758</v>
          </cell>
        </row>
        <row r="79">
          <cell r="A79" t="str">
            <v>EU15 European Union (15 countries)</v>
          </cell>
          <cell r="C79">
            <v>0</v>
          </cell>
          <cell r="D79">
            <v>6220392.5</v>
          </cell>
          <cell r="E79">
            <v>6298029.5</v>
          </cell>
          <cell r="F79">
            <v>6269425.9000000004</v>
          </cell>
          <cell r="G79">
            <v>6441829.0999999996</v>
          </cell>
          <cell r="H79">
            <v>6594580.5999999996</v>
          </cell>
          <cell r="I79">
            <v>6700626.5999999996</v>
          </cell>
          <cell r="J79">
            <v>6867062.0999999996</v>
          </cell>
          <cell r="K79">
            <v>7067612.5999999996</v>
          </cell>
          <cell r="L79">
            <v>7269938.5999999996</v>
          </cell>
          <cell r="M79">
            <v>7527394.9000000004</v>
          </cell>
          <cell r="N79">
            <v>7651321.5999999996</v>
          </cell>
          <cell r="O79">
            <v>7728691.4000000004</v>
          </cell>
          <cell r="P79">
            <v>7786280.2999999998</v>
          </cell>
          <cell r="Q79" t="str">
            <v>7939410.0 f</v>
          </cell>
          <cell r="R79" t="str">
            <v>8127679.1 f</v>
          </cell>
          <cell r="S79" t="e">
            <v>#DIV/0!</v>
          </cell>
        </row>
        <row r="80">
          <cell r="A80" t="str">
            <v>BG Bulgaria</v>
          </cell>
          <cell r="C80">
            <v>0</v>
          </cell>
          <cell r="D80">
            <v>10469.4</v>
          </cell>
          <cell r="E80">
            <v>9710.1</v>
          </cell>
          <cell r="F80">
            <v>9566.4</v>
          </cell>
          <cell r="G80">
            <v>9740.2999999999993</v>
          </cell>
          <cell r="H80">
            <v>10018.9</v>
          </cell>
          <cell r="I80">
            <v>9077.4</v>
          </cell>
          <cell r="J80">
            <v>8589.9</v>
          </cell>
          <cell r="K80">
            <v>8924.5</v>
          </cell>
          <cell r="L80">
            <v>9133.7000000000007</v>
          </cell>
          <cell r="M80">
            <v>9626.1</v>
          </cell>
          <cell r="N80">
            <v>10018.6</v>
          </cell>
          <cell r="O80">
            <v>10509.8</v>
          </cell>
          <cell r="P80">
            <v>10959.3</v>
          </cell>
          <cell r="Q80" t="str">
            <v>11503.2 f</v>
          </cell>
          <cell r="R80" t="str">
            <v>12132.1 f</v>
          </cell>
          <cell r="S80" t="e">
            <v>#DIV/0!</v>
          </cell>
        </row>
        <row r="81">
          <cell r="A81" t="str">
            <v>CY Cyprus</v>
          </cell>
          <cell r="C81">
            <v>5413.1</v>
          </cell>
          <cell r="D81">
            <v>5453.2</v>
          </cell>
          <cell r="E81">
            <v>5981.4</v>
          </cell>
          <cell r="F81">
            <v>6023.3</v>
          </cell>
          <cell r="G81">
            <v>6378.6</v>
          </cell>
          <cell r="H81">
            <v>6794.9</v>
          </cell>
          <cell r="I81">
            <v>6923.9</v>
          </cell>
          <cell r="J81">
            <v>7083.1</v>
          </cell>
          <cell r="K81">
            <v>7422.5</v>
          </cell>
          <cell r="L81">
            <v>7773.1</v>
          </cell>
          <cell r="M81">
            <v>8160.7</v>
          </cell>
          <cell r="N81">
            <v>8486.4</v>
          </cell>
          <cell r="O81">
            <v>8655.7000000000007</v>
          </cell>
          <cell r="P81">
            <v>8829</v>
          </cell>
          <cell r="Q81" t="str">
            <v>9125.4 f</v>
          </cell>
          <cell r="R81" t="str">
            <v>9500.0 f</v>
          </cell>
          <cell r="S81">
            <v>0.56775230459440973</v>
          </cell>
        </row>
        <row r="82">
          <cell r="A82" t="str">
            <v>CZ Czech Republic</v>
          </cell>
          <cell r="C82">
            <v>41773.777999999998</v>
          </cell>
          <cell r="D82">
            <v>36921.777999999998</v>
          </cell>
          <cell r="E82">
            <v>36734.752999999997</v>
          </cell>
          <cell r="F82">
            <v>36757.493999999999</v>
          </cell>
          <cell r="G82">
            <v>37573.322999999997</v>
          </cell>
          <cell r="H82">
            <v>39804.271000000001</v>
          </cell>
          <cell r="I82">
            <v>41513.430999999997</v>
          </cell>
          <cell r="J82">
            <v>41195.786</v>
          </cell>
          <cell r="K82">
            <v>40766.14</v>
          </cell>
          <cell r="L82">
            <v>40957</v>
          </cell>
          <cell r="M82">
            <v>42289.8</v>
          </cell>
          <cell r="N82">
            <v>43596.6</v>
          </cell>
          <cell r="O82">
            <v>44449.599999999999</v>
          </cell>
          <cell r="P82">
            <v>45745.4</v>
          </cell>
          <cell r="Q82" t="str">
            <v>47079.0 f</v>
          </cell>
          <cell r="R82" t="str">
            <v>48673.9 f</v>
          </cell>
          <cell r="S82">
            <v>4.3635555299786466E-2</v>
          </cell>
        </row>
        <row r="83">
          <cell r="A83" t="str">
            <v>EE Estonia</v>
          </cell>
          <cell r="C83">
            <v>0</v>
          </cell>
          <cell r="D83">
            <v>0</v>
          </cell>
          <cell r="E83">
            <v>0</v>
          </cell>
          <cell r="F83">
            <v>2793.8</v>
          </cell>
          <cell r="G83">
            <v>2749</v>
          </cell>
          <cell r="H83">
            <v>2873.8</v>
          </cell>
          <cell r="I83">
            <v>3003.5</v>
          </cell>
          <cell r="J83">
            <v>3319.6</v>
          </cell>
          <cell r="K83">
            <v>3492.4</v>
          </cell>
          <cell r="L83">
            <v>3489.7</v>
          </cell>
          <cell r="M83">
            <v>3762.1</v>
          </cell>
          <cell r="N83">
            <v>4002.6</v>
          </cell>
          <cell r="O83">
            <v>4292.6000000000004</v>
          </cell>
          <cell r="P83">
            <v>4513.3999999999996</v>
          </cell>
          <cell r="Q83" t="str">
            <v>4755.2 f</v>
          </cell>
          <cell r="R83" t="str">
            <v>5037.8 f</v>
          </cell>
          <cell r="S83" t="e">
            <v>#DIV/0!</v>
          </cell>
        </row>
        <row r="84">
          <cell r="A84" t="str">
            <v>HU Hungary</v>
          </cell>
          <cell r="C84">
            <v>0</v>
          </cell>
          <cell r="D84">
            <v>33568.5</v>
          </cell>
          <cell r="E84">
            <v>32864.199999999997</v>
          </cell>
          <cell r="F84">
            <v>32667</v>
          </cell>
          <cell r="G84">
            <v>33614.400000000001</v>
          </cell>
          <cell r="H84">
            <v>34118.6</v>
          </cell>
          <cell r="I84">
            <v>34568.9</v>
          </cell>
          <cell r="J84">
            <v>36147.4</v>
          </cell>
          <cell r="K84">
            <v>37904.199999999997</v>
          </cell>
          <cell r="L84">
            <v>39478.6</v>
          </cell>
          <cell r="M84">
            <v>41533.1</v>
          </cell>
          <cell r="N84">
            <v>43131.9</v>
          </cell>
          <cell r="O84">
            <v>44641</v>
          </cell>
          <cell r="P84">
            <v>45952.4</v>
          </cell>
          <cell r="Q84" t="str">
            <v>47437.8 f</v>
          </cell>
          <cell r="R84" t="str">
            <v>49054.5 f</v>
          </cell>
          <cell r="S84" t="e">
            <v>#DIV/0!</v>
          </cell>
        </row>
        <row r="85">
          <cell r="A85" t="str">
            <v>LT Lithuania</v>
          </cell>
          <cell r="C85">
            <v>8427</v>
          </cell>
          <cell r="D85">
            <v>7948.6</v>
          </cell>
          <cell r="E85">
            <v>6258.9</v>
          </cell>
          <cell r="F85">
            <v>5243.2</v>
          </cell>
          <cell r="G85">
            <v>4731.1000000000004</v>
          </cell>
          <cell r="H85">
            <v>4886.8</v>
          </cell>
          <cell r="I85">
            <v>5115.3999999999996</v>
          </cell>
          <cell r="J85">
            <v>5473.8</v>
          </cell>
          <cell r="K85">
            <v>5872.3</v>
          </cell>
          <cell r="L85">
            <v>5772.7</v>
          </cell>
          <cell r="M85">
            <v>5998.9</v>
          </cell>
          <cell r="N85">
            <v>6381.4</v>
          </cell>
          <cell r="O85">
            <v>6812.6</v>
          </cell>
          <cell r="P85">
            <v>7423.2</v>
          </cell>
          <cell r="Q85" t="str">
            <v>7936.9 f</v>
          </cell>
          <cell r="R85" t="str">
            <v>8456.9 f</v>
          </cell>
          <cell r="S85">
            <v>-0.2427435623590839</v>
          </cell>
        </row>
        <row r="86">
          <cell r="A86" t="str">
            <v>LV Latvia</v>
          </cell>
          <cell r="C86">
            <v>0</v>
          </cell>
          <cell r="D86">
            <v>0</v>
          </cell>
          <cell r="E86">
            <v>0</v>
          </cell>
          <cell r="F86">
            <v>0</v>
          </cell>
          <cell r="G86">
            <v>0</v>
          </cell>
          <cell r="H86">
            <v>3741.8</v>
          </cell>
          <cell r="I86">
            <v>3883.6</v>
          </cell>
          <cell r="J86">
            <v>4205.3</v>
          </cell>
          <cell r="K86">
            <v>4403.8999999999996</v>
          </cell>
          <cell r="L86">
            <v>4548.7</v>
          </cell>
          <cell r="M86">
            <v>4862.2</v>
          </cell>
          <cell r="N86">
            <v>5251.6</v>
          </cell>
          <cell r="O86">
            <v>5590.1</v>
          </cell>
          <cell r="P86">
            <v>6006.9</v>
          </cell>
          <cell r="Q86" t="str">
            <v>6381.2 f</v>
          </cell>
          <cell r="R86" t="str">
            <v>6774.2 f</v>
          </cell>
          <cell r="S86" t="e">
            <v>#DIV/0!</v>
          </cell>
        </row>
        <row r="87">
          <cell r="A87" t="str">
            <v>MT Malta</v>
          </cell>
          <cell r="C87">
            <v>0</v>
          </cell>
          <cell r="D87">
            <v>0</v>
          </cell>
          <cell r="E87">
            <v>0</v>
          </cell>
          <cell r="F87">
            <v>0</v>
          </cell>
          <cell r="G87">
            <v>0</v>
          </cell>
          <cell r="H87">
            <v>0</v>
          </cell>
          <cell r="I87">
            <v>0</v>
          </cell>
          <cell r="J87">
            <v>0</v>
          </cell>
          <cell r="K87">
            <v>0</v>
          </cell>
          <cell r="L87">
            <v>2913.2</v>
          </cell>
          <cell r="M87">
            <v>3100</v>
          </cell>
          <cell r="N87">
            <v>3063.9</v>
          </cell>
          <cell r="O87">
            <v>3116.7</v>
          </cell>
          <cell r="P87" t="str">
            <v>3128.9 f</v>
          </cell>
          <cell r="Q87" t="str">
            <v>3173.9 f</v>
          </cell>
          <cell r="R87" t="str">
            <v>3236.8 f</v>
          </cell>
          <cell r="S87" t="e">
            <v>#DIV/0!</v>
          </cell>
        </row>
        <row r="88">
          <cell r="A88" t="str">
            <v>PL Poland</v>
          </cell>
          <cell r="C88">
            <v>0</v>
          </cell>
          <cell r="D88">
            <v>0</v>
          </cell>
          <cell r="E88">
            <v>0</v>
          </cell>
          <cell r="F88">
            <v>0</v>
          </cell>
          <cell r="G88">
            <v>0</v>
          </cell>
          <cell r="H88">
            <v>103948.4</v>
          </cell>
          <cell r="I88">
            <v>110185.3</v>
          </cell>
          <cell r="J88">
            <v>117677.9</v>
          </cell>
          <cell r="K88">
            <v>123326.5</v>
          </cell>
          <cell r="L88">
            <v>128382.8</v>
          </cell>
          <cell r="M88">
            <v>133455.29999999999</v>
          </cell>
          <cell r="N88">
            <v>134811.9</v>
          </cell>
          <cell r="O88">
            <v>136658.9</v>
          </cell>
          <cell r="P88">
            <v>141807.4</v>
          </cell>
          <cell r="Q88" t="str">
            <v>148295.3 f</v>
          </cell>
          <cell r="R88" t="str">
            <v>155345.5 f</v>
          </cell>
          <cell r="S88" t="e">
            <v>#DIV/0!</v>
          </cell>
        </row>
        <row r="89">
          <cell r="A89" t="str">
            <v>RO Romania</v>
          </cell>
          <cell r="C89">
            <v>30215.868999999999</v>
          </cell>
          <cell r="D89">
            <v>26263.393</v>
          </cell>
          <cell r="E89">
            <v>23972.170999999998</v>
          </cell>
          <cell r="F89">
            <v>24336.79</v>
          </cell>
          <cell r="G89">
            <v>25294.351999999999</v>
          </cell>
          <cell r="H89">
            <v>27100.186000000002</v>
          </cell>
          <cell r="I89">
            <v>28170.118999999999</v>
          </cell>
          <cell r="J89">
            <v>26464.960999999999</v>
          </cell>
          <cell r="K89">
            <v>25190.004000000001</v>
          </cell>
          <cell r="L89">
            <v>24900.400000000001</v>
          </cell>
          <cell r="M89">
            <v>25435.5</v>
          </cell>
          <cell r="N89">
            <v>26896.7</v>
          </cell>
          <cell r="O89">
            <v>28229</v>
          </cell>
          <cell r="P89">
            <v>29598.3</v>
          </cell>
          <cell r="Q89" t="str">
            <v>31120.5 f</v>
          </cell>
          <cell r="R89" t="str">
            <v>32780.9 f</v>
          </cell>
          <cell r="S89">
            <v>-0.10984853687312446</v>
          </cell>
        </row>
        <row r="90">
          <cell r="A90" t="str">
            <v>SI Slovenia</v>
          </cell>
          <cell r="C90">
            <v>14768.2</v>
          </cell>
          <cell r="D90">
            <v>13453.8</v>
          </cell>
          <cell r="E90">
            <v>12718.8</v>
          </cell>
          <cell r="F90">
            <v>13080.4</v>
          </cell>
          <cell r="G90">
            <v>13777.3</v>
          </cell>
          <cell r="H90">
            <v>15319.3</v>
          </cell>
          <cell r="I90">
            <v>15877.4</v>
          </cell>
          <cell r="J90">
            <v>16633.400000000001</v>
          </cell>
          <cell r="K90">
            <v>17226.2</v>
          </cell>
          <cell r="L90">
            <v>18183</v>
          </cell>
          <cell r="M90">
            <v>18890.599999999999</v>
          </cell>
          <cell r="N90">
            <v>19396.599999999999</v>
          </cell>
          <cell r="O90">
            <v>20061.900000000001</v>
          </cell>
          <cell r="P90">
            <v>20516.400000000001</v>
          </cell>
          <cell r="Q90" t="str">
            <v>21172.6 f</v>
          </cell>
          <cell r="R90" t="str">
            <v>21925.9 f</v>
          </cell>
          <cell r="S90">
            <v>0.31340312292628747</v>
          </cell>
        </row>
        <row r="91">
          <cell r="A91" t="str">
            <v>SK Slovak Republic</v>
          </cell>
          <cell r="C91">
            <v>0</v>
          </cell>
          <cell r="D91">
            <v>0</v>
          </cell>
          <cell r="E91">
            <v>12311.9</v>
          </cell>
          <cell r="F91">
            <v>13195.7</v>
          </cell>
          <cell r="G91">
            <v>14014.5</v>
          </cell>
          <cell r="H91">
            <v>14833.5</v>
          </cell>
          <cell r="I91">
            <v>15745.2</v>
          </cell>
          <cell r="J91">
            <v>16471.2</v>
          </cell>
          <cell r="K91">
            <v>17164.8</v>
          </cell>
          <cell r="L91">
            <v>17417.2</v>
          </cell>
          <cell r="M91">
            <v>17771.7</v>
          </cell>
          <cell r="N91">
            <v>18444.5</v>
          </cell>
          <cell r="O91">
            <v>19256.099999999999</v>
          </cell>
          <cell r="P91">
            <v>20066.3</v>
          </cell>
          <cell r="Q91" t="str">
            <v>20875.5 f</v>
          </cell>
          <cell r="R91" t="str">
            <v>21722.4 f</v>
          </cell>
          <cell r="S91" t="e">
            <v>#DIV/0!</v>
          </cell>
        </row>
        <row r="92">
          <cell r="A92" t="str">
            <v>TR Turkey</v>
          </cell>
          <cell r="C92">
            <v>110624.3</v>
          </cell>
          <cell r="D92">
            <v>111649.2</v>
          </cell>
          <cell r="E92">
            <v>118330.6</v>
          </cell>
          <cell r="F92">
            <v>127846.8</v>
          </cell>
          <cell r="G92">
            <v>120871.9</v>
          </cell>
          <cell r="H92">
            <v>129564.1</v>
          </cell>
          <cell r="I92">
            <v>138640.5</v>
          </cell>
          <cell r="J92">
            <v>149078.39999999999</v>
          </cell>
          <cell r="K92">
            <v>153687.70000000001</v>
          </cell>
          <cell r="L92">
            <v>146450.70000000001</v>
          </cell>
          <cell r="M92">
            <v>157229</v>
          </cell>
          <cell r="N92">
            <v>145444</v>
          </cell>
          <cell r="O92">
            <v>156994.6</v>
          </cell>
          <cell r="P92">
            <v>166091.70000000001</v>
          </cell>
          <cell r="Q92" t="str">
            <v>173784.2 f</v>
          </cell>
          <cell r="R92" t="str">
            <v>182535.8 f</v>
          </cell>
          <cell r="S92">
            <v>0.31475634196103375</v>
          </cell>
        </row>
      </sheetData>
      <sheetData sheetId="15" refreshError="1"/>
      <sheetData sheetId="16" refreshError="1"/>
      <sheetData sheetId="17"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art index of GIEC, GDP, T (2)"/>
      <sheetName val="Chart annual growth rates 95-02"/>
      <sheetName val="Chart index of GIEC, GDP, TECI"/>
      <sheetName val="Indices"/>
      <sheetName val="Data for Graphs"/>
      <sheetName val="Total energy intensity"/>
      <sheetName val="GDP at current prices"/>
      <sheetName val="GDP at 1995 prices"/>
      <sheetName val="GIEC"/>
      <sheetName val="GDP at 2000 prices"/>
      <sheetName val="Total energy intensity proj"/>
      <sheetName val="GIEC Projections"/>
      <sheetName val="GDP projections (2000 prices)"/>
      <sheetName val="GDP projections (1995 prices)"/>
      <sheetName val="New Cronos"/>
      <sheetName val="a_gdp_c current prices"/>
      <sheetName val="a_gdp_c constant prices"/>
      <sheetName val="ES 100a All products 0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row r="1">
          <cell r="A1" t="str">
            <v>INDIC_EN</v>
          </cell>
          <cell r="B1" t="str">
            <v>100900 Gross inland consumption</v>
          </cell>
        </row>
        <row r="2">
          <cell r="A2" t="str">
            <v>UNIT</v>
          </cell>
          <cell r="B2" t="str">
            <v>1000TOE Thousands tons of oil equivalent (TOE)</v>
          </cell>
        </row>
        <row r="3">
          <cell r="A3" t="str">
            <v>PRODUCT</v>
          </cell>
          <cell r="B3" t="str">
            <v>0000 All Products</v>
          </cell>
        </row>
        <row r="4">
          <cell r="A4">
            <v>1</v>
          </cell>
          <cell r="B4">
            <v>2</v>
          </cell>
          <cell r="C4">
            <v>3</v>
          </cell>
          <cell r="D4">
            <v>4</v>
          </cell>
          <cell r="E4">
            <v>5</v>
          </cell>
          <cell r="F4">
            <v>6</v>
          </cell>
          <cell r="G4">
            <v>7</v>
          </cell>
          <cell r="H4">
            <v>8</v>
          </cell>
          <cell r="I4">
            <v>9</v>
          </cell>
          <cell r="J4">
            <v>10</v>
          </cell>
          <cell r="K4">
            <v>11</v>
          </cell>
          <cell r="L4">
            <v>12</v>
          </cell>
          <cell r="M4">
            <v>13</v>
          </cell>
          <cell r="N4">
            <v>14</v>
          </cell>
          <cell r="O4">
            <v>15</v>
          </cell>
          <cell r="P4">
            <v>16</v>
          </cell>
          <cell r="Q4">
            <v>17</v>
          </cell>
          <cell r="R4">
            <v>18</v>
          </cell>
        </row>
        <row r="5">
          <cell r="B5" t="str">
            <v>TIME</v>
          </cell>
          <cell r="C5" t="str">
            <v>1990A00</v>
          </cell>
          <cell r="D5" t="str">
            <v>1991A00</v>
          </cell>
          <cell r="E5" t="str">
            <v>1992A00</v>
          </cell>
          <cell r="F5" t="str">
            <v>1993A00</v>
          </cell>
          <cell r="G5" t="str">
            <v>1994A00</v>
          </cell>
          <cell r="H5" t="str">
            <v>1995A00</v>
          </cell>
          <cell r="I5" t="str">
            <v>1996A00</v>
          </cell>
          <cell r="J5" t="str">
            <v>1997A00</v>
          </cell>
          <cell r="K5" t="str">
            <v>1998A00</v>
          </cell>
          <cell r="L5" t="str">
            <v>1999A00</v>
          </cell>
          <cell r="M5" t="str">
            <v>2000A00</v>
          </cell>
          <cell r="N5" t="str">
            <v>2001A00</v>
          </cell>
        </row>
        <row r="6">
          <cell r="A6" t="str">
            <v>GEO</v>
          </cell>
        </row>
        <row r="7">
          <cell r="A7" t="str">
            <v>eu25 European Union (25 countries)</v>
          </cell>
          <cell r="C7">
            <v>1553010</v>
          </cell>
          <cell r="D7">
            <v>1571383</v>
          </cell>
          <cell r="E7">
            <v>1549468</v>
          </cell>
          <cell r="F7">
            <v>1545865</v>
          </cell>
          <cell r="G7">
            <v>1538603</v>
          </cell>
          <cell r="H7">
            <v>1571440</v>
          </cell>
          <cell r="I7">
            <v>1630897</v>
          </cell>
          <cell r="J7">
            <v>1619822</v>
          </cell>
          <cell r="K7">
            <v>1642566</v>
          </cell>
          <cell r="L7">
            <v>1637145</v>
          </cell>
          <cell r="M7">
            <v>1652151</v>
          </cell>
          <cell r="N7">
            <v>1686830</v>
          </cell>
          <cell r="O7">
            <v>1676885</v>
          </cell>
        </row>
        <row r="8">
          <cell r="A8" t="str">
            <v>eu15 European Union (15 countries)</v>
          </cell>
          <cell r="C8">
            <v>1318765</v>
          </cell>
          <cell r="D8">
            <v>1344838</v>
          </cell>
          <cell r="E8">
            <v>1335864</v>
          </cell>
          <cell r="F8">
            <v>1334677</v>
          </cell>
          <cell r="G8">
            <v>1334813</v>
          </cell>
          <cell r="H8">
            <v>1362830</v>
          </cell>
          <cell r="I8">
            <v>1412708</v>
          </cell>
          <cell r="J8">
            <v>1405769</v>
          </cell>
          <cell r="K8">
            <v>1435456</v>
          </cell>
          <cell r="L8">
            <v>1438090</v>
          </cell>
          <cell r="M8">
            <v>1455277</v>
          </cell>
          <cell r="N8">
            <v>1484317</v>
          </cell>
          <cell r="O8">
            <v>1475390</v>
          </cell>
        </row>
        <row r="9">
          <cell r="A9" t="str">
            <v>nms10 New Member States (CZ, EE, CY, LV, LT, HU, MT, PL, SI, SK)</v>
          </cell>
          <cell r="C9">
            <v>234246</v>
          </cell>
          <cell r="D9">
            <v>226545</v>
          </cell>
          <cell r="E9">
            <v>213605</v>
          </cell>
          <cell r="F9">
            <v>211188</v>
          </cell>
          <cell r="G9">
            <v>203790</v>
          </cell>
          <cell r="H9">
            <v>208610</v>
          </cell>
          <cell r="I9">
            <v>218189</v>
          </cell>
          <cell r="J9">
            <v>214053</v>
          </cell>
          <cell r="K9">
            <v>207110</v>
          </cell>
          <cell r="L9">
            <v>199055</v>
          </cell>
          <cell r="M9">
            <v>196873</v>
          </cell>
          <cell r="N9">
            <v>202513</v>
          </cell>
          <cell r="O9">
            <v>201495</v>
          </cell>
        </row>
        <row r="10">
          <cell r="A10" t="str">
            <v>eurozone Euro-zone (EUR-11 up to 31.12.2000 / EUR-12 from 1.1.2001)</v>
          </cell>
          <cell r="C10">
            <v>1019783</v>
          </cell>
          <cell r="D10">
            <v>1038006</v>
          </cell>
          <cell r="E10">
            <v>1031586</v>
          </cell>
          <cell r="F10">
            <v>1027386</v>
          </cell>
          <cell r="G10">
            <v>1022242</v>
          </cell>
          <cell r="H10">
            <v>1049870</v>
          </cell>
          <cell r="I10">
            <v>1084597</v>
          </cell>
          <cell r="J10">
            <v>1085912</v>
          </cell>
          <cell r="K10">
            <v>1106598</v>
          </cell>
          <cell r="L10">
            <v>1111588</v>
          </cell>
          <cell r="M10">
            <v>1129256</v>
          </cell>
          <cell r="N10">
            <v>1180689</v>
          </cell>
          <cell r="O10">
            <v>1179947</v>
          </cell>
        </row>
        <row r="11">
          <cell r="A11" t="str">
            <v>eurozone12 Euro-zone (EUR-11 plus GR up to 31.12.2000 / EUR-12 from 1.1.2001)</v>
          </cell>
          <cell r="C11">
            <v>1042028</v>
          </cell>
          <cell r="D11">
            <v>1060420</v>
          </cell>
          <cell r="E11">
            <v>1054627</v>
          </cell>
          <cell r="F11">
            <v>1049992</v>
          </cell>
          <cell r="G11">
            <v>1045848</v>
          </cell>
          <cell r="H11">
            <v>1074007</v>
          </cell>
          <cell r="I11">
            <v>1110002</v>
          </cell>
          <cell r="J11">
            <v>1111497</v>
          </cell>
          <cell r="K11">
            <v>1133473</v>
          </cell>
          <cell r="L11">
            <v>1138347</v>
          </cell>
          <cell r="M11">
            <v>1157331</v>
          </cell>
          <cell r="N11">
            <v>1180689</v>
          </cell>
          <cell r="O11">
            <v>1179947</v>
          </cell>
        </row>
        <row r="12">
          <cell r="A12" t="str">
            <v>BE Belgium</v>
          </cell>
          <cell r="C12">
            <v>47257</v>
          </cell>
          <cell r="D12">
            <v>49493</v>
          </cell>
          <cell r="E12">
            <v>50259</v>
          </cell>
          <cell r="F12">
            <v>48887</v>
          </cell>
          <cell r="G12">
            <v>49758</v>
          </cell>
          <cell r="H12">
            <v>50459</v>
          </cell>
          <cell r="I12">
            <v>53981</v>
          </cell>
          <cell r="J12">
            <v>55120</v>
          </cell>
          <cell r="K12">
            <v>56210</v>
          </cell>
          <cell r="L12">
            <v>56876</v>
          </cell>
          <cell r="M12">
            <v>57168</v>
          </cell>
          <cell r="N12">
            <v>55617</v>
          </cell>
          <cell r="O12">
            <v>52570</v>
          </cell>
        </row>
        <row r="13">
          <cell r="A13" t="str">
            <v>DK Denmark</v>
          </cell>
          <cell r="C13">
            <v>18537</v>
          </cell>
          <cell r="D13">
            <v>20366</v>
          </cell>
          <cell r="E13">
            <v>19514</v>
          </cell>
          <cell r="F13">
            <v>20225</v>
          </cell>
          <cell r="G13">
            <v>20448</v>
          </cell>
          <cell r="H13">
            <v>20441</v>
          </cell>
          <cell r="I13">
            <v>22881</v>
          </cell>
          <cell r="J13">
            <v>21308</v>
          </cell>
          <cell r="K13">
            <v>20980</v>
          </cell>
          <cell r="L13">
            <v>20215</v>
          </cell>
          <cell r="M13">
            <v>19666</v>
          </cell>
          <cell r="N13">
            <v>20213</v>
          </cell>
          <cell r="O13">
            <v>19839</v>
          </cell>
        </row>
        <row r="14">
          <cell r="A14" t="str">
            <v>DE Germany (including ex-GDR from 1991)</v>
          </cell>
          <cell r="C14">
            <v>356084</v>
          </cell>
          <cell r="D14">
            <v>347151</v>
          </cell>
          <cell r="E14">
            <v>340438</v>
          </cell>
          <cell r="F14">
            <v>339059</v>
          </cell>
          <cell r="G14">
            <v>336045</v>
          </cell>
          <cell r="H14">
            <v>337142</v>
          </cell>
          <cell r="I14">
            <v>348921</v>
          </cell>
          <cell r="J14">
            <v>345465</v>
          </cell>
          <cell r="K14">
            <v>344484</v>
          </cell>
          <cell r="L14">
            <v>338421</v>
          </cell>
          <cell r="M14">
            <v>340225</v>
          </cell>
          <cell r="N14">
            <v>350118</v>
          </cell>
          <cell r="O14">
            <v>343671</v>
          </cell>
        </row>
        <row r="15">
          <cell r="A15" t="str">
            <v>GR Greece</v>
          </cell>
          <cell r="C15">
            <v>22245</v>
          </cell>
          <cell r="D15">
            <v>22414</v>
          </cell>
          <cell r="E15">
            <v>23040</v>
          </cell>
          <cell r="F15">
            <v>22605</v>
          </cell>
          <cell r="G15">
            <v>23606</v>
          </cell>
          <cell r="H15">
            <v>24137</v>
          </cell>
          <cell r="I15">
            <v>25405</v>
          </cell>
          <cell r="J15">
            <v>25585</v>
          </cell>
          <cell r="K15">
            <v>26875</v>
          </cell>
          <cell r="L15">
            <v>26759</v>
          </cell>
          <cell r="M15">
            <v>28076</v>
          </cell>
          <cell r="N15">
            <v>28937</v>
          </cell>
          <cell r="O15">
            <v>29736</v>
          </cell>
        </row>
        <row r="16">
          <cell r="A16" t="str">
            <v>ES Spain</v>
          </cell>
          <cell r="C16">
            <v>89401</v>
          </cell>
          <cell r="D16">
            <v>94160</v>
          </cell>
          <cell r="E16">
            <v>95158</v>
          </cell>
          <cell r="F16">
            <v>91395</v>
          </cell>
          <cell r="G16">
            <v>97110</v>
          </cell>
          <cell r="H16">
            <v>102207</v>
          </cell>
          <cell r="I16">
            <v>100825</v>
          </cell>
          <cell r="J16">
            <v>106054</v>
          </cell>
          <cell r="K16">
            <v>111099</v>
          </cell>
          <cell r="L16">
            <v>117567</v>
          </cell>
          <cell r="M16">
            <v>122754</v>
          </cell>
          <cell r="N16">
            <v>126188</v>
          </cell>
          <cell r="O16">
            <v>129887</v>
          </cell>
        </row>
        <row r="17">
          <cell r="A17" t="str">
            <v>FR France</v>
          </cell>
          <cell r="C17">
            <v>223122</v>
          </cell>
          <cell r="D17">
            <v>235643</v>
          </cell>
          <cell r="E17">
            <v>232811</v>
          </cell>
          <cell r="F17">
            <v>235778</v>
          </cell>
          <cell r="G17">
            <v>226528</v>
          </cell>
          <cell r="H17">
            <v>235628</v>
          </cell>
          <cell r="I17">
            <v>249168</v>
          </cell>
          <cell r="J17">
            <v>243209</v>
          </cell>
          <cell r="K17">
            <v>250776</v>
          </cell>
          <cell r="L17">
            <v>250811</v>
          </cell>
          <cell r="M17">
            <v>258055</v>
          </cell>
          <cell r="N17">
            <v>261697</v>
          </cell>
          <cell r="O17">
            <v>261391</v>
          </cell>
        </row>
        <row r="18">
          <cell r="A18" t="str">
            <v>IE Ireland</v>
          </cell>
          <cell r="C18">
            <v>10343</v>
          </cell>
          <cell r="D18">
            <v>10263</v>
          </cell>
          <cell r="E18">
            <v>10185</v>
          </cell>
          <cell r="F18">
            <v>10459</v>
          </cell>
          <cell r="G18">
            <v>10946</v>
          </cell>
          <cell r="H18">
            <v>11027</v>
          </cell>
          <cell r="I18">
            <v>11722</v>
          </cell>
          <cell r="J18">
            <v>12247</v>
          </cell>
          <cell r="K18">
            <v>13041</v>
          </cell>
          <cell r="L18">
            <v>13804</v>
          </cell>
          <cell r="M18">
            <v>14242</v>
          </cell>
          <cell r="N18">
            <v>14806</v>
          </cell>
          <cell r="O18">
            <v>15156</v>
          </cell>
        </row>
        <row r="19">
          <cell r="A19" t="str">
            <v>IT Italy</v>
          </cell>
          <cell r="C19">
            <v>153076</v>
          </cell>
          <cell r="D19">
            <v>155194</v>
          </cell>
          <cell r="E19">
            <v>157349</v>
          </cell>
          <cell r="F19">
            <v>154734</v>
          </cell>
          <cell r="G19">
            <v>152679</v>
          </cell>
          <cell r="H19">
            <v>161499</v>
          </cell>
          <cell r="I19">
            <v>161290</v>
          </cell>
          <cell r="J19">
            <v>163539</v>
          </cell>
          <cell r="K19">
            <v>168534</v>
          </cell>
          <cell r="L19">
            <v>170914</v>
          </cell>
          <cell r="M19">
            <v>172478</v>
          </cell>
          <cell r="N19">
            <v>172713</v>
          </cell>
          <cell r="O19">
            <v>173550</v>
          </cell>
        </row>
        <row r="20">
          <cell r="A20" t="str">
            <v>lu Luxembourg (Grand-Duché)</v>
          </cell>
          <cell r="C20">
            <v>3551</v>
          </cell>
          <cell r="D20">
            <v>3773</v>
          </cell>
          <cell r="E20">
            <v>3790</v>
          </cell>
          <cell r="F20">
            <v>3843</v>
          </cell>
          <cell r="G20">
            <v>3755</v>
          </cell>
          <cell r="H20">
            <v>3335</v>
          </cell>
          <cell r="I20">
            <v>3401</v>
          </cell>
          <cell r="J20">
            <v>3351</v>
          </cell>
          <cell r="K20">
            <v>3274</v>
          </cell>
          <cell r="L20">
            <v>3440</v>
          </cell>
          <cell r="M20">
            <v>3628</v>
          </cell>
          <cell r="N20">
            <v>3765</v>
          </cell>
          <cell r="O20">
            <v>3979</v>
          </cell>
        </row>
        <row r="21">
          <cell r="A21" t="str">
            <v>NL Netherlands</v>
          </cell>
          <cell r="C21">
            <v>66841</v>
          </cell>
          <cell r="D21">
            <v>69936</v>
          </cell>
          <cell r="E21">
            <v>70067</v>
          </cell>
          <cell r="F21">
            <v>70785</v>
          </cell>
          <cell r="G21">
            <v>70609</v>
          </cell>
          <cell r="H21">
            <v>73355</v>
          </cell>
          <cell r="I21">
            <v>76254</v>
          </cell>
          <cell r="J21">
            <v>75127</v>
          </cell>
          <cell r="K21">
            <v>75006</v>
          </cell>
          <cell r="L21">
            <v>74475</v>
          </cell>
          <cell r="M21">
            <v>75655</v>
          </cell>
          <cell r="N21">
            <v>77587</v>
          </cell>
          <cell r="O21">
            <v>78195</v>
          </cell>
        </row>
        <row r="22">
          <cell r="A22" t="str">
            <v>AT Austria</v>
          </cell>
          <cell r="C22">
            <v>24517</v>
          </cell>
          <cell r="D22">
            <v>26214</v>
          </cell>
          <cell r="E22">
            <v>25277</v>
          </cell>
          <cell r="F22">
            <v>25598</v>
          </cell>
          <cell r="G22">
            <v>25663</v>
          </cell>
          <cell r="H22">
            <v>26774</v>
          </cell>
          <cell r="I22">
            <v>28314</v>
          </cell>
          <cell r="J22">
            <v>28296</v>
          </cell>
          <cell r="K22">
            <v>28699</v>
          </cell>
          <cell r="L22">
            <v>28581</v>
          </cell>
          <cell r="M22">
            <v>28433</v>
          </cell>
          <cell r="N22">
            <v>31179</v>
          </cell>
          <cell r="O22">
            <v>30733</v>
          </cell>
        </row>
        <row r="23">
          <cell r="A23" t="str">
            <v>PT Portugal</v>
          </cell>
          <cell r="C23">
            <v>16890</v>
          </cell>
          <cell r="D23">
            <v>17172</v>
          </cell>
          <cell r="E23">
            <v>18344</v>
          </cell>
          <cell r="F23">
            <v>17988</v>
          </cell>
          <cell r="G23">
            <v>18584</v>
          </cell>
          <cell r="H23">
            <v>19611</v>
          </cell>
          <cell r="I23">
            <v>19560</v>
          </cell>
          <cell r="J23">
            <v>20744</v>
          </cell>
          <cell r="K23">
            <v>22246</v>
          </cell>
          <cell r="L23">
            <v>23892</v>
          </cell>
          <cell r="M23">
            <v>24108</v>
          </cell>
          <cell r="N23">
            <v>24760</v>
          </cell>
          <cell r="O23">
            <v>25942</v>
          </cell>
        </row>
        <row r="24">
          <cell r="A24" t="str">
            <v>FI Finland</v>
          </cell>
          <cell r="C24">
            <v>28701</v>
          </cell>
          <cell r="D24">
            <v>29007</v>
          </cell>
          <cell r="E24">
            <v>27909</v>
          </cell>
          <cell r="F24">
            <v>28860</v>
          </cell>
          <cell r="G24">
            <v>30565</v>
          </cell>
          <cell r="H24">
            <v>28834</v>
          </cell>
          <cell r="I24">
            <v>31160</v>
          </cell>
          <cell r="J24">
            <v>32760</v>
          </cell>
          <cell r="K24">
            <v>33229</v>
          </cell>
          <cell r="L24">
            <v>32807</v>
          </cell>
          <cell r="M24">
            <v>32508</v>
          </cell>
          <cell r="N24">
            <v>33322</v>
          </cell>
          <cell r="O24">
            <v>35136</v>
          </cell>
        </row>
        <row r="25">
          <cell r="A25" t="str">
            <v>SE Sweden</v>
          </cell>
          <cell r="C25">
            <v>47118</v>
          </cell>
          <cell r="D25">
            <v>48741</v>
          </cell>
          <cell r="E25">
            <v>46333</v>
          </cell>
          <cell r="F25">
            <v>46609</v>
          </cell>
          <cell r="G25">
            <v>49650</v>
          </cell>
          <cell r="H25">
            <v>50370</v>
          </cell>
          <cell r="I25">
            <v>51576</v>
          </cell>
          <cell r="J25">
            <v>50271</v>
          </cell>
          <cell r="K25">
            <v>50699</v>
          </cell>
          <cell r="L25">
            <v>50812</v>
          </cell>
          <cell r="M25">
            <v>47863</v>
          </cell>
          <cell r="N25">
            <v>51453</v>
          </cell>
          <cell r="O25">
            <v>51465</v>
          </cell>
        </row>
        <row r="26">
          <cell r="A26" t="str">
            <v>UK United Kingdom</v>
          </cell>
          <cell r="C26">
            <v>211082</v>
          </cell>
          <cell r="D26">
            <v>215311</v>
          </cell>
          <cell r="E26">
            <v>215390</v>
          </cell>
          <cell r="F26">
            <v>217851</v>
          </cell>
          <cell r="G26">
            <v>218866</v>
          </cell>
          <cell r="H26">
            <v>218011</v>
          </cell>
          <cell r="I26">
            <v>228248</v>
          </cell>
          <cell r="J26">
            <v>222693</v>
          </cell>
          <cell r="K26">
            <v>230304</v>
          </cell>
          <cell r="L26">
            <v>228717</v>
          </cell>
          <cell r="M26">
            <v>230416</v>
          </cell>
          <cell r="N26">
            <v>231962</v>
          </cell>
          <cell r="O26">
            <v>224140</v>
          </cell>
        </row>
        <row r="27">
          <cell r="A27" t="str">
            <v>eea18 European Economic Area (EEA) (EU-15 plus IS, LI, NO)</v>
          </cell>
          <cell r="C27">
            <v>1342546</v>
          </cell>
          <cell r="D27">
            <v>1368867</v>
          </cell>
          <cell r="E27">
            <v>1360360</v>
          </cell>
          <cell r="F27">
            <v>1360625</v>
          </cell>
          <cell r="G27">
            <v>1360469</v>
          </cell>
          <cell r="H27">
            <v>1388655</v>
          </cell>
          <cell r="I27">
            <v>1438388</v>
          </cell>
          <cell r="J27">
            <v>1432725</v>
          </cell>
          <cell r="K27">
            <v>1463658</v>
          </cell>
          <cell r="L27">
            <v>1467877</v>
          </cell>
          <cell r="M27">
            <v>1484578</v>
          </cell>
          <cell r="N27">
            <v>1514571</v>
          </cell>
          <cell r="O27">
            <v>1505059</v>
          </cell>
        </row>
        <row r="28">
          <cell r="A28" t="str">
            <v>IS Iceland</v>
          </cell>
          <cell r="C28">
            <v>2214</v>
          </cell>
          <cell r="D28">
            <v>2033</v>
          </cell>
          <cell r="E28">
            <v>2076</v>
          </cell>
          <cell r="F28">
            <v>2154</v>
          </cell>
          <cell r="G28">
            <v>2139</v>
          </cell>
          <cell r="H28">
            <v>2141</v>
          </cell>
          <cell r="I28">
            <v>2468</v>
          </cell>
          <cell r="J28">
            <v>2517</v>
          </cell>
          <cell r="K28">
            <v>2685</v>
          </cell>
          <cell r="L28">
            <v>3074</v>
          </cell>
          <cell r="M28">
            <v>3230</v>
          </cell>
          <cell r="N28">
            <v>3349</v>
          </cell>
          <cell r="O28">
            <v>3390</v>
          </cell>
        </row>
        <row r="29">
          <cell r="A29" t="str">
            <v>NO Norway</v>
          </cell>
          <cell r="C29">
            <v>21568</v>
          </cell>
          <cell r="D29">
            <v>21995</v>
          </cell>
          <cell r="E29">
            <v>22420</v>
          </cell>
          <cell r="F29">
            <v>23794</v>
          </cell>
          <cell r="G29">
            <v>23518</v>
          </cell>
          <cell r="H29">
            <v>23684</v>
          </cell>
          <cell r="I29">
            <v>23212</v>
          </cell>
          <cell r="J29">
            <v>24439</v>
          </cell>
          <cell r="K29">
            <v>25517</v>
          </cell>
          <cell r="L29">
            <v>26712</v>
          </cell>
          <cell r="M29">
            <v>26071</v>
          </cell>
          <cell r="N29">
            <v>26904</v>
          </cell>
          <cell r="O29">
            <v>26278</v>
          </cell>
        </row>
        <row r="30">
          <cell r="A30" t="str">
            <v>EU15 European Union (15 countries)</v>
          </cell>
          <cell r="C30">
            <v>1318765</v>
          </cell>
          <cell r="D30">
            <v>1344838</v>
          </cell>
          <cell r="E30">
            <v>1335864</v>
          </cell>
          <cell r="F30">
            <v>1334677</v>
          </cell>
          <cell r="G30">
            <v>1334813</v>
          </cell>
          <cell r="H30">
            <v>1362830</v>
          </cell>
          <cell r="I30">
            <v>1412708</v>
          </cell>
          <cell r="J30">
            <v>1405769</v>
          </cell>
          <cell r="K30">
            <v>1435456</v>
          </cell>
          <cell r="L30">
            <v>1438090</v>
          </cell>
          <cell r="M30">
            <v>1455277</v>
          </cell>
          <cell r="N30">
            <v>1484317</v>
          </cell>
          <cell r="O30">
            <v>1475390</v>
          </cell>
        </row>
        <row r="31">
          <cell r="A31" t="str">
            <v>BG Bulgaria</v>
          </cell>
          <cell r="C31">
            <v>27961</v>
          </cell>
          <cell r="D31">
            <v>22426</v>
          </cell>
          <cell r="E31">
            <v>20724</v>
          </cell>
          <cell r="F31">
            <v>22056</v>
          </cell>
          <cell r="G31">
            <v>21352</v>
          </cell>
          <cell r="H31">
            <v>23304</v>
          </cell>
          <cell r="I31">
            <v>23091</v>
          </cell>
          <cell r="J31">
            <v>20549</v>
          </cell>
          <cell r="K31">
            <v>20086</v>
          </cell>
          <cell r="L31">
            <v>18145</v>
          </cell>
          <cell r="M31">
            <v>18296</v>
          </cell>
          <cell r="N31">
            <v>19062</v>
          </cell>
          <cell r="O31">
            <v>18721</v>
          </cell>
        </row>
        <row r="32">
          <cell r="A32" t="str">
            <v>CY Cyprus</v>
          </cell>
          <cell r="C32">
            <v>1823</v>
          </cell>
          <cell r="D32">
            <v>1568</v>
          </cell>
          <cell r="E32">
            <v>1815</v>
          </cell>
          <cell r="F32">
            <v>1865</v>
          </cell>
          <cell r="G32">
            <v>2144</v>
          </cell>
          <cell r="H32">
            <v>1948</v>
          </cell>
          <cell r="I32">
            <v>2093</v>
          </cell>
          <cell r="J32">
            <v>2043</v>
          </cell>
          <cell r="K32">
            <v>2291</v>
          </cell>
          <cell r="L32">
            <v>2265</v>
          </cell>
          <cell r="M32">
            <v>2392</v>
          </cell>
          <cell r="N32">
            <v>2410</v>
          </cell>
          <cell r="O32">
            <v>2411</v>
          </cell>
        </row>
        <row r="33">
          <cell r="A33" t="str">
            <v>CZ Czech Republic</v>
          </cell>
          <cell r="C33">
            <v>47203</v>
          </cell>
          <cell r="D33">
            <v>42847</v>
          </cell>
          <cell r="E33">
            <v>43146</v>
          </cell>
          <cell r="F33">
            <v>41687</v>
          </cell>
          <cell r="G33">
            <v>40277</v>
          </cell>
          <cell r="H33">
            <v>40588</v>
          </cell>
          <cell r="I33">
            <v>41805</v>
          </cell>
          <cell r="J33">
            <v>42048</v>
          </cell>
          <cell r="K33">
            <v>40624</v>
          </cell>
          <cell r="L33">
            <v>37750</v>
          </cell>
          <cell r="M33">
            <v>40103</v>
          </cell>
          <cell r="N33">
            <v>40977</v>
          </cell>
          <cell r="O33">
            <v>40933</v>
          </cell>
        </row>
        <row r="34">
          <cell r="A34" t="str">
            <v>EE Estonia</v>
          </cell>
          <cell r="C34">
            <v>9883</v>
          </cell>
          <cell r="D34">
            <v>9201</v>
          </cell>
          <cell r="E34">
            <v>6841</v>
          </cell>
          <cell r="F34">
            <v>5349</v>
          </cell>
          <cell r="G34">
            <v>5542</v>
          </cell>
          <cell r="H34">
            <v>5280</v>
          </cell>
          <cell r="I34">
            <v>5602</v>
          </cell>
          <cell r="J34">
            <v>5513</v>
          </cell>
          <cell r="K34">
            <v>5224</v>
          </cell>
          <cell r="L34">
            <v>4881</v>
          </cell>
          <cell r="M34">
            <v>4572</v>
          </cell>
          <cell r="N34">
            <v>5097</v>
          </cell>
          <cell r="O34">
            <v>4963</v>
          </cell>
        </row>
        <row r="35">
          <cell r="A35" t="str">
            <v>HU Hungary</v>
          </cell>
          <cell r="C35">
            <v>28101</v>
          </cell>
          <cell r="D35">
            <v>26903</v>
          </cell>
          <cell r="E35">
            <v>24555</v>
          </cell>
          <cell r="F35">
            <v>24746</v>
          </cell>
          <cell r="G35">
            <v>24522</v>
          </cell>
          <cell r="H35">
            <v>25223</v>
          </cell>
          <cell r="I35">
            <v>25800</v>
          </cell>
          <cell r="J35">
            <v>25307</v>
          </cell>
          <cell r="K35">
            <v>25089</v>
          </cell>
          <cell r="L35">
            <v>25347</v>
          </cell>
          <cell r="M35">
            <v>24941</v>
          </cell>
          <cell r="N35">
            <v>25389</v>
          </cell>
          <cell r="O35">
            <v>25168</v>
          </cell>
        </row>
        <row r="36">
          <cell r="A36" t="str">
            <v>LT Lithuania</v>
          </cell>
          <cell r="C36">
            <v>16051</v>
          </cell>
          <cell r="D36">
            <v>16159</v>
          </cell>
          <cell r="E36">
            <v>10889</v>
          </cell>
          <cell r="F36">
            <v>8751</v>
          </cell>
          <cell r="G36">
            <v>7683</v>
          </cell>
          <cell r="H36">
            <v>8314</v>
          </cell>
          <cell r="I36">
            <v>8881</v>
          </cell>
          <cell r="J36">
            <v>8352</v>
          </cell>
          <cell r="K36">
            <v>9341</v>
          </cell>
          <cell r="L36">
            <v>7929</v>
          </cell>
          <cell r="M36">
            <v>7226</v>
          </cell>
          <cell r="N36">
            <v>8178</v>
          </cell>
          <cell r="O36">
            <v>8673</v>
          </cell>
        </row>
        <row r="37">
          <cell r="A37" t="str">
            <v>LV Latvia</v>
          </cell>
          <cell r="C37">
            <v>4108</v>
          </cell>
          <cell r="D37">
            <v>6702</v>
          </cell>
          <cell r="E37">
            <v>5510</v>
          </cell>
          <cell r="F37">
            <v>4498</v>
          </cell>
          <cell r="G37">
            <v>4177</v>
          </cell>
          <cell r="H37">
            <v>3718</v>
          </cell>
          <cell r="I37">
            <v>3575</v>
          </cell>
          <cell r="J37">
            <v>3332</v>
          </cell>
          <cell r="K37">
            <v>3261</v>
          </cell>
          <cell r="L37">
            <v>3824</v>
          </cell>
          <cell r="M37">
            <v>3676</v>
          </cell>
          <cell r="N37">
            <v>4288</v>
          </cell>
          <cell r="O37">
            <v>4244</v>
          </cell>
        </row>
        <row r="38">
          <cell r="A38" t="str">
            <v>MT Malta</v>
          </cell>
          <cell r="C38">
            <v>581</v>
          </cell>
          <cell r="D38">
            <v>603</v>
          </cell>
          <cell r="E38">
            <v>618</v>
          </cell>
          <cell r="F38">
            <v>745</v>
          </cell>
          <cell r="G38">
            <v>725</v>
          </cell>
          <cell r="H38">
            <v>795</v>
          </cell>
          <cell r="I38">
            <v>877</v>
          </cell>
          <cell r="J38">
            <v>927</v>
          </cell>
          <cell r="K38">
            <v>974</v>
          </cell>
          <cell r="L38">
            <v>968</v>
          </cell>
          <cell r="M38">
            <v>940</v>
          </cell>
          <cell r="N38">
            <v>823</v>
          </cell>
          <cell r="O38">
            <v>823</v>
          </cell>
        </row>
        <row r="39">
          <cell r="A39" t="str">
            <v>PL Poland</v>
          </cell>
          <cell r="C39">
            <v>100005</v>
          </cell>
          <cell r="D39">
            <v>98407</v>
          </cell>
          <cell r="E39">
            <v>97411</v>
          </cell>
          <cell r="F39">
            <v>101512</v>
          </cell>
          <cell r="G39">
            <v>96724</v>
          </cell>
          <cell r="H39">
            <v>99992</v>
          </cell>
          <cell r="I39">
            <v>107114</v>
          </cell>
          <cell r="J39">
            <v>103189</v>
          </cell>
          <cell r="K39">
            <v>97294</v>
          </cell>
          <cell r="L39">
            <v>93275</v>
          </cell>
          <cell r="M39">
            <v>90194</v>
          </cell>
          <cell r="N39">
            <v>90218</v>
          </cell>
          <cell r="O39">
            <v>88838</v>
          </cell>
        </row>
        <row r="40">
          <cell r="A40" t="str">
            <v>RO Romania</v>
          </cell>
          <cell r="C40">
            <v>61319</v>
          </cell>
          <cell r="D40">
            <v>50508</v>
          </cell>
          <cell r="E40">
            <v>45912</v>
          </cell>
          <cell r="F40">
            <v>44043</v>
          </cell>
          <cell r="G40">
            <v>41619</v>
          </cell>
          <cell r="H40">
            <v>45063</v>
          </cell>
          <cell r="I40">
            <v>48356</v>
          </cell>
          <cell r="J40">
            <v>43614</v>
          </cell>
          <cell r="K40">
            <v>39381</v>
          </cell>
          <cell r="L40">
            <v>35328</v>
          </cell>
          <cell r="M40">
            <v>37015</v>
          </cell>
          <cell r="N40">
            <v>36773</v>
          </cell>
          <cell r="O40">
            <v>35753</v>
          </cell>
        </row>
        <row r="41">
          <cell r="A41" t="str">
            <v>SI Slovenia</v>
          </cell>
          <cell r="C41">
            <v>5516</v>
          </cell>
          <cell r="D41">
            <v>5376</v>
          </cell>
          <cell r="E41">
            <v>5263</v>
          </cell>
          <cell r="F41">
            <v>5468</v>
          </cell>
          <cell r="G41">
            <v>5678</v>
          </cell>
          <cell r="H41">
            <v>6087</v>
          </cell>
          <cell r="I41">
            <v>6382</v>
          </cell>
          <cell r="J41">
            <v>6461</v>
          </cell>
          <cell r="K41">
            <v>6404</v>
          </cell>
          <cell r="L41">
            <v>6330</v>
          </cell>
          <cell r="M41">
            <v>6367</v>
          </cell>
          <cell r="N41">
            <v>6737</v>
          </cell>
          <cell r="O41">
            <v>6878</v>
          </cell>
        </row>
        <row r="42">
          <cell r="A42" t="str">
            <v>SK Slovak Republic</v>
          </cell>
          <cell r="C42">
            <v>20976</v>
          </cell>
          <cell r="D42">
            <v>18781</v>
          </cell>
          <cell r="E42">
            <v>17555</v>
          </cell>
          <cell r="F42">
            <v>16568</v>
          </cell>
          <cell r="G42">
            <v>16318</v>
          </cell>
          <cell r="H42">
            <v>16664</v>
          </cell>
          <cell r="I42">
            <v>16059</v>
          </cell>
          <cell r="J42">
            <v>16881</v>
          </cell>
          <cell r="K42">
            <v>16608</v>
          </cell>
          <cell r="L42">
            <v>16485</v>
          </cell>
          <cell r="M42">
            <v>16463</v>
          </cell>
          <cell r="N42">
            <v>18397</v>
          </cell>
          <cell r="O42">
            <v>18563</v>
          </cell>
        </row>
        <row r="43">
          <cell r="A43" t="str">
            <v>TR Turkey</v>
          </cell>
          <cell r="C43">
            <v>52281</v>
          </cell>
          <cell r="D43">
            <v>53125</v>
          </cell>
          <cell r="E43">
            <v>54670</v>
          </cell>
          <cell r="F43">
            <v>57851</v>
          </cell>
          <cell r="G43">
            <v>56736</v>
          </cell>
          <cell r="H43">
            <v>62027</v>
          </cell>
          <cell r="I43">
            <v>67424</v>
          </cell>
          <cell r="J43">
            <v>71034</v>
          </cell>
          <cell r="K43">
            <v>72308</v>
          </cell>
          <cell r="L43">
            <v>71022</v>
          </cell>
          <cell r="M43">
            <v>77354</v>
          </cell>
          <cell r="N43">
            <v>71875</v>
          </cell>
          <cell r="O43">
            <v>74951</v>
          </cell>
        </row>
        <row r="46">
          <cell r="A46" t="str">
            <v>THEME</v>
          </cell>
          <cell r="B46" t="str">
            <v>THEME2</v>
          </cell>
          <cell r="C46" t="str">
            <v>Economy and Finance</v>
          </cell>
        </row>
        <row r="47">
          <cell r="A47" t="str">
            <v>DOMAIN</v>
          </cell>
          <cell r="B47" t="str">
            <v>AGGS</v>
          </cell>
          <cell r="C47" t="str">
            <v>National accounts - Aggregates - Annual data</v>
          </cell>
        </row>
        <row r="48">
          <cell r="A48" t="str">
            <v>COLLECT</v>
          </cell>
          <cell r="B48" t="str">
            <v>AGGS_GDP</v>
          </cell>
          <cell r="C48" t="str">
            <v>GDP and main aggregates</v>
          </cell>
        </row>
        <row r="49">
          <cell r="A49" t="str">
            <v>TABLE</v>
          </cell>
          <cell r="B49" t="str">
            <v>A_GDP_K</v>
          </cell>
          <cell r="C49" t="str">
            <v>GDP and main components - Constant prices</v>
          </cell>
        </row>
        <row r="52">
          <cell r="A52" t="str">
            <v>UNIT</v>
          </cell>
          <cell r="B52" t="str">
            <v>MIO_EUR_KP95 Millions of euro (at 1995 prices)</v>
          </cell>
        </row>
        <row r="53">
          <cell r="A53" t="str">
            <v>INDIC</v>
          </cell>
          <cell r="B53" t="str">
            <v>B1GM Gross domestic product at market prices</v>
          </cell>
        </row>
        <row r="55">
          <cell r="B55" t="str">
            <v>TIME</v>
          </cell>
          <cell r="C55" t="str">
            <v>1990A00</v>
          </cell>
          <cell r="D55" t="str">
            <v>1991A00</v>
          </cell>
          <cell r="E55" t="str">
            <v>1992A00</v>
          </cell>
          <cell r="F55" t="str">
            <v>1993A00</v>
          </cell>
          <cell r="G55" t="str">
            <v>1994A00</v>
          </cell>
          <cell r="H55" t="str">
            <v>1995A00</v>
          </cell>
          <cell r="I55" t="str">
            <v>1996A00</v>
          </cell>
          <cell r="J55" t="str">
            <v>1997A00</v>
          </cell>
          <cell r="K55" t="str">
            <v>1998A00</v>
          </cell>
          <cell r="L55" t="str">
            <v>1999A00</v>
          </cell>
          <cell r="M55" t="str">
            <v>2000A00</v>
          </cell>
          <cell r="N55" t="str">
            <v>2001A00</v>
          </cell>
          <cell r="O55" t="str">
            <v>2002A00</v>
          </cell>
          <cell r="P55" t="str">
            <v>2003A00</v>
          </cell>
          <cell r="Q55" t="str">
            <v>2004A00</v>
          </cell>
        </row>
        <row r="56">
          <cell r="A56" t="str">
            <v>GEO</v>
          </cell>
        </row>
        <row r="57">
          <cell r="A57" t="str">
            <v>eu25 European Union (25 countries)</v>
          </cell>
          <cell r="C57">
            <v>0</v>
          </cell>
          <cell r="D57">
            <v>0</v>
          </cell>
          <cell r="E57">
            <v>0</v>
          </cell>
          <cell r="F57">
            <v>0</v>
          </cell>
          <cell r="G57">
            <v>0</v>
          </cell>
          <cell r="H57">
            <v>6822875.5</v>
          </cell>
          <cell r="I57">
            <v>6939475.5999999996</v>
          </cell>
          <cell r="J57">
            <v>7117360.5999999996</v>
          </cell>
          <cell r="K57">
            <v>7327327.5</v>
          </cell>
          <cell r="L57">
            <v>7538141.2999999998</v>
          </cell>
          <cell r="M57">
            <v>7806436.2999999998</v>
          </cell>
          <cell r="N57">
            <v>7937047.7000000002</v>
          </cell>
          <cell r="O57">
            <v>8021323.2000000002</v>
          </cell>
          <cell r="P57">
            <v>8089261.5999999996</v>
          </cell>
          <cell r="Q57" t="str">
            <v>8246078.6 f</v>
          </cell>
          <cell r="R57" t="str">
            <v>8444115.1 f</v>
          </cell>
        </row>
        <row r="58">
          <cell r="A58" t="str">
            <v>eu15 European Union (15 countries)</v>
          </cell>
          <cell r="C58">
            <v>0</v>
          </cell>
          <cell r="D58">
            <v>6220392.5</v>
          </cell>
          <cell r="E58">
            <v>6298029.5</v>
          </cell>
          <cell r="F58">
            <v>6269425.9000000004</v>
          </cell>
          <cell r="G58">
            <v>6441829.0999999996</v>
          </cell>
          <cell r="H58">
            <v>6594580.5999999996</v>
          </cell>
          <cell r="I58">
            <v>6700626.5999999996</v>
          </cell>
          <cell r="J58">
            <v>6867062.0999999996</v>
          </cell>
          <cell r="K58">
            <v>7067612.5999999996</v>
          </cell>
          <cell r="L58">
            <v>7269938.5999999996</v>
          </cell>
          <cell r="M58">
            <v>7527394.9000000004</v>
          </cell>
          <cell r="N58">
            <v>7651321.5999999996</v>
          </cell>
          <cell r="O58">
            <v>7728691.4000000004</v>
          </cell>
          <cell r="P58">
            <v>7786280.2999999998</v>
          </cell>
          <cell r="Q58" t="str">
            <v>7939410.0 f</v>
          </cell>
          <cell r="R58" t="str">
            <v>8127679.1 f</v>
          </cell>
          <cell r="S58" t="e">
            <v>#DIV/0!</v>
          </cell>
        </row>
        <row r="59">
          <cell r="A59" t="str">
            <v>nms10 New Member States (CZ, EE, CY, LV, LT, HU, MT, PL, SI, SK)</v>
          </cell>
          <cell r="D59">
            <v>0</v>
          </cell>
          <cell r="E59">
            <v>0</v>
          </cell>
          <cell r="F59">
            <v>0</v>
          </cell>
          <cell r="G59">
            <v>209755.71799999999</v>
          </cell>
          <cell r="H59">
            <v>221177.59299999999</v>
          </cell>
          <cell r="I59">
            <v>231373.73800000001</v>
          </cell>
          <cell r="J59">
            <v>242299.13699999999</v>
          </cell>
          <cell r="K59">
            <v>251405.367</v>
          </cell>
          <cell r="L59">
            <v>268916.09999999998</v>
          </cell>
          <cell r="M59">
            <v>279824.3</v>
          </cell>
          <cell r="N59">
            <v>286567.5</v>
          </cell>
          <cell r="O59">
            <v>293535.2</v>
          </cell>
          <cell r="P59" t="str">
            <v>303989.4 f</v>
          </cell>
          <cell r="Q59" t="str">
            <v>316232.7 f</v>
          </cell>
          <cell r="R59" t="str">
            <v>329728.0 f</v>
          </cell>
        </row>
        <row r="60">
          <cell r="A60" t="str">
            <v>eurozone Euro-zone (EUR-11 up to 31.12.2000 / EUR-12 from 1.1.2001)</v>
          </cell>
          <cell r="D60">
            <v>5037898.5999999996</v>
          </cell>
          <cell r="E60">
            <v>5114933.8</v>
          </cell>
          <cell r="F60">
            <v>5072901.7</v>
          </cell>
          <cell r="G60">
            <v>5193602.9000000004</v>
          </cell>
          <cell r="H60">
            <v>5309458.5999999996</v>
          </cell>
          <cell r="I60">
            <v>5384127.7000000002</v>
          </cell>
          <cell r="J60">
            <v>5509010.7999999998</v>
          </cell>
          <cell r="K60">
            <v>5666877.0999999996</v>
          </cell>
          <cell r="L60">
            <v>5826002.4000000004</v>
          </cell>
          <cell r="M60">
            <v>6028503.0999999996</v>
          </cell>
          <cell r="N60">
            <v>6232784.0999999996</v>
          </cell>
          <cell r="O60">
            <v>6286887.2999999998</v>
          </cell>
          <cell r="P60">
            <v>6316764.9000000004</v>
          </cell>
          <cell r="Q60" t="str">
            <v>6425485.5 f</v>
          </cell>
          <cell r="R60" t="str">
            <v>6572121.8 f</v>
          </cell>
        </row>
        <row r="61">
          <cell r="A61" t="str">
            <v>eurozone12 Euro-zone (EUR-11 plus GR up to 31.12.2000 / EUR-12 from 1.1.2001)</v>
          </cell>
          <cell r="D61">
            <v>5125007.5</v>
          </cell>
          <cell r="E61">
            <v>5202650</v>
          </cell>
          <cell r="F61">
            <v>5159215.2</v>
          </cell>
          <cell r="G61">
            <v>5281642.5</v>
          </cell>
          <cell r="H61">
            <v>5399345.7000000002</v>
          </cell>
          <cell r="I61">
            <v>5476136</v>
          </cell>
          <cell r="J61">
            <v>5604365.9000000004</v>
          </cell>
          <cell r="K61">
            <v>5765439.7000000002</v>
          </cell>
          <cell r="L61">
            <v>5927935.5</v>
          </cell>
          <cell r="M61">
            <v>6134971.7999999998</v>
          </cell>
          <cell r="N61">
            <v>6232784.0999999996</v>
          </cell>
          <cell r="O61">
            <v>6286887.2999999998</v>
          </cell>
          <cell r="P61">
            <v>6316764.9000000004</v>
          </cell>
          <cell r="Q61" t="str">
            <v>6425485.5 f</v>
          </cell>
          <cell r="R61" t="str">
            <v>6572121.8 f</v>
          </cell>
        </row>
        <row r="62">
          <cell r="A62" t="str">
            <v>BE Belgium</v>
          </cell>
          <cell r="C62">
            <v>195504.9</v>
          </cell>
          <cell r="D62">
            <v>199088.7</v>
          </cell>
          <cell r="E62">
            <v>202136</v>
          </cell>
          <cell r="F62">
            <v>200191.7</v>
          </cell>
          <cell r="G62">
            <v>206651.9</v>
          </cell>
          <cell r="H62">
            <v>211550.7</v>
          </cell>
          <cell r="I62">
            <v>214046</v>
          </cell>
          <cell r="J62">
            <v>221436.3</v>
          </cell>
          <cell r="K62">
            <v>225907.20000000001</v>
          </cell>
          <cell r="L62">
            <v>233141.1</v>
          </cell>
          <cell r="M62">
            <v>242100.5</v>
          </cell>
          <cell r="N62">
            <v>243638.39999999999</v>
          </cell>
          <cell r="O62">
            <v>245343.3</v>
          </cell>
          <cell r="P62">
            <v>248066.3</v>
          </cell>
          <cell r="Q62" t="str">
            <v>252946.6 f</v>
          </cell>
          <cell r="R62" t="str">
            <v>259163.1 f</v>
          </cell>
          <cell r="S62">
            <v>0.24620099035880938</v>
          </cell>
        </row>
        <row r="63">
          <cell r="A63" t="str">
            <v>DK Denmark</v>
          </cell>
          <cell r="C63">
            <v>124988.1</v>
          </cell>
          <cell r="D63">
            <v>126381.6</v>
          </cell>
          <cell r="E63">
            <v>127153.5</v>
          </cell>
          <cell r="F63">
            <v>127151.7</v>
          </cell>
          <cell r="G63">
            <v>134101.79999999999</v>
          </cell>
          <cell r="H63">
            <v>137793.4</v>
          </cell>
          <cell r="I63">
            <v>141263.9</v>
          </cell>
          <cell r="J63">
            <v>145458.9</v>
          </cell>
          <cell r="K63">
            <v>149048.79999999999</v>
          </cell>
          <cell r="L63">
            <v>152976.5</v>
          </cell>
          <cell r="M63">
            <v>157309</v>
          </cell>
          <cell r="N63">
            <v>159758.79999999999</v>
          </cell>
          <cell r="O63">
            <v>161383.9</v>
          </cell>
          <cell r="P63">
            <v>162082.20000000001</v>
          </cell>
          <cell r="Q63" t="str">
            <v>165506.3 f</v>
          </cell>
          <cell r="R63" t="str">
            <v>169084.2 f</v>
          </cell>
          <cell r="S63">
            <v>0.27819208388638583</v>
          </cell>
        </row>
        <row r="64">
          <cell r="A64" t="str">
            <v>DE Germany (including ex-GDR from 1991)</v>
          </cell>
          <cell r="C64">
            <v>0</v>
          </cell>
          <cell r="D64">
            <v>1785742.2</v>
          </cell>
          <cell r="E64">
            <v>1825720</v>
          </cell>
          <cell r="F64">
            <v>1805887.7</v>
          </cell>
          <cell r="G64">
            <v>1848266.2</v>
          </cell>
          <cell r="H64">
            <v>1880206.6</v>
          </cell>
          <cell r="I64">
            <v>1894611.1</v>
          </cell>
          <cell r="J64">
            <v>1921019.4</v>
          </cell>
          <cell r="K64">
            <v>1958596.4</v>
          </cell>
          <cell r="L64">
            <v>1998678.5</v>
          </cell>
          <cell r="M64">
            <v>2055774.7</v>
          </cell>
          <cell r="N64">
            <v>2073206.2</v>
          </cell>
          <cell r="O64">
            <v>2076859.5</v>
          </cell>
          <cell r="P64">
            <v>2074771.9</v>
          </cell>
          <cell r="Q64" t="str">
            <v>2105655.0 f</v>
          </cell>
          <cell r="R64" t="str">
            <v>2142843.8 f</v>
          </cell>
          <cell r="S64" t="e">
            <v>#DIV/0!</v>
          </cell>
        </row>
        <row r="65">
          <cell r="A65" t="str">
            <v>GR Greece</v>
          </cell>
          <cell r="C65">
            <v>84488.3</v>
          </cell>
          <cell r="D65">
            <v>87108.9</v>
          </cell>
          <cell r="E65">
            <v>87716.2</v>
          </cell>
          <cell r="F65">
            <v>86313.5</v>
          </cell>
          <cell r="G65">
            <v>88039.6</v>
          </cell>
          <cell r="H65">
            <v>89887.2</v>
          </cell>
          <cell r="I65">
            <v>92008.2</v>
          </cell>
          <cell r="J65">
            <v>95355.1</v>
          </cell>
          <cell r="K65">
            <v>98562.6</v>
          </cell>
          <cell r="L65">
            <v>101933.1</v>
          </cell>
          <cell r="M65">
            <v>106468.7</v>
          </cell>
          <cell r="N65">
            <v>110770.4</v>
          </cell>
          <cell r="O65">
            <v>115046.3</v>
          </cell>
          <cell r="P65">
            <v>119973.3</v>
          </cell>
          <cell r="Q65" t="str">
            <v>124778.4 f</v>
          </cell>
          <cell r="R65" t="str">
            <v>128856.2 f</v>
          </cell>
          <cell r="S65">
            <v>0.31107384099336821</v>
          </cell>
        </row>
        <row r="66">
          <cell r="A66" t="str">
            <v>ES Spain</v>
          </cell>
          <cell r="C66">
            <v>414690.7</v>
          </cell>
          <cell r="D66">
            <v>425238</v>
          </cell>
          <cell r="E66">
            <v>429193.8</v>
          </cell>
          <cell r="F66">
            <v>424767.4</v>
          </cell>
          <cell r="G66">
            <v>434889.5</v>
          </cell>
          <cell r="H66">
            <v>446881.1</v>
          </cell>
          <cell r="I66">
            <v>457772.7</v>
          </cell>
          <cell r="J66">
            <v>476203.8</v>
          </cell>
          <cell r="K66">
            <v>496896.9</v>
          </cell>
          <cell r="L66">
            <v>517885</v>
          </cell>
          <cell r="M66">
            <v>539696.9</v>
          </cell>
          <cell r="N66">
            <v>555041.19999999995</v>
          </cell>
          <cell r="O66">
            <v>566377.9</v>
          </cell>
          <cell r="P66">
            <v>580116.4</v>
          </cell>
          <cell r="Q66" t="str">
            <v>596098.4 f</v>
          </cell>
          <cell r="R66" t="str">
            <v>615509.1 f</v>
          </cell>
          <cell r="S66">
            <v>0.338446220279355</v>
          </cell>
        </row>
        <row r="67">
          <cell r="A67" t="str">
            <v>FR France</v>
          </cell>
          <cell r="C67">
            <v>1126971.8999999999</v>
          </cell>
          <cell r="D67">
            <v>1138197.8999999999</v>
          </cell>
          <cell r="E67">
            <v>1155178.3</v>
          </cell>
          <cell r="F67">
            <v>1144929.3999999999</v>
          </cell>
          <cell r="G67">
            <v>1168583.8</v>
          </cell>
          <cell r="H67">
            <v>1188100.5</v>
          </cell>
          <cell r="I67">
            <v>1201204.5</v>
          </cell>
          <cell r="J67">
            <v>1224080.8</v>
          </cell>
          <cell r="K67">
            <v>1265714.8999999999</v>
          </cell>
          <cell r="L67">
            <v>1306383.8999999999</v>
          </cell>
          <cell r="M67">
            <v>1355935.6</v>
          </cell>
          <cell r="N67">
            <v>1384351.2</v>
          </cell>
          <cell r="O67">
            <v>1400755.5</v>
          </cell>
          <cell r="P67">
            <v>1407303.9</v>
          </cell>
          <cell r="Q67" t="str">
            <v>1431781.7 f</v>
          </cell>
          <cell r="R67" t="str">
            <v>1466738.6 f</v>
          </cell>
          <cell r="S67">
            <v>0.22838129326915779</v>
          </cell>
        </row>
        <row r="68">
          <cell r="A68" t="str">
            <v>IE Ireland</v>
          </cell>
          <cell r="C68">
            <v>40447.199999999997</v>
          </cell>
          <cell r="D68">
            <v>41227.699999999997</v>
          </cell>
          <cell r="E68">
            <v>42606</v>
          </cell>
          <cell r="F68">
            <v>43753.2</v>
          </cell>
          <cell r="G68">
            <v>46271.6</v>
          </cell>
          <cell r="H68">
            <v>50835.9</v>
          </cell>
          <cell r="I68">
            <v>54940.5</v>
          </cell>
          <cell r="J68">
            <v>61034.2</v>
          </cell>
          <cell r="K68">
            <v>66309</v>
          </cell>
          <cell r="L68">
            <v>73789.899999999994</v>
          </cell>
          <cell r="M68">
            <v>81228.7</v>
          </cell>
          <cell r="N68">
            <v>86257.600000000006</v>
          </cell>
          <cell r="O68">
            <v>92224.9</v>
          </cell>
          <cell r="P68">
            <v>93506.4</v>
          </cell>
          <cell r="Q68" t="str">
            <v>96957.0 f</v>
          </cell>
          <cell r="R68" t="str">
            <v>101401.0 f</v>
          </cell>
          <cell r="S68">
            <v>1.1325975592871695</v>
          </cell>
        </row>
        <row r="69">
          <cell r="A69" t="str">
            <v>IT Italy</v>
          </cell>
          <cell r="C69">
            <v>787686.6</v>
          </cell>
          <cell r="D69">
            <v>798636.7</v>
          </cell>
          <cell r="E69">
            <v>804710.9</v>
          </cell>
          <cell r="F69">
            <v>797599.3</v>
          </cell>
          <cell r="G69">
            <v>815205.9</v>
          </cell>
          <cell r="H69">
            <v>839041.5</v>
          </cell>
          <cell r="I69">
            <v>848213</v>
          </cell>
          <cell r="J69">
            <v>865400.3</v>
          </cell>
          <cell r="K69">
            <v>880925.4</v>
          </cell>
          <cell r="L69">
            <v>895581.4</v>
          </cell>
          <cell r="M69">
            <v>922690.9</v>
          </cell>
          <cell r="N69">
            <v>938969.2</v>
          </cell>
          <cell r="O69">
            <v>942346.4</v>
          </cell>
          <cell r="P69">
            <v>944769.9</v>
          </cell>
          <cell r="Q69" t="str">
            <v>956178.6 f</v>
          </cell>
          <cell r="R69" t="str">
            <v>976313.6 f</v>
          </cell>
          <cell r="S69">
            <v>0.19205937996152267</v>
          </cell>
        </row>
        <row r="70">
          <cell r="A70" t="str">
            <v>lu Luxembourg (Grand-Duché)</v>
          </cell>
          <cell r="C70">
            <v>11391</v>
          </cell>
          <cell r="D70">
            <v>12375.7</v>
          </cell>
          <cell r="E70">
            <v>12600.9</v>
          </cell>
          <cell r="F70">
            <v>13130.2</v>
          </cell>
          <cell r="G70">
            <v>13631.9</v>
          </cell>
          <cell r="H70">
            <v>13827.7</v>
          </cell>
          <cell r="I70">
            <v>14288.9</v>
          </cell>
          <cell r="J70">
            <v>15476.4</v>
          </cell>
          <cell r="K70">
            <v>16542.5</v>
          </cell>
          <cell r="L70">
            <v>17838.400000000001</v>
          </cell>
          <cell r="M70">
            <v>19451</v>
          </cell>
          <cell r="N70">
            <v>19713.3</v>
          </cell>
          <cell r="O70">
            <v>20050.900000000001</v>
          </cell>
          <cell r="P70">
            <v>20477.599999999999</v>
          </cell>
          <cell r="Q70" t="str">
            <v>20961.6 f</v>
          </cell>
          <cell r="R70" t="str">
            <v>21621.3 f</v>
          </cell>
          <cell r="S70">
            <v>0.73060310771661841</v>
          </cell>
        </row>
        <row r="71">
          <cell r="A71" t="str">
            <v>NL Netherlands</v>
          </cell>
          <cell r="C71">
            <v>286217.90000000002</v>
          </cell>
          <cell r="D71">
            <v>293102.3</v>
          </cell>
          <cell r="E71">
            <v>297467.90000000002</v>
          </cell>
          <cell r="F71">
            <v>299405</v>
          </cell>
          <cell r="G71">
            <v>307981.8</v>
          </cell>
          <cell r="H71">
            <v>317323.09999999998</v>
          </cell>
          <cell r="I71">
            <v>326967.7</v>
          </cell>
          <cell r="J71">
            <v>339518.5</v>
          </cell>
          <cell r="K71">
            <v>354285.8</v>
          </cell>
          <cell r="L71">
            <v>368442</v>
          </cell>
          <cell r="M71">
            <v>381214.4</v>
          </cell>
          <cell r="N71">
            <v>385847.7</v>
          </cell>
          <cell r="O71">
            <v>386785.3</v>
          </cell>
          <cell r="P71">
            <v>384009.3</v>
          </cell>
          <cell r="Q71" t="str">
            <v>387698.6 f</v>
          </cell>
          <cell r="R71" t="str">
            <v>393903.1 f</v>
          </cell>
          <cell r="S71">
            <v>0.34809073786090949</v>
          </cell>
        </row>
        <row r="72">
          <cell r="A72" t="str">
            <v>AT Austria</v>
          </cell>
          <cell r="C72">
            <v>162491.70000000001</v>
          </cell>
          <cell r="D72">
            <v>167889.6</v>
          </cell>
          <cell r="E72">
            <v>171758.5</v>
          </cell>
          <cell r="F72">
            <v>172474.2</v>
          </cell>
          <cell r="G72">
            <v>176967.8</v>
          </cell>
          <cell r="H72">
            <v>179840.4</v>
          </cell>
          <cell r="I72">
            <v>183439.9</v>
          </cell>
          <cell r="J72">
            <v>186363.4</v>
          </cell>
          <cell r="K72">
            <v>193671</v>
          </cell>
          <cell r="L72">
            <v>198821</v>
          </cell>
          <cell r="M72">
            <v>205620.9</v>
          </cell>
          <cell r="N72">
            <v>207164.5</v>
          </cell>
          <cell r="O72">
            <v>209993.3</v>
          </cell>
          <cell r="P72">
            <v>211566.1</v>
          </cell>
          <cell r="Q72" t="str">
            <v>215304.3 f</v>
          </cell>
          <cell r="R72" t="str">
            <v>220588.1 f</v>
          </cell>
          <cell r="S72">
            <v>0.27492358071212242</v>
          </cell>
        </row>
        <row r="73">
          <cell r="A73" t="str">
            <v>PT Portugal</v>
          </cell>
          <cell r="C73">
            <v>75936.800000000003</v>
          </cell>
          <cell r="D73">
            <v>79253.8</v>
          </cell>
          <cell r="E73">
            <v>80117.3</v>
          </cell>
          <cell r="F73">
            <v>78480.3</v>
          </cell>
          <cell r="G73">
            <v>79237.5</v>
          </cell>
          <cell r="H73">
            <v>82631</v>
          </cell>
          <cell r="I73">
            <v>85560.3</v>
          </cell>
          <cell r="J73">
            <v>88948.6</v>
          </cell>
          <cell r="K73">
            <v>93022.8</v>
          </cell>
          <cell r="L73">
            <v>96558.5</v>
          </cell>
          <cell r="M73">
            <v>99821.1</v>
          </cell>
          <cell r="N73">
            <v>101582.7</v>
          </cell>
          <cell r="O73">
            <v>102102.7</v>
          </cell>
          <cell r="P73">
            <v>100836.5</v>
          </cell>
          <cell r="Q73" t="str">
            <v>101673.8 f</v>
          </cell>
          <cell r="R73" t="str">
            <v>103916.6 f</v>
          </cell>
          <cell r="S73">
            <v>0.33772689921092258</v>
          </cell>
        </row>
        <row r="74">
          <cell r="A74" t="str">
            <v>FI Finland</v>
          </cell>
          <cell r="C74">
            <v>103774.39999999999</v>
          </cell>
          <cell r="D74">
            <v>97146</v>
          </cell>
          <cell r="E74">
            <v>93444.3</v>
          </cell>
          <cell r="F74">
            <v>92283.4</v>
          </cell>
          <cell r="G74">
            <v>95914.9</v>
          </cell>
          <cell r="H74">
            <v>99220</v>
          </cell>
          <cell r="I74">
            <v>103083</v>
          </cell>
          <cell r="J74">
            <v>109529</v>
          </cell>
          <cell r="K74">
            <v>115005.2</v>
          </cell>
          <cell r="L74">
            <v>118882.6</v>
          </cell>
          <cell r="M74">
            <v>124968.5</v>
          </cell>
          <cell r="N74">
            <v>126300.3</v>
          </cell>
          <cell r="O74">
            <v>129171.4</v>
          </cell>
          <cell r="P74">
            <v>131595</v>
          </cell>
          <cell r="Q74" t="str">
            <v>135018.3 f</v>
          </cell>
          <cell r="R74" t="str">
            <v>138720.6 f</v>
          </cell>
          <cell r="S74">
            <v>0.21706605868113926</v>
          </cell>
        </row>
        <row r="75">
          <cell r="A75" t="str">
            <v>SE Sweden</v>
          </cell>
          <cell r="C75">
            <v>182880.8</v>
          </cell>
          <cell r="D75">
            <v>180906.7</v>
          </cell>
          <cell r="E75">
            <v>178582.7</v>
          </cell>
          <cell r="F75">
            <v>175019.5</v>
          </cell>
          <cell r="G75">
            <v>182308.7</v>
          </cell>
          <cell r="H75">
            <v>189698.1</v>
          </cell>
          <cell r="I75">
            <v>192147.20000000001</v>
          </cell>
          <cell r="J75">
            <v>196831.1</v>
          </cell>
          <cell r="K75">
            <v>204006.6</v>
          </cell>
          <cell r="L75">
            <v>213346.8</v>
          </cell>
          <cell r="M75">
            <v>222578</v>
          </cell>
          <cell r="N75">
            <v>224635</v>
          </cell>
          <cell r="O75">
            <v>229349.2</v>
          </cell>
          <cell r="P75">
            <v>233044.2</v>
          </cell>
          <cell r="Q75" t="str">
            <v>238502.5 f</v>
          </cell>
          <cell r="R75" t="str">
            <v>244628.5 f</v>
          </cell>
          <cell r="S75">
            <v>0.22831374315947883</v>
          </cell>
        </row>
        <row r="76">
          <cell r="A76" t="str">
            <v>UK United Kingdom</v>
          </cell>
          <cell r="C76">
            <v>797993.6</v>
          </cell>
          <cell r="D76">
            <v>787101.2</v>
          </cell>
          <cell r="E76">
            <v>788637.4</v>
          </cell>
          <cell r="F76">
            <v>807027.5</v>
          </cell>
          <cell r="G76">
            <v>842746.9</v>
          </cell>
          <cell r="H76">
            <v>866786.6</v>
          </cell>
          <cell r="I76">
            <v>891204.8</v>
          </cell>
          <cell r="J76">
            <v>920412.1</v>
          </cell>
          <cell r="K76">
            <v>948881.1</v>
          </cell>
          <cell r="L76">
            <v>975996.4</v>
          </cell>
          <cell r="M76">
            <v>1013666.1</v>
          </cell>
          <cell r="N76">
            <v>1036998.6</v>
          </cell>
          <cell r="O76">
            <v>1055336.5</v>
          </cell>
          <cell r="P76">
            <v>1079038.2</v>
          </cell>
          <cell r="Q76" t="str">
            <v>1111483.9 f</v>
          </cell>
          <cell r="R76" t="str">
            <v>1142123.0 f</v>
          </cell>
          <cell r="S76">
            <v>0.29950741459580632</v>
          </cell>
        </row>
        <row r="77">
          <cell r="A77" t="str">
            <v>IS Iceland</v>
          </cell>
          <cell r="C77">
            <v>5289.5</v>
          </cell>
          <cell r="D77">
            <v>5313.4</v>
          </cell>
          <cell r="E77">
            <v>5226.7</v>
          </cell>
          <cell r="F77">
            <v>5249.1</v>
          </cell>
          <cell r="G77">
            <v>5366.2</v>
          </cell>
          <cell r="H77">
            <v>5339.1</v>
          </cell>
          <cell r="I77">
            <v>5783.3</v>
          </cell>
          <cell r="J77">
            <v>6051</v>
          </cell>
          <cell r="K77">
            <v>6393.9</v>
          </cell>
          <cell r="L77">
            <v>6738.8</v>
          </cell>
          <cell r="M77">
            <v>7177.3</v>
          </cell>
          <cell r="N77">
            <v>7389.4</v>
          </cell>
          <cell r="O77">
            <v>7341.9</v>
          </cell>
          <cell r="P77" t="str">
            <v>7481.4 f</v>
          </cell>
          <cell r="Q77" t="str">
            <v>7758.2 f</v>
          </cell>
          <cell r="R77" t="str">
            <v>8192.7 f</v>
          </cell>
          <cell r="S77">
            <v>0.39699404480574718</v>
          </cell>
        </row>
        <row r="78">
          <cell r="A78" t="str">
            <v>NO Norway</v>
          </cell>
          <cell r="C78">
            <v>93678</v>
          </cell>
          <cell r="D78">
            <v>97065.600000000006</v>
          </cell>
          <cell r="E78">
            <v>100268.8</v>
          </cell>
          <cell r="F78">
            <v>103001.5</v>
          </cell>
          <cell r="G78">
            <v>108415.5</v>
          </cell>
          <cell r="H78">
            <v>113139.5</v>
          </cell>
          <cell r="I78">
            <v>119084</v>
          </cell>
          <cell r="J78">
            <v>125263</v>
          </cell>
          <cell r="K78">
            <v>128556.7</v>
          </cell>
          <cell r="L78">
            <v>131299.20000000001</v>
          </cell>
          <cell r="M78">
            <v>135024.29999999999</v>
          </cell>
          <cell r="N78">
            <v>138705.60000000001</v>
          </cell>
          <cell r="O78">
            <v>140615.20000000001</v>
          </cell>
          <cell r="P78">
            <v>141203.4</v>
          </cell>
          <cell r="Q78" t="str">
            <v>145432.7 f</v>
          </cell>
          <cell r="R78" t="str">
            <v>149387.0 f</v>
          </cell>
          <cell r="S78">
            <v>0.48066354960609758</v>
          </cell>
        </row>
        <row r="79">
          <cell r="A79" t="str">
            <v>EU15 European Union (15 countries)</v>
          </cell>
          <cell r="C79">
            <v>0</v>
          </cell>
          <cell r="D79">
            <v>6220392.5</v>
          </cell>
          <cell r="E79">
            <v>6298029.5</v>
          </cell>
          <cell r="F79">
            <v>6269425.9000000004</v>
          </cell>
          <cell r="G79">
            <v>6441829.0999999996</v>
          </cell>
          <cell r="H79">
            <v>6594580.5999999996</v>
          </cell>
          <cell r="I79">
            <v>6700626.5999999996</v>
          </cell>
          <cell r="J79">
            <v>6867062.0999999996</v>
          </cell>
          <cell r="K79">
            <v>7067612.5999999996</v>
          </cell>
          <cell r="L79">
            <v>7269938.5999999996</v>
          </cell>
          <cell r="M79">
            <v>7527394.9000000004</v>
          </cell>
          <cell r="N79">
            <v>7651321.5999999996</v>
          </cell>
          <cell r="O79">
            <v>7728691.4000000004</v>
          </cell>
          <cell r="P79">
            <v>7786280.2999999998</v>
          </cell>
          <cell r="Q79" t="str">
            <v>7939410.0 f</v>
          </cell>
          <cell r="R79" t="str">
            <v>8127679.1 f</v>
          </cell>
          <cell r="S79" t="e">
            <v>#DIV/0!</v>
          </cell>
        </row>
        <row r="80">
          <cell r="A80" t="str">
            <v>BG Bulgaria</v>
          </cell>
          <cell r="C80">
            <v>0</v>
          </cell>
          <cell r="D80">
            <v>10469.4</v>
          </cell>
          <cell r="E80">
            <v>9710.1</v>
          </cell>
          <cell r="F80">
            <v>9566.4</v>
          </cell>
          <cell r="G80">
            <v>9740.2999999999993</v>
          </cell>
          <cell r="H80">
            <v>10018.9</v>
          </cell>
          <cell r="I80">
            <v>9077.4</v>
          </cell>
          <cell r="J80">
            <v>8589.9</v>
          </cell>
          <cell r="K80">
            <v>8924.5</v>
          </cell>
          <cell r="L80">
            <v>9133.7000000000007</v>
          </cell>
          <cell r="M80">
            <v>9626.1</v>
          </cell>
          <cell r="N80">
            <v>10018.6</v>
          </cell>
          <cell r="O80">
            <v>10509.8</v>
          </cell>
          <cell r="P80">
            <v>10959.3</v>
          </cell>
          <cell r="Q80" t="str">
            <v>11503.2 f</v>
          </cell>
          <cell r="R80" t="str">
            <v>12132.1 f</v>
          </cell>
          <cell r="S80" t="e">
            <v>#DIV/0!</v>
          </cell>
        </row>
        <row r="81">
          <cell r="A81" t="str">
            <v>CY Cyprus</v>
          </cell>
          <cell r="C81">
            <v>5413.1</v>
          </cell>
          <cell r="D81">
            <v>5453.2</v>
          </cell>
          <cell r="E81">
            <v>5981.4</v>
          </cell>
          <cell r="F81">
            <v>6023.3</v>
          </cell>
          <cell r="G81">
            <v>6378.6</v>
          </cell>
          <cell r="H81">
            <v>6794.9</v>
          </cell>
          <cell r="I81">
            <v>6923.9</v>
          </cell>
          <cell r="J81">
            <v>7083.1</v>
          </cell>
          <cell r="K81">
            <v>7422.5</v>
          </cell>
          <cell r="L81">
            <v>7773.1</v>
          </cell>
          <cell r="M81">
            <v>8160.7</v>
          </cell>
          <cell r="N81">
            <v>8486.4</v>
          </cell>
          <cell r="O81">
            <v>8655.7000000000007</v>
          </cell>
          <cell r="P81">
            <v>8829</v>
          </cell>
          <cell r="Q81" t="str">
            <v>9125.4 f</v>
          </cell>
          <cell r="R81" t="str">
            <v>9500.0 f</v>
          </cell>
          <cell r="S81">
            <v>0.56775230459440973</v>
          </cell>
        </row>
        <row r="82">
          <cell r="A82" t="str">
            <v>CZ Czech Republic</v>
          </cell>
          <cell r="C82">
            <v>41773.777999999998</v>
          </cell>
          <cell r="D82">
            <v>36921.777999999998</v>
          </cell>
          <cell r="E82">
            <v>36734.752999999997</v>
          </cell>
          <cell r="F82">
            <v>36757.493999999999</v>
          </cell>
          <cell r="G82">
            <v>37573.322999999997</v>
          </cell>
          <cell r="H82">
            <v>39804.271000000001</v>
          </cell>
          <cell r="I82">
            <v>41513.430999999997</v>
          </cell>
          <cell r="J82">
            <v>41195.786</v>
          </cell>
          <cell r="K82">
            <v>40766.14</v>
          </cell>
          <cell r="L82">
            <v>40957</v>
          </cell>
          <cell r="M82">
            <v>42289.8</v>
          </cell>
          <cell r="N82">
            <v>43596.6</v>
          </cell>
          <cell r="O82">
            <v>44449.599999999999</v>
          </cell>
          <cell r="P82">
            <v>45745.4</v>
          </cell>
          <cell r="Q82" t="str">
            <v>47079.0 f</v>
          </cell>
          <cell r="R82" t="str">
            <v>48673.9 f</v>
          </cell>
          <cell r="S82">
            <v>4.3635555299786466E-2</v>
          </cell>
        </row>
        <row r="83">
          <cell r="A83" t="str">
            <v>EE Estonia</v>
          </cell>
          <cell r="C83">
            <v>0</v>
          </cell>
          <cell r="D83">
            <v>0</v>
          </cell>
          <cell r="E83">
            <v>0</v>
          </cell>
          <cell r="F83">
            <v>2793.8</v>
          </cell>
          <cell r="G83">
            <v>2749</v>
          </cell>
          <cell r="H83">
            <v>2873.8</v>
          </cell>
          <cell r="I83">
            <v>3003.5</v>
          </cell>
          <cell r="J83">
            <v>3319.6</v>
          </cell>
          <cell r="K83">
            <v>3492.4</v>
          </cell>
          <cell r="L83">
            <v>3489.7</v>
          </cell>
          <cell r="M83">
            <v>3762.1</v>
          </cell>
          <cell r="N83">
            <v>4002.6</v>
          </cell>
          <cell r="O83">
            <v>4292.6000000000004</v>
          </cell>
          <cell r="P83">
            <v>4513.3999999999996</v>
          </cell>
          <cell r="Q83" t="str">
            <v>4755.2 f</v>
          </cell>
          <cell r="R83" t="str">
            <v>5037.8 f</v>
          </cell>
          <cell r="S83" t="e">
            <v>#DIV/0!</v>
          </cell>
        </row>
        <row r="84">
          <cell r="A84" t="str">
            <v>HU Hungary</v>
          </cell>
          <cell r="C84">
            <v>0</v>
          </cell>
          <cell r="D84">
            <v>33568.5</v>
          </cell>
          <cell r="E84">
            <v>32864.199999999997</v>
          </cell>
          <cell r="F84">
            <v>32667</v>
          </cell>
          <cell r="G84">
            <v>33614.400000000001</v>
          </cell>
          <cell r="H84">
            <v>34118.6</v>
          </cell>
          <cell r="I84">
            <v>34568.9</v>
          </cell>
          <cell r="J84">
            <v>36147.4</v>
          </cell>
          <cell r="K84">
            <v>37904.199999999997</v>
          </cell>
          <cell r="L84">
            <v>39478.6</v>
          </cell>
          <cell r="M84">
            <v>41533.1</v>
          </cell>
          <cell r="N84">
            <v>43131.9</v>
          </cell>
          <cell r="O84">
            <v>44641</v>
          </cell>
          <cell r="P84">
            <v>45952.4</v>
          </cell>
          <cell r="Q84" t="str">
            <v>47437.8 f</v>
          </cell>
          <cell r="R84" t="str">
            <v>49054.5 f</v>
          </cell>
          <cell r="S84" t="e">
            <v>#DIV/0!</v>
          </cell>
        </row>
        <row r="85">
          <cell r="A85" t="str">
            <v>LT Lithuania</v>
          </cell>
          <cell r="C85">
            <v>8427</v>
          </cell>
          <cell r="D85">
            <v>7948.6</v>
          </cell>
          <cell r="E85">
            <v>6258.9</v>
          </cell>
          <cell r="F85">
            <v>5243.2</v>
          </cell>
          <cell r="G85">
            <v>4731.1000000000004</v>
          </cell>
          <cell r="H85">
            <v>4886.8</v>
          </cell>
          <cell r="I85">
            <v>5115.3999999999996</v>
          </cell>
          <cell r="J85">
            <v>5473.8</v>
          </cell>
          <cell r="K85">
            <v>5872.3</v>
          </cell>
          <cell r="L85">
            <v>5772.7</v>
          </cell>
          <cell r="M85">
            <v>5998.9</v>
          </cell>
          <cell r="N85">
            <v>6381.4</v>
          </cell>
          <cell r="O85">
            <v>6812.6</v>
          </cell>
          <cell r="P85">
            <v>7423.2</v>
          </cell>
          <cell r="Q85" t="str">
            <v>7936.9 f</v>
          </cell>
          <cell r="R85" t="str">
            <v>8456.9 f</v>
          </cell>
          <cell r="S85">
            <v>-0.2427435623590839</v>
          </cell>
        </row>
        <row r="86">
          <cell r="A86" t="str">
            <v>LV Latvia</v>
          </cell>
          <cell r="C86">
            <v>0</v>
          </cell>
          <cell r="D86">
            <v>0</v>
          </cell>
          <cell r="E86">
            <v>0</v>
          </cell>
          <cell r="F86">
            <v>0</v>
          </cell>
          <cell r="G86">
            <v>0</v>
          </cell>
          <cell r="H86">
            <v>3741.8</v>
          </cell>
          <cell r="I86">
            <v>3883.6</v>
          </cell>
          <cell r="J86">
            <v>4205.3</v>
          </cell>
          <cell r="K86">
            <v>4403.8999999999996</v>
          </cell>
          <cell r="L86">
            <v>4548.7</v>
          </cell>
          <cell r="M86">
            <v>4862.2</v>
          </cell>
          <cell r="N86">
            <v>5251.6</v>
          </cell>
          <cell r="O86">
            <v>5590.1</v>
          </cell>
          <cell r="P86">
            <v>6006.9</v>
          </cell>
          <cell r="Q86" t="str">
            <v>6381.2 f</v>
          </cell>
          <cell r="R86" t="str">
            <v>6774.2 f</v>
          </cell>
          <cell r="S86" t="e">
            <v>#DIV/0!</v>
          </cell>
        </row>
        <row r="87">
          <cell r="A87" t="str">
            <v>MT Malta</v>
          </cell>
          <cell r="C87">
            <v>0</v>
          </cell>
          <cell r="D87">
            <v>0</v>
          </cell>
          <cell r="E87">
            <v>0</v>
          </cell>
          <cell r="F87">
            <v>0</v>
          </cell>
          <cell r="G87">
            <v>0</v>
          </cell>
          <cell r="H87">
            <v>0</v>
          </cell>
          <cell r="I87">
            <v>0</v>
          </cell>
          <cell r="J87">
            <v>0</v>
          </cell>
          <cell r="K87">
            <v>0</v>
          </cell>
          <cell r="L87">
            <v>2913.2</v>
          </cell>
          <cell r="M87">
            <v>3100</v>
          </cell>
          <cell r="N87">
            <v>3063.9</v>
          </cell>
          <cell r="O87">
            <v>3116.7</v>
          </cell>
          <cell r="P87" t="str">
            <v>3128.9 f</v>
          </cell>
          <cell r="Q87" t="str">
            <v>3173.9 f</v>
          </cell>
          <cell r="R87" t="str">
            <v>3236.8 f</v>
          </cell>
          <cell r="S87" t="e">
            <v>#DIV/0!</v>
          </cell>
        </row>
        <row r="88">
          <cell r="A88" t="str">
            <v>PL Poland</v>
          </cell>
          <cell r="C88">
            <v>0</v>
          </cell>
          <cell r="D88">
            <v>0</v>
          </cell>
          <cell r="E88">
            <v>0</v>
          </cell>
          <cell r="F88">
            <v>0</v>
          </cell>
          <cell r="G88">
            <v>0</v>
          </cell>
          <cell r="H88">
            <v>103948.4</v>
          </cell>
          <cell r="I88">
            <v>110185.3</v>
          </cell>
          <cell r="J88">
            <v>117677.9</v>
          </cell>
          <cell r="K88">
            <v>123326.5</v>
          </cell>
          <cell r="L88">
            <v>128382.8</v>
          </cell>
          <cell r="M88">
            <v>133455.29999999999</v>
          </cell>
          <cell r="N88">
            <v>134811.9</v>
          </cell>
          <cell r="O88">
            <v>136658.9</v>
          </cell>
          <cell r="P88">
            <v>141807.4</v>
          </cell>
          <cell r="Q88" t="str">
            <v>148295.3 f</v>
          </cell>
          <cell r="R88" t="str">
            <v>155345.5 f</v>
          </cell>
          <cell r="S88" t="e">
            <v>#DIV/0!</v>
          </cell>
        </row>
        <row r="89">
          <cell r="A89" t="str">
            <v>RO Romania</v>
          </cell>
          <cell r="C89">
            <v>30215.868999999999</v>
          </cell>
          <cell r="D89">
            <v>26263.393</v>
          </cell>
          <cell r="E89">
            <v>23972.170999999998</v>
          </cell>
          <cell r="F89">
            <v>24336.79</v>
          </cell>
          <cell r="G89">
            <v>25294.351999999999</v>
          </cell>
          <cell r="H89">
            <v>27100.186000000002</v>
          </cell>
          <cell r="I89">
            <v>28170.118999999999</v>
          </cell>
          <cell r="J89">
            <v>26464.960999999999</v>
          </cell>
          <cell r="K89">
            <v>25190.004000000001</v>
          </cell>
          <cell r="L89">
            <v>24900.400000000001</v>
          </cell>
          <cell r="M89">
            <v>25435.5</v>
          </cell>
          <cell r="N89">
            <v>26896.7</v>
          </cell>
          <cell r="O89">
            <v>28229</v>
          </cell>
          <cell r="P89">
            <v>29598.3</v>
          </cell>
          <cell r="Q89" t="str">
            <v>31120.5 f</v>
          </cell>
          <cell r="R89" t="str">
            <v>32780.9 f</v>
          </cell>
          <cell r="S89">
            <v>-0.10984853687312446</v>
          </cell>
        </row>
        <row r="90">
          <cell r="A90" t="str">
            <v>SI Slovenia</v>
          </cell>
          <cell r="C90">
            <v>14768.2</v>
          </cell>
          <cell r="D90">
            <v>13453.8</v>
          </cell>
          <cell r="E90">
            <v>12718.8</v>
          </cell>
          <cell r="F90">
            <v>13080.4</v>
          </cell>
          <cell r="G90">
            <v>13777.3</v>
          </cell>
          <cell r="H90">
            <v>15319.3</v>
          </cell>
          <cell r="I90">
            <v>15877.4</v>
          </cell>
          <cell r="J90">
            <v>16633.400000000001</v>
          </cell>
          <cell r="K90">
            <v>17226.2</v>
          </cell>
          <cell r="L90">
            <v>18183</v>
          </cell>
          <cell r="M90">
            <v>18890.599999999999</v>
          </cell>
          <cell r="N90">
            <v>19396.599999999999</v>
          </cell>
          <cell r="O90">
            <v>20061.900000000001</v>
          </cell>
          <cell r="P90">
            <v>20516.400000000001</v>
          </cell>
          <cell r="Q90" t="str">
            <v>21172.6 f</v>
          </cell>
          <cell r="R90" t="str">
            <v>21925.9 f</v>
          </cell>
          <cell r="S90">
            <v>0.31340312292628747</v>
          </cell>
        </row>
        <row r="91">
          <cell r="A91" t="str">
            <v>SK Slovak Republic</v>
          </cell>
          <cell r="C91">
            <v>0</v>
          </cell>
          <cell r="D91">
            <v>0</v>
          </cell>
          <cell r="E91">
            <v>12311.9</v>
          </cell>
          <cell r="F91">
            <v>13195.7</v>
          </cell>
          <cell r="G91">
            <v>14014.5</v>
          </cell>
          <cell r="H91">
            <v>14833.5</v>
          </cell>
          <cell r="I91">
            <v>15745.2</v>
          </cell>
          <cell r="J91">
            <v>16471.2</v>
          </cell>
          <cell r="K91">
            <v>17164.8</v>
          </cell>
          <cell r="L91">
            <v>17417.2</v>
          </cell>
          <cell r="M91">
            <v>17771.7</v>
          </cell>
          <cell r="N91">
            <v>18444.5</v>
          </cell>
          <cell r="O91">
            <v>19256.099999999999</v>
          </cell>
          <cell r="P91">
            <v>20066.3</v>
          </cell>
          <cell r="Q91" t="str">
            <v>20875.5 f</v>
          </cell>
          <cell r="R91" t="str">
            <v>21722.4 f</v>
          </cell>
          <cell r="S91" t="e">
            <v>#DIV/0!</v>
          </cell>
        </row>
        <row r="92">
          <cell r="A92" t="str">
            <v>TR Turkey</v>
          </cell>
          <cell r="C92">
            <v>110624.3</v>
          </cell>
          <cell r="D92">
            <v>111649.2</v>
          </cell>
          <cell r="E92">
            <v>118330.6</v>
          </cell>
          <cell r="F92">
            <v>127846.8</v>
          </cell>
          <cell r="G92">
            <v>120871.9</v>
          </cell>
          <cell r="H92">
            <v>129564.1</v>
          </cell>
          <cell r="I92">
            <v>138640.5</v>
          </cell>
          <cell r="J92">
            <v>149078.39999999999</v>
          </cell>
          <cell r="K92">
            <v>153687.70000000001</v>
          </cell>
          <cell r="L92">
            <v>146450.70000000001</v>
          </cell>
          <cell r="M92">
            <v>157229</v>
          </cell>
          <cell r="N92">
            <v>145444</v>
          </cell>
          <cell r="O92">
            <v>156994.6</v>
          </cell>
          <cell r="P92">
            <v>166091.70000000001</v>
          </cell>
          <cell r="Q92" t="str">
            <v>173784.2 f</v>
          </cell>
          <cell r="R92" t="str">
            <v>182535.8 f</v>
          </cell>
          <cell r="S92">
            <v>0.31475634196103375</v>
          </cell>
        </row>
      </sheetData>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art annual growth rates"/>
      <sheetName val="Chart index of GIEC, GDP, TECI"/>
      <sheetName val="Indices"/>
      <sheetName val="Data for Graphs"/>
      <sheetName val="Projections"/>
      <sheetName val="Total energy intensity"/>
      <sheetName val="GDP"/>
      <sheetName val="GIEC"/>
      <sheetName val="New Cronos"/>
      <sheetName val="GIEC Projec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art annual growth rates"/>
      <sheetName val="Chart index of GIEC, GDP, TECI"/>
      <sheetName val="Indices"/>
      <sheetName val="Data for Graphs"/>
      <sheetName val="Projections"/>
      <sheetName val="Total energy intensity"/>
      <sheetName val="GDP"/>
      <sheetName val="GIEC"/>
      <sheetName val="New Cronos"/>
      <sheetName val="GIEC Projec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formation"/>
      <sheetName val="NIR-1"/>
      <sheetName val="NIR-2"/>
      <sheetName val="NIR-3"/>
      <sheetName val="5(KP)"/>
      <sheetName val="5(KP-I)A.1.1"/>
      <sheetName val="5(KP-I)A.1.2"/>
      <sheetName val="5(KP-I)A.1.3"/>
      <sheetName val="5(KP-I)A.2."/>
      <sheetName val="5(KP-I)A.2.1"/>
      <sheetName val="5(KP-I)B.1"/>
      <sheetName val="5(KP-I)B.2"/>
      <sheetName val="5(KP-I)B.3"/>
      <sheetName val="5(KP-I)B.4"/>
      <sheetName val="5(KP-II)1"/>
      <sheetName val="5(KP-II)2"/>
      <sheetName val="5(KP-II)3"/>
      <sheetName val="5(KP-II)4"/>
      <sheetName val="5(KP-II)5"/>
      <sheetName val="Accounting"/>
      <sheetName val="ReporterHelpSheet"/>
    </sheetNames>
    <sheetDataSet>
      <sheetData sheetId="0"/>
      <sheetData sheetId="1"/>
      <sheetData sheetId="2"/>
      <sheetData sheetId="3">
        <row r="8">
          <cell r="C8" t="str">
            <v>Forest land remaining forest land</v>
          </cell>
          <cell r="D8" t="str">
            <v>No</v>
          </cell>
          <cell r="E8">
            <v>0</v>
          </cell>
          <cell r="F8">
            <v>0</v>
          </cell>
        </row>
        <row r="9">
          <cell r="C9">
            <v>0</v>
          </cell>
          <cell r="D9" t="str">
            <v>No</v>
          </cell>
          <cell r="E9">
            <v>0</v>
          </cell>
          <cell r="F9">
            <v>0</v>
          </cell>
        </row>
        <row r="10">
          <cell r="C10" t="str">
            <v>Croplands remaining croplands</v>
          </cell>
          <cell r="D10" t="str">
            <v>Yes</v>
          </cell>
          <cell r="E10">
            <v>0</v>
          </cell>
          <cell r="F10">
            <v>0</v>
          </cell>
        </row>
        <row r="11">
          <cell r="C11">
            <v>0</v>
          </cell>
          <cell r="D11" t="str">
            <v>No</v>
          </cell>
          <cell r="E11">
            <v>0</v>
          </cell>
          <cell r="F11">
            <v>0</v>
          </cell>
        </row>
      </sheetData>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Ox emission factors"/>
      <sheetName val="SO2 emission factors"/>
      <sheetName val="OUT_FILE_SO2"/>
      <sheetName val="OUT_FILE_NO2"/>
    </sheetNames>
    <sheetDataSet>
      <sheetData sheetId="0" refreshError="1"/>
      <sheetData sheetId="1" refreshError="1"/>
      <sheetData sheetId="2" refreshError="1">
        <row r="12">
          <cell r="A12" t="str">
            <v>AUST_BC1</v>
          </cell>
          <cell r="B12" t="str">
            <v>AUST</v>
          </cell>
          <cell r="C12" t="str">
            <v>WHOL</v>
          </cell>
          <cell r="D12" t="str">
            <v>BC1</v>
          </cell>
          <cell r="E12">
            <v>0.71</v>
          </cell>
          <cell r="F12">
            <v>0.71</v>
          </cell>
          <cell r="G12">
            <v>0.71</v>
          </cell>
          <cell r="H12">
            <v>0</v>
          </cell>
          <cell r="I12">
            <v>0.71</v>
          </cell>
          <cell r="J12">
            <v>0</v>
          </cell>
          <cell r="K12">
            <v>0.71</v>
          </cell>
          <cell r="L12">
            <v>0.71</v>
          </cell>
        </row>
        <row r="13">
          <cell r="A13" t="str">
            <v>AUST_BC2</v>
          </cell>
          <cell r="B13" t="str">
            <v>AUST</v>
          </cell>
          <cell r="C13" t="str">
            <v>WHOL</v>
          </cell>
          <cell r="D13" t="str">
            <v>BC2</v>
          </cell>
          <cell r="E13">
            <v>1.01</v>
          </cell>
          <cell r="F13">
            <v>1.01</v>
          </cell>
          <cell r="G13">
            <v>1.01</v>
          </cell>
          <cell r="H13">
            <v>0</v>
          </cell>
          <cell r="I13">
            <v>1.01</v>
          </cell>
          <cell r="J13">
            <v>0</v>
          </cell>
          <cell r="K13">
            <v>1.01</v>
          </cell>
          <cell r="L13">
            <v>1.01</v>
          </cell>
        </row>
        <row r="14">
          <cell r="A14" t="str">
            <v>AUST_HC1</v>
          </cell>
          <cell r="B14" t="str">
            <v>AUST</v>
          </cell>
          <cell r="C14" t="str">
            <v>WHOL</v>
          </cell>
          <cell r="D14" t="str">
            <v>HC1</v>
          </cell>
          <cell r="E14">
            <v>0.65</v>
          </cell>
          <cell r="F14">
            <v>0.65</v>
          </cell>
          <cell r="G14">
            <v>0.61</v>
          </cell>
          <cell r="H14">
            <v>0</v>
          </cell>
          <cell r="I14">
            <v>0.61</v>
          </cell>
          <cell r="J14">
            <v>0</v>
          </cell>
          <cell r="K14">
            <v>0.49</v>
          </cell>
          <cell r="L14">
            <v>0.49</v>
          </cell>
        </row>
        <row r="15">
          <cell r="A15" t="str">
            <v>AUST_HC2</v>
          </cell>
          <cell r="B15" t="str">
            <v>AUST</v>
          </cell>
          <cell r="C15" t="str">
            <v>WHOL</v>
          </cell>
          <cell r="D15" t="str">
            <v>HC2</v>
          </cell>
          <cell r="E15">
            <v>0.65</v>
          </cell>
          <cell r="F15">
            <v>0.65</v>
          </cell>
          <cell r="G15">
            <v>0.61</v>
          </cell>
          <cell r="H15">
            <v>0</v>
          </cell>
          <cell r="I15">
            <v>0.61</v>
          </cell>
          <cell r="J15">
            <v>0</v>
          </cell>
          <cell r="K15">
            <v>0.65</v>
          </cell>
          <cell r="L15">
            <v>0.65</v>
          </cell>
        </row>
        <row r="16">
          <cell r="A16" t="str">
            <v>AUST_HC3</v>
          </cell>
          <cell r="B16" t="str">
            <v>AUST</v>
          </cell>
          <cell r="C16" t="str">
            <v>WHOL</v>
          </cell>
          <cell r="D16" t="str">
            <v>HC3</v>
          </cell>
          <cell r="E16">
            <v>0.65</v>
          </cell>
          <cell r="F16">
            <v>0.65</v>
          </cell>
          <cell r="G16">
            <v>0.61</v>
          </cell>
          <cell r="H16">
            <v>0</v>
          </cell>
          <cell r="I16">
            <v>0.61</v>
          </cell>
          <cell r="J16">
            <v>0</v>
          </cell>
          <cell r="K16">
            <v>0.65</v>
          </cell>
          <cell r="L16">
            <v>0.65</v>
          </cell>
        </row>
        <row r="17">
          <cell r="A17" t="str">
            <v>AUST_DC</v>
          </cell>
          <cell r="B17" t="str">
            <v>AUST</v>
          </cell>
          <cell r="C17" t="str">
            <v>WHOL</v>
          </cell>
          <cell r="D17" t="str">
            <v>DC</v>
          </cell>
          <cell r="E17">
            <v>0.32</v>
          </cell>
          <cell r="F17">
            <v>0.32</v>
          </cell>
          <cell r="G17">
            <v>0.31</v>
          </cell>
          <cell r="H17">
            <v>0</v>
          </cell>
          <cell r="I17">
            <v>0.31</v>
          </cell>
          <cell r="J17">
            <v>0</v>
          </cell>
          <cell r="K17">
            <v>0.36</v>
          </cell>
          <cell r="L17">
            <v>0.02</v>
          </cell>
        </row>
        <row r="18">
          <cell r="A18" t="str">
            <v>AUST_OS1</v>
          </cell>
          <cell r="B18" t="str">
            <v>AUST</v>
          </cell>
          <cell r="C18" t="str">
            <v>WHOL</v>
          </cell>
          <cell r="D18" t="str">
            <v>OS1</v>
          </cell>
          <cell r="E18">
            <v>0.04</v>
          </cell>
          <cell r="F18">
            <v>0.04</v>
          </cell>
          <cell r="G18">
            <v>0.04</v>
          </cell>
          <cell r="H18">
            <v>0</v>
          </cell>
          <cell r="I18">
            <v>0.04</v>
          </cell>
          <cell r="J18">
            <v>0</v>
          </cell>
          <cell r="K18">
            <v>0.04</v>
          </cell>
          <cell r="L18">
            <v>0.04</v>
          </cell>
        </row>
        <row r="19">
          <cell r="A19" t="str">
            <v>AUST_OS2</v>
          </cell>
          <cell r="B19" t="str">
            <v>AUST</v>
          </cell>
          <cell r="C19" t="str">
            <v>WHOL</v>
          </cell>
          <cell r="D19" t="str">
            <v>OS2</v>
          </cell>
          <cell r="E19">
            <v>0.13</v>
          </cell>
          <cell r="F19">
            <v>0.13</v>
          </cell>
          <cell r="G19">
            <v>0.13</v>
          </cell>
          <cell r="H19">
            <v>0</v>
          </cell>
          <cell r="I19">
            <v>0.13</v>
          </cell>
          <cell r="J19">
            <v>0</v>
          </cell>
          <cell r="K19">
            <v>0.13</v>
          </cell>
          <cell r="L19">
            <v>0.13</v>
          </cell>
        </row>
        <row r="20">
          <cell r="A20" t="str">
            <v>AUST_HF</v>
          </cell>
          <cell r="B20" t="str">
            <v>AUST</v>
          </cell>
          <cell r="C20" t="str">
            <v>WHOL</v>
          </cell>
          <cell r="D20" t="str">
            <v>HF</v>
          </cell>
          <cell r="E20">
            <v>2</v>
          </cell>
          <cell r="F20">
            <v>1.75</v>
          </cell>
          <cell r="G20">
            <v>1.69</v>
          </cell>
          <cell r="H20">
            <v>0</v>
          </cell>
          <cell r="I20">
            <v>1.69</v>
          </cell>
          <cell r="J20">
            <v>1.69</v>
          </cell>
          <cell r="K20">
            <v>1.1399999999999999</v>
          </cell>
          <cell r="L20">
            <v>1.1399999999999999</v>
          </cell>
        </row>
        <row r="21">
          <cell r="A21" t="str">
            <v>AUST_MD</v>
          </cell>
          <cell r="B21" t="str">
            <v>AUST</v>
          </cell>
          <cell r="C21" t="str">
            <v>WHOL</v>
          </cell>
          <cell r="D21" t="str">
            <v>MD</v>
          </cell>
          <cell r="E21">
            <v>0.24</v>
          </cell>
          <cell r="F21">
            <v>0.24</v>
          </cell>
          <cell r="G21">
            <v>0.24</v>
          </cell>
          <cell r="H21">
            <v>0.24</v>
          </cell>
          <cell r="I21">
            <v>0.24</v>
          </cell>
          <cell r="J21">
            <v>0.24</v>
          </cell>
          <cell r="K21">
            <v>0.24</v>
          </cell>
          <cell r="L21">
            <v>0.24</v>
          </cell>
        </row>
        <row r="22">
          <cell r="A22" t="str">
            <v>AUST_LF</v>
          </cell>
          <cell r="B22" t="str">
            <v>AUST</v>
          </cell>
          <cell r="C22" t="str">
            <v>WHOL</v>
          </cell>
          <cell r="D22" t="str">
            <v>LF</v>
          </cell>
          <cell r="E22">
            <v>0</v>
          </cell>
          <cell r="F22">
            <v>0</v>
          </cell>
          <cell r="G22">
            <v>0</v>
          </cell>
          <cell r="H22">
            <v>0</v>
          </cell>
          <cell r="I22">
            <v>0</v>
          </cell>
          <cell r="J22">
            <v>0</v>
          </cell>
          <cell r="K22">
            <v>0</v>
          </cell>
          <cell r="L22">
            <v>0</v>
          </cell>
        </row>
        <row r="23">
          <cell r="A23" t="str">
            <v>AUST_GAS</v>
          </cell>
          <cell r="B23" t="str">
            <v>AUST</v>
          </cell>
          <cell r="C23" t="str">
            <v>WHOL</v>
          </cell>
          <cell r="D23" t="str">
            <v>GAS</v>
          </cell>
          <cell r="E23">
            <v>0</v>
          </cell>
          <cell r="F23">
            <v>0</v>
          </cell>
          <cell r="G23">
            <v>0</v>
          </cell>
          <cell r="H23">
            <v>0</v>
          </cell>
          <cell r="I23">
            <v>0</v>
          </cell>
          <cell r="J23">
            <v>0</v>
          </cell>
          <cell r="K23">
            <v>0</v>
          </cell>
          <cell r="L23">
            <v>0</v>
          </cell>
        </row>
        <row r="24">
          <cell r="A24" t="str">
            <v>BELG_BC1</v>
          </cell>
          <cell r="B24" t="str">
            <v>BELG</v>
          </cell>
          <cell r="C24" t="str">
            <v>WHOL</v>
          </cell>
          <cell r="D24" t="str">
            <v>BC1</v>
          </cell>
          <cell r="E24">
            <v>0.62</v>
          </cell>
          <cell r="F24">
            <v>0.62</v>
          </cell>
          <cell r="G24">
            <v>0.62</v>
          </cell>
          <cell r="H24">
            <v>0</v>
          </cell>
          <cell r="I24">
            <v>0.62</v>
          </cell>
          <cell r="J24">
            <v>0</v>
          </cell>
          <cell r="K24">
            <v>0.62</v>
          </cell>
          <cell r="L24">
            <v>0.62</v>
          </cell>
        </row>
        <row r="25">
          <cell r="A25" t="str">
            <v>BELG_BC2</v>
          </cell>
          <cell r="B25" t="str">
            <v>BELG</v>
          </cell>
          <cell r="C25" t="str">
            <v>WHOL</v>
          </cell>
          <cell r="D25" t="str">
            <v>BC2</v>
          </cell>
          <cell r="E25">
            <v>1.24</v>
          </cell>
          <cell r="F25">
            <v>1.24</v>
          </cell>
          <cell r="G25">
            <v>1.24</v>
          </cell>
          <cell r="H25">
            <v>0</v>
          </cell>
          <cell r="I25">
            <v>1.24</v>
          </cell>
          <cell r="J25">
            <v>0</v>
          </cell>
          <cell r="K25">
            <v>1.24</v>
          </cell>
          <cell r="L25">
            <v>1.24</v>
          </cell>
        </row>
        <row r="26">
          <cell r="A26" t="str">
            <v>BELG_HC1</v>
          </cell>
          <cell r="B26" t="str">
            <v>BELG</v>
          </cell>
          <cell r="C26" t="str">
            <v>WHOL</v>
          </cell>
          <cell r="D26" t="str">
            <v>HC1</v>
          </cell>
          <cell r="E26">
            <v>0.64</v>
          </cell>
          <cell r="F26">
            <v>0.64</v>
          </cell>
          <cell r="G26">
            <v>0.6</v>
          </cell>
          <cell r="H26">
            <v>0</v>
          </cell>
          <cell r="I26">
            <v>0.6</v>
          </cell>
          <cell r="J26">
            <v>0</v>
          </cell>
          <cell r="K26">
            <v>0.65</v>
          </cell>
          <cell r="L26">
            <v>0.65</v>
          </cell>
        </row>
        <row r="27">
          <cell r="A27" t="str">
            <v>BELG_HC2</v>
          </cell>
          <cell r="B27" t="str">
            <v>BELG</v>
          </cell>
          <cell r="C27" t="str">
            <v>WHOL</v>
          </cell>
          <cell r="D27" t="str">
            <v>HC2</v>
          </cell>
          <cell r="E27">
            <v>0.71</v>
          </cell>
          <cell r="F27">
            <v>0.71</v>
          </cell>
          <cell r="G27">
            <v>0.67</v>
          </cell>
          <cell r="H27">
            <v>0</v>
          </cell>
          <cell r="I27">
            <v>0.67</v>
          </cell>
          <cell r="J27">
            <v>0</v>
          </cell>
          <cell r="K27">
            <v>0.72</v>
          </cell>
          <cell r="L27">
            <v>0.72</v>
          </cell>
        </row>
        <row r="28">
          <cell r="A28" t="str">
            <v>BELG_HC3</v>
          </cell>
          <cell r="B28" t="str">
            <v>BELG</v>
          </cell>
          <cell r="C28" t="str">
            <v>WHOL</v>
          </cell>
          <cell r="D28" t="str">
            <v>HC3</v>
          </cell>
          <cell r="E28">
            <v>0.71</v>
          </cell>
          <cell r="F28">
            <v>0.71</v>
          </cell>
          <cell r="G28">
            <v>0.67</v>
          </cell>
          <cell r="H28">
            <v>0</v>
          </cell>
          <cell r="I28">
            <v>0.67</v>
          </cell>
          <cell r="J28">
            <v>0</v>
          </cell>
          <cell r="K28">
            <v>0.72</v>
          </cell>
          <cell r="L28">
            <v>0.72</v>
          </cell>
        </row>
        <row r="29">
          <cell r="A29" t="str">
            <v>BELG_DC</v>
          </cell>
          <cell r="B29" t="str">
            <v>BELG</v>
          </cell>
          <cell r="C29" t="str">
            <v>WHOL</v>
          </cell>
          <cell r="D29" t="str">
            <v>DC</v>
          </cell>
          <cell r="E29">
            <v>0.52</v>
          </cell>
          <cell r="F29">
            <v>0.52</v>
          </cell>
          <cell r="G29">
            <v>0.49</v>
          </cell>
          <cell r="H29">
            <v>0</v>
          </cell>
          <cell r="I29">
            <v>0.49</v>
          </cell>
          <cell r="J29">
            <v>0</v>
          </cell>
          <cell r="K29">
            <v>0.52</v>
          </cell>
          <cell r="L29">
            <v>0.03</v>
          </cell>
        </row>
        <row r="30">
          <cell r="A30" t="str">
            <v>BELG_OS1</v>
          </cell>
          <cell r="B30" t="str">
            <v>BELG</v>
          </cell>
          <cell r="C30" t="str">
            <v>WHOL</v>
          </cell>
          <cell r="D30" t="str">
            <v>OS1</v>
          </cell>
          <cell r="E30">
            <v>0.04</v>
          </cell>
          <cell r="F30">
            <v>0.04</v>
          </cell>
          <cell r="G30">
            <v>0.04</v>
          </cell>
          <cell r="H30">
            <v>0</v>
          </cell>
          <cell r="I30">
            <v>0.04</v>
          </cell>
          <cell r="J30">
            <v>0</v>
          </cell>
          <cell r="K30">
            <v>0.04</v>
          </cell>
          <cell r="L30">
            <v>0.04</v>
          </cell>
        </row>
        <row r="31">
          <cell r="A31" t="str">
            <v>BELG_OS2</v>
          </cell>
          <cell r="B31" t="str">
            <v>BELG</v>
          </cell>
          <cell r="C31" t="str">
            <v>WHOL</v>
          </cell>
          <cell r="D31" t="str">
            <v>OS2</v>
          </cell>
          <cell r="E31">
            <v>0.13</v>
          </cell>
          <cell r="F31">
            <v>0.13</v>
          </cell>
          <cell r="G31">
            <v>0.13</v>
          </cell>
          <cell r="H31">
            <v>0</v>
          </cell>
          <cell r="I31">
            <v>0.13</v>
          </cell>
          <cell r="J31">
            <v>0</v>
          </cell>
          <cell r="K31">
            <v>0.13</v>
          </cell>
          <cell r="L31">
            <v>0.13</v>
          </cell>
        </row>
        <row r="32">
          <cell r="A32" t="str">
            <v>BELG_HF</v>
          </cell>
          <cell r="B32" t="str">
            <v>BELG</v>
          </cell>
          <cell r="C32" t="str">
            <v>WHOL</v>
          </cell>
          <cell r="D32" t="str">
            <v>HF</v>
          </cell>
          <cell r="E32">
            <v>1.76</v>
          </cell>
          <cell r="F32">
            <v>1.76</v>
          </cell>
          <cell r="G32">
            <v>1.2</v>
          </cell>
          <cell r="H32">
            <v>0</v>
          </cell>
          <cell r="I32">
            <v>1.2</v>
          </cell>
          <cell r="J32">
            <v>1.2</v>
          </cell>
          <cell r="K32">
            <v>1.76</v>
          </cell>
          <cell r="L32">
            <v>1.76</v>
          </cell>
        </row>
        <row r="33">
          <cell r="A33" t="str">
            <v>BELG_MD</v>
          </cell>
          <cell r="B33" t="str">
            <v>BELG</v>
          </cell>
          <cell r="C33" t="str">
            <v>WHOL</v>
          </cell>
          <cell r="D33" t="str">
            <v>MD</v>
          </cell>
          <cell r="E33">
            <v>0.24</v>
          </cell>
          <cell r="F33">
            <v>0.24</v>
          </cell>
          <cell r="G33">
            <v>0.24</v>
          </cell>
          <cell r="H33">
            <v>0.24</v>
          </cell>
          <cell r="I33">
            <v>0.24</v>
          </cell>
          <cell r="J33">
            <v>0.24</v>
          </cell>
          <cell r="K33">
            <v>0.24</v>
          </cell>
          <cell r="L33">
            <v>0.24</v>
          </cell>
        </row>
        <row r="34">
          <cell r="A34" t="str">
            <v>BELG_LF</v>
          </cell>
          <cell r="B34" t="str">
            <v>BELG</v>
          </cell>
          <cell r="C34" t="str">
            <v>WHOL</v>
          </cell>
          <cell r="D34" t="str">
            <v>LF</v>
          </cell>
          <cell r="E34">
            <v>0</v>
          </cell>
          <cell r="F34">
            <v>0</v>
          </cell>
          <cell r="G34">
            <v>0</v>
          </cell>
          <cell r="H34">
            <v>0</v>
          </cell>
          <cell r="I34">
            <v>0</v>
          </cell>
          <cell r="J34">
            <v>0</v>
          </cell>
          <cell r="K34">
            <v>0</v>
          </cell>
          <cell r="L34">
            <v>0</v>
          </cell>
        </row>
        <row r="35">
          <cell r="A35" t="str">
            <v>BELG_GAS</v>
          </cell>
          <cell r="B35" t="str">
            <v>BELG</v>
          </cell>
          <cell r="C35" t="str">
            <v>WHOL</v>
          </cell>
          <cell r="D35" t="str">
            <v>GAS</v>
          </cell>
          <cell r="E35">
            <v>0</v>
          </cell>
          <cell r="F35">
            <v>0</v>
          </cell>
          <cell r="G35">
            <v>0</v>
          </cell>
          <cell r="H35">
            <v>0</v>
          </cell>
          <cell r="I35">
            <v>0</v>
          </cell>
          <cell r="J35">
            <v>0</v>
          </cell>
          <cell r="K35">
            <v>0</v>
          </cell>
          <cell r="L35">
            <v>0</v>
          </cell>
        </row>
        <row r="36">
          <cell r="A36" t="str">
            <v>DENM_BC1</v>
          </cell>
          <cell r="B36" t="str">
            <v>DENM</v>
          </cell>
          <cell r="C36" t="str">
            <v>WHOL</v>
          </cell>
          <cell r="D36" t="str">
            <v>BC1</v>
          </cell>
          <cell r="E36">
            <v>0.76</v>
          </cell>
          <cell r="F36">
            <v>0.76</v>
          </cell>
          <cell r="G36">
            <v>0.76</v>
          </cell>
          <cell r="H36">
            <v>0</v>
          </cell>
          <cell r="I36">
            <v>0.76</v>
          </cell>
          <cell r="J36">
            <v>0</v>
          </cell>
          <cell r="K36">
            <v>0.76</v>
          </cell>
          <cell r="L36">
            <v>0.76</v>
          </cell>
        </row>
        <row r="37">
          <cell r="A37" t="str">
            <v>DENM_BC2</v>
          </cell>
          <cell r="B37" t="str">
            <v>DENM</v>
          </cell>
          <cell r="C37" t="str">
            <v>WHOL</v>
          </cell>
          <cell r="D37" t="str">
            <v>BC2</v>
          </cell>
          <cell r="E37">
            <v>1.52</v>
          </cell>
          <cell r="F37">
            <v>1.52</v>
          </cell>
          <cell r="G37">
            <v>1.52</v>
          </cell>
          <cell r="H37">
            <v>0</v>
          </cell>
          <cell r="I37">
            <v>1.52</v>
          </cell>
          <cell r="J37">
            <v>0</v>
          </cell>
          <cell r="K37">
            <v>1.52</v>
          </cell>
          <cell r="L37">
            <v>1.52</v>
          </cell>
        </row>
        <row r="38">
          <cell r="A38" t="str">
            <v>DENM_HC1</v>
          </cell>
          <cell r="B38" t="str">
            <v>DENM</v>
          </cell>
          <cell r="C38" t="str">
            <v>WHOL</v>
          </cell>
          <cell r="D38" t="str">
            <v>HC1</v>
          </cell>
          <cell r="E38">
            <v>0.73</v>
          </cell>
          <cell r="F38">
            <v>0.73</v>
          </cell>
          <cell r="G38">
            <v>0.69</v>
          </cell>
          <cell r="H38">
            <v>0</v>
          </cell>
          <cell r="I38">
            <v>0.69</v>
          </cell>
          <cell r="J38">
            <v>0</v>
          </cell>
          <cell r="K38">
            <v>0.67</v>
          </cell>
          <cell r="L38">
            <v>0.67</v>
          </cell>
        </row>
        <row r="39">
          <cell r="A39" t="str">
            <v>DENM_HC2</v>
          </cell>
          <cell r="B39" t="str">
            <v>DENM</v>
          </cell>
          <cell r="C39" t="str">
            <v>WHOL</v>
          </cell>
          <cell r="D39" t="str">
            <v>HC2</v>
          </cell>
          <cell r="E39">
            <v>0.67</v>
          </cell>
          <cell r="F39">
            <v>0.67</v>
          </cell>
          <cell r="G39">
            <v>0.63</v>
          </cell>
          <cell r="H39">
            <v>0</v>
          </cell>
          <cell r="I39">
            <v>0.63</v>
          </cell>
          <cell r="J39">
            <v>0</v>
          </cell>
          <cell r="K39">
            <v>0.67</v>
          </cell>
          <cell r="L39">
            <v>0.67</v>
          </cell>
        </row>
        <row r="40">
          <cell r="A40" t="str">
            <v>DENM_HC3</v>
          </cell>
          <cell r="B40" t="str">
            <v>DENM</v>
          </cell>
          <cell r="C40" t="str">
            <v>WHOL</v>
          </cell>
          <cell r="D40" t="str">
            <v>HC3</v>
          </cell>
          <cell r="E40">
            <v>0.67</v>
          </cell>
          <cell r="F40">
            <v>0.67</v>
          </cell>
          <cell r="G40">
            <v>0.63</v>
          </cell>
          <cell r="H40">
            <v>0</v>
          </cell>
          <cell r="I40">
            <v>0.63</v>
          </cell>
          <cell r="J40">
            <v>0</v>
          </cell>
          <cell r="K40">
            <v>0.67</v>
          </cell>
          <cell r="L40">
            <v>0.67</v>
          </cell>
        </row>
        <row r="41">
          <cell r="A41" t="str">
            <v>DENM_DC</v>
          </cell>
          <cell r="B41" t="str">
            <v>DENM</v>
          </cell>
          <cell r="C41" t="str">
            <v>WHOL</v>
          </cell>
          <cell r="D41" t="str">
            <v>DC</v>
          </cell>
          <cell r="E41">
            <v>0.55000000000000004</v>
          </cell>
          <cell r="F41">
            <v>0.55000000000000004</v>
          </cell>
          <cell r="G41">
            <v>0.52</v>
          </cell>
          <cell r="H41">
            <v>0</v>
          </cell>
          <cell r="I41">
            <v>0.52</v>
          </cell>
          <cell r="J41">
            <v>0</v>
          </cell>
          <cell r="K41">
            <v>0.55000000000000004</v>
          </cell>
          <cell r="L41">
            <v>0.03</v>
          </cell>
        </row>
        <row r="42">
          <cell r="A42" t="str">
            <v>DENM_OS1</v>
          </cell>
          <cell r="B42" t="str">
            <v>DENM</v>
          </cell>
          <cell r="C42" t="str">
            <v>WHOL</v>
          </cell>
          <cell r="D42" t="str">
            <v>OS1</v>
          </cell>
          <cell r="E42">
            <v>0.04</v>
          </cell>
          <cell r="F42">
            <v>0.04</v>
          </cell>
          <cell r="G42">
            <v>0.04</v>
          </cell>
          <cell r="H42">
            <v>0</v>
          </cell>
          <cell r="I42">
            <v>0.04</v>
          </cell>
          <cell r="J42">
            <v>0</v>
          </cell>
          <cell r="K42">
            <v>0.04</v>
          </cell>
          <cell r="L42">
            <v>0.04</v>
          </cell>
        </row>
        <row r="43">
          <cell r="A43" t="str">
            <v>DENM_OS2</v>
          </cell>
          <cell r="B43" t="str">
            <v>DENM</v>
          </cell>
          <cell r="C43" t="str">
            <v>WHOL</v>
          </cell>
          <cell r="D43" t="str">
            <v>OS2</v>
          </cell>
          <cell r="E43">
            <v>0.13</v>
          </cell>
          <cell r="F43">
            <v>0.13</v>
          </cell>
          <cell r="G43">
            <v>0.13</v>
          </cell>
          <cell r="H43">
            <v>0</v>
          </cell>
          <cell r="I43">
            <v>0.13</v>
          </cell>
          <cell r="J43">
            <v>0</v>
          </cell>
          <cell r="K43">
            <v>0.13</v>
          </cell>
          <cell r="L43">
            <v>0.13</v>
          </cell>
        </row>
        <row r="44">
          <cell r="A44" t="str">
            <v>DENM_HF</v>
          </cell>
          <cell r="B44" t="str">
            <v>DENM</v>
          </cell>
          <cell r="C44" t="str">
            <v>WHOL</v>
          </cell>
          <cell r="D44" t="str">
            <v>HF</v>
          </cell>
          <cell r="E44">
            <v>1.75</v>
          </cell>
          <cell r="F44">
            <v>1.75</v>
          </cell>
          <cell r="G44">
            <v>0.96</v>
          </cell>
          <cell r="H44">
            <v>0</v>
          </cell>
          <cell r="I44">
            <v>0.96</v>
          </cell>
          <cell r="J44">
            <v>0.96</v>
          </cell>
          <cell r="K44">
            <v>1.57</v>
          </cell>
          <cell r="L44">
            <v>1.57</v>
          </cell>
        </row>
        <row r="45">
          <cell r="A45" t="str">
            <v>DENM_MD</v>
          </cell>
          <cell r="B45" t="str">
            <v>DENM</v>
          </cell>
          <cell r="C45" t="str">
            <v>WHOL</v>
          </cell>
          <cell r="D45" t="str">
            <v>MD</v>
          </cell>
          <cell r="E45">
            <v>0.19</v>
          </cell>
          <cell r="F45">
            <v>0.19</v>
          </cell>
          <cell r="G45">
            <v>0.19</v>
          </cell>
          <cell r="H45">
            <v>0.19</v>
          </cell>
          <cell r="I45">
            <v>0.19</v>
          </cell>
          <cell r="J45">
            <v>0.19</v>
          </cell>
          <cell r="K45">
            <v>0.19</v>
          </cell>
          <cell r="L45">
            <v>0.19</v>
          </cell>
        </row>
        <row r="46">
          <cell r="A46" t="str">
            <v>DENM_LF</v>
          </cell>
          <cell r="B46" t="str">
            <v>DENM</v>
          </cell>
          <cell r="C46" t="str">
            <v>WHOL</v>
          </cell>
          <cell r="D46" t="str">
            <v>LF</v>
          </cell>
          <cell r="E46">
            <v>0</v>
          </cell>
          <cell r="F46">
            <v>0</v>
          </cell>
          <cell r="G46">
            <v>0</v>
          </cell>
          <cell r="H46">
            <v>0</v>
          </cell>
          <cell r="I46">
            <v>0</v>
          </cell>
          <cell r="J46">
            <v>0</v>
          </cell>
          <cell r="K46">
            <v>0</v>
          </cell>
          <cell r="L46">
            <v>0</v>
          </cell>
        </row>
        <row r="47">
          <cell r="A47" t="str">
            <v>DENM_GAS</v>
          </cell>
          <cell r="B47" t="str">
            <v>DENM</v>
          </cell>
          <cell r="C47" t="str">
            <v>WHOL</v>
          </cell>
          <cell r="D47" t="str">
            <v>GAS</v>
          </cell>
          <cell r="E47">
            <v>0</v>
          </cell>
          <cell r="F47">
            <v>0</v>
          </cell>
          <cell r="G47">
            <v>0</v>
          </cell>
          <cell r="H47">
            <v>0</v>
          </cell>
          <cell r="I47">
            <v>0</v>
          </cell>
          <cell r="J47">
            <v>0</v>
          </cell>
          <cell r="K47">
            <v>0</v>
          </cell>
          <cell r="L47">
            <v>0</v>
          </cell>
        </row>
        <row r="48">
          <cell r="A48" t="str">
            <v>FINL_BC1</v>
          </cell>
          <cell r="B48" t="str">
            <v>FINL</v>
          </cell>
          <cell r="C48" t="str">
            <v>WHOL</v>
          </cell>
          <cell r="D48" t="str">
            <v>BC1</v>
          </cell>
          <cell r="E48">
            <v>0.19</v>
          </cell>
          <cell r="F48">
            <v>0.2</v>
          </cell>
          <cell r="G48">
            <v>0.19</v>
          </cell>
          <cell r="H48">
            <v>0</v>
          </cell>
          <cell r="I48">
            <v>0.19</v>
          </cell>
          <cell r="J48">
            <v>0</v>
          </cell>
          <cell r="K48">
            <v>0.19</v>
          </cell>
          <cell r="L48">
            <v>0.19</v>
          </cell>
        </row>
        <row r="49">
          <cell r="A49" t="str">
            <v>FINL_BC2</v>
          </cell>
          <cell r="B49" t="str">
            <v>FINL</v>
          </cell>
          <cell r="C49" t="str">
            <v>WHOL</v>
          </cell>
          <cell r="D49" t="str">
            <v>BC2</v>
          </cell>
          <cell r="E49">
            <v>0.19</v>
          </cell>
          <cell r="F49">
            <v>0.2</v>
          </cell>
          <cell r="G49">
            <v>0.19</v>
          </cell>
          <cell r="H49">
            <v>0</v>
          </cell>
          <cell r="I49">
            <v>0.19</v>
          </cell>
          <cell r="J49">
            <v>0</v>
          </cell>
          <cell r="K49">
            <v>0.19</v>
          </cell>
          <cell r="L49">
            <v>0.19</v>
          </cell>
        </row>
        <row r="50">
          <cell r="A50" t="str">
            <v>FINL_HC1</v>
          </cell>
          <cell r="B50" t="str">
            <v>FINL</v>
          </cell>
          <cell r="C50" t="str">
            <v>WHOL</v>
          </cell>
          <cell r="D50" t="str">
            <v>HC1</v>
          </cell>
          <cell r="E50">
            <v>0.51</v>
          </cell>
          <cell r="F50">
            <v>0.54</v>
          </cell>
          <cell r="G50">
            <v>0.51</v>
          </cell>
          <cell r="H50">
            <v>0</v>
          </cell>
          <cell r="I50">
            <v>0.51</v>
          </cell>
          <cell r="J50">
            <v>0</v>
          </cell>
          <cell r="K50">
            <v>0.51</v>
          </cell>
          <cell r="L50">
            <v>0.51</v>
          </cell>
        </row>
        <row r="51">
          <cell r="A51" t="str">
            <v>FINL_HC2</v>
          </cell>
          <cell r="B51" t="str">
            <v>FINL</v>
          </cell>
          <cell r="C51" t="str">
            <v>WHOL</v>
          </cell>
          <cell r="D51" t="str">
            <v>HC2</v>
          </cell>
          <cell r="E51">
            <v>0.77</v>
          </cell>
          <cell r="F51">
            <v>0.81</v>
          </cell>
          <cell r="G51">
            <v>0.77</v>
          </cell>
          <cell r="H51">
            <v>0</v>
          </cell>
          <cell r="I51">
            <v>0.77</v>
          </cell>
          <cell r="J51">
            <v>0</v>
          </cell>
          <cell r="K51">
            <v>0.77</v>
          </cell>
          <cell r="L51">
            <v>0.77</v>
          </cell>
        </row>
        <row r="52">
          <cell r="A52" t="str">
            <v>FINL_HC3</v>
          </cell>
          <cell r="B52" t="str">
            <v>FINL</v>
          </cell>
          <cell r="C52" t="str">
            <v>WHOL</v>
          </cell>
          <cell r="D52" t="str">
            <v>HC3</v>
          </cell>
          <cell r="E52">
            <v>0.57999999999999996</v>
          </cell>
          <cell r="F52">
            <v>0.61</v>
          </cell>
          <cell r="G52">
            <v>0.57999999999999996</v>
          </cell>
          <cell r="H52">
            <v>0</v>
          </cell>
          <cell r="I52">
            <v>0.57999999999999996</v>
          </cell>
          <cell r="J52">
            <v>0</v>
          </cell>
          <cell r="K52">
            <v>0.57999999999999996</v>
          </cell>
          <cell r="L52">
            <v>0.57999999999999996</v>
          </cell>
        </row>
        <row r="53">
          <cell r="A53" t="str">
            <v>FINL_DC</v>
          </cell>
          <cell r="B53" t="str">
            <v>FINL</v>
          </cell>
          <cell r="C53" t="str">
            <v>WHOL</v>
          </cell>
          <cell r="D53" t="str">
            <v>DC</v>
          </cell>
          <cell r="E53">
            <v>0.61</v>
          </cell>
          <cell r="F53">
            <v>0.64</v>
          </cell>
          <cell r="G53">
            <v>0.61</v>
          </cell>
          <cell r="H53">
            <v>0</v>
          </cell>
          <cell r="I53">
            <v>0.61</v>
          </cell>
          <cell r="J53">
            <v>0</v>
          </cell>
          <cell r="K53">
            <v>0.61</v>
          </cell>
          <cell r="L53">
            <v>0.03</v>
          </cell>
        </row>
        <row r="54">
          <cell r="A54" t="str">
            <v>FINL_OS1</v>
          </cell>
          <cell r="B54" t="str">
            <v>FINL</v>
          </cell>
          <cell r="C54" t="str">
            <v>WHOL</v>
          </cell>
          <cell r="D54" t="str">
            <v>OS1</v>
          </cell>
          <cell r="E54">
            <v>0.03</v>
          </cell>
          <cell r="F54">
            <v>0.03</v>
          </cell>
          <cell r="G54">
            <v>0.03</v>
          </cell>
          <cell r="H54">
            <v>0</v>
          </cell>
          <cell r="I54">
            <v>0.03</v>
          </cell>
          <cell r="J54">
            <v>0</v>
          </cell>
          <cell r="K54">
            <v>0.04</v>
          </cell>
          <cell r="L54">
            <v>0.04</v>
          </cell>
        </row>
        <row r="55">
          <cell r="A55" t="str">
            <v>FINL_OS2</v>
          </cell>
          <cell r="B55" t="str">
            <v>FINL</v>
          </cell>
          <cell r="C55" t="str">
            <v>WHOL</v>
          </cell>
          <cell r="D55" t="str">
            <v>OS2</v>
          </cell>
          <cell r="E55">
            <v>0.24</v>
          </cell>
          <cell r="F55">
            <v>0.17</v>
          </cell>
          <cell r="G55">
            <v>0.17</v>
          </cell>
          <cell r="H55">
            <v>0</v>
          </cell>
          <cell r="I55">
            <v>0.17</v>
          </cell>
          <cell r="J55">
            <v>0</v>
          </cell>
          <cell r="K55">
            <v>0.24</v>
          </cell>
          <cell r="L55">
            <v>0.24</v>
          </cell>
        </row>
        <row r="56">
          <cell r="A56" t="str">
            <v>FINL_HF</v>
          </cell>
          <cell r="B56" t="str">
            <v>FINL</v>
          </cell>
          <cell r="C56" t="str">
            <v>WHOL</v>
          </cell>
          <cell r="D56" t="str">
            <v>HF</v>
          </cell>
          <cell r="E56">
            <v>1.4</v>
          </cell>
          <cell r="F56">
            <v>1.1399999999999999</v>
          </cell>
          <cell r="G56">
            <v>0.95</v>
          </cell>
          <cell r="H56">
            <v>0</v>
          </cell>
          <cell r="I56">
            <v>1.42</v>
          </cell>
          <cell r="J56">
            <v>1.48</v>
          </cell>
          <cell r="K56">
            <v>1.1399999999999999</v>
          </cell>
          <cell r="L56">
            <v>1.1200000000000001</v>
          </cell>
        </row>
        <row r="57">
          <cell r="A57" t="str">
            <v>FINL_MD</v>
          </cell>
          <cell r="B57" t="str">
            <v>FINL</v>
          </cell>
          <cell r="C57" t="str">
            <v>WHOL</v>
          </cell>
          <cell r="D57" t="str">
            <v>MD</v>
          </cell>
          <cell r="E57">
            <v>7.0000000000000007E-2</v>
          </cell>
          <cell r="F57">
            <v>7.0000000000000007E-2</v>
          </cell>
          <cell r="G57">
            <v>7.0000000000000007E-2</v>
          </cell>
          <cell r="H57">
            <v>0.05</v>
          </cell>
          <cell r="I57">
            <v>0.05</v>
          </cell>
          <cell r="J57">
            <v>0.05</v>
          </cell>
          <cell r="K57">
            <v>7.0000000000000007E-2</v>
          </cell>
          <cell r="L57">
            <v>7.0000000000000007E-2</v>
          </cell>
        </row>
        <row r="58">
          <cell r="A58" t="str">
            <v>FINL_LF</v>
          </cell>
          <cell r="B58" t="str">
            <v>FINL</v>
          </cell>
          <cell r="C58" t="str">
            <v>WHOL</v>
          </cell>
          <cell r="D58" t="str">
            <v>LF</v>
          </cell>
          <cell r="E58">
            <v>0</v>
          </cell>
          <cell r="F58">
            <v>0</v>
          </cell>
          <cell r="G58">
            <v>0</v>
          </cell>
          <cell r="H58">
            <v>0.01</v>
          </cell>
          <cell r="I58">
            <v>0.01</v>
          </cell>
          <cell r="J58">
            <v>0</v>
          </cell>
          <cell r="K58">
            <v>0</v>
          </cell>
          <cell r="L58">
            <v>0</v>
          </cell>
        </row>
        <row r="59">
          <cell r="A59" t="str">
            <v>FINL_GAS</v>
          </cell>
          <cell r="B59" t="str">
            <v>FINL</v>
          </cell>
          <cell r="C59" t="str">
            <v>WHOL</v>
          </cell>
          <cell r="D59" t="str">
            <v>GAS</v>
          </cell>
          <cell r="E59">
            <v>0.11</v>
          </cell>
          <cell r="F59">
            <v>0</v>
          </cell>
          <cell r="G59">
            <v>0</v>
          </cell>
          <cell r="H59">
            <v>0</v>
          </cell>
          <cell r="I59">
            <v>0</v>
          </cell>
          <cell r="J59">
            <v>0</v>
          </cell>
          <cell r="K59">
            <v>0.04</v>
          </cell>
          <cell r="L59">
            <v>0.04</v>
          </cell>
        </row>
        <row r="60">
          <cell r="A60" t="str">
            <v>FRAN_BC1</v>
          </cell>
          <cell r="B60" t="str">
            <v>FRAN</v>
          </cell>
          <cell r="C60" t="str">
            <v>WHOL</v>
          </cell>
          <cell r="D60" t="str">
            <v>BC1</v>
          </cell>
          <cell r="E60">
            <v>2.56</v>
          </cell>
          <cell r="F60">
            <v>2.56</v>
          </cell>
          <cell r="G60">
            <v>2.56</v>
          </cell>
          <cell r="H60">
            <v>0</v>
          </cell>
          <cell r="I60">
            <v>2.56</v>
          </cell>
          <cell r="J60">
            <v>0</v>
          </cell>
          <cell r="K60">
            <v>2.56</v>
          </cell>
          <cell r="L60">
            <v>2.56</v>
          </cell>
        </row>
        <row r="61">
          <cell r="A61" t="str">
            <v>FRAN_BC2</v>
          </cell>
          <cell r="B61" t="str">
            <v>FRAN</v>
          </cell>
          <cell r="C61" t="str">
            <v>WHOL</v>
          </cell>
          <cell r="D61" t="str">
            <v>BC2</v>
          </cell>
          <cell r="E61">
            <v>0.81</v>
          </cell>
          <cell r="F61">
            <v>0.81</v>
          </cell>
          <cell r="G61">
            <v>0.81</v>
          </cell>
          <cell r="H61">
            <v>0</v>
          </cell>
          <cell r="I61">
            <v>0.81</v>
          </cell>
          <cell r="J61">
            <v>0</v>
          </cell>
          <cell r="K61">
            <v>0.81</v>
          </cell>
          <cell r="L61">
            <v>0.81</v>
          </cell>
        </row>
        <row r="62">
          <cell r="A62" t="str">
            <v>FRAN_HC1</v>
          </cell>
          <cell r="B62" t="str">
            <v>FRAN</v>
          </cell>
          <cell r="C62" t="str">
            <v>WHOL</v>
          </cell>
          <cell r="D62" t="str">
            <v>HC1</v>
          </cell>
          <cell r="E62">
            <v>1.19</v>
          </cell>
          <cell r="F62">
            <v>0.68</v>
          </cell>
          <cell r="G62">
            <v>0.62</v>
          </cell>
          <cell r="H62">
            <v>0</v>
          </cell>
          <cell r="I62">
            <v>0.62</v>
          </cell>
          <cell r="J62">
            <v>0</v>
          </cell>
          <cell r="K62">
            <v>0.66</v>
          </cell>
          <cell r="L62">
            <v>0.66</v>
          </cell>
        </row>
        <row r="63">
          <cell r="A63" t="str">
            <v>FRAN_HC2</v>
          </cell>
          <cell r="B63" t="str">
            <v>FRAN</v>
          </cell>
          <cell r="C63" t="str">
            <v>WHOL</v>
          </cell>
          <cell r="D63" t="str">
            <v>HC2</v>
          </cell>
          <cell r="E63">
            <v>0.69</v>
          </cell>
          <cell r="F63">
            <v>0.69</v>
          </cell>
          <cell r="G63">
            <v>0.65</v>
          </cell>
          <cell r="H63">
            <v>0</v>
          </cell>
          <cell r="I63">
            <v>0.65</v>
          </cell>
          <cell r="J63">
            <v>0</v>
          </cell>
          <cell r="K63">
            <v>0.69</v>
          </cell>
          <cell r="L63">
            <v>0.69</v>
          </cell>
        </row>
        <row r="64">
          <cell r="A64" t="str">
            <v>FRAN_HC3</v>
          </cell>
          <cell r="B64" t="str">
            <v>FRAN</v>
          </cell>
          <cell r="C64" t="str">
            <v>WHOL</v>
          </cell>
          <cell r="D64" t="str">
            <v>HC3</v>
          </cell>
          <cell r="E64">
            <v>0.69</v>
          </cell>
          <cell r="F64">
            <v>0.69</v>
          </cell>
          <cell r="G64">
            <v>0.65</v>
          </cell>
          <cell r="H64">
            <v>0</v>
          </cell>
          <cell r="I64">
            <v>0.65</v>
          </cell>
          <cell r="J64">
            <v>0</v>
          </cell>
          <cell r="K64">
            <v>0.69</v>
          </cell>
          <cell r="L64">
            <v>0.69</v>
          </cell>
        </row>
        <row r="65">
          <cell r="A65" t="str">
            <v>FRAN_DC</v>
          </cell>
          <cell r="B65" t="str">
            <v>FRAN</v>
          </cell>
          <cell r="C65" t="str">
            <v>WHOL</v>
          </cell>
          <cell r="D65" t="str">
            <v>DC</v>
          </cell>
          <cell r="E65">
            <v>0.59</v>
          </cell>
          <cell r="F65">
            <v>0.59</v>
          </cell>
          <cell r="G65">
            <v>0.56000000000000005</v>
          </cell>
          <cell r="H65">
            <v>0</v>
          </cell>
          <cell r="I65">
            <v>0.56000000000000005</v>
          </cell>
          <cell r="J65">
            <v>0</v>
          </cell>
          <cell r="K65">
            <v>0.59</v>
          </cell>
          <cell r="L65">
            <v>0.03</v>
          </cell>
        </row>
        <row r="66">
          <cell r="A66" t="str">
            <v>FRAN_OS1</v>
          </cell>
          <cell r="B66" t="str">
            <v>FRAN</v>
          </cell>
          <cell r="C66" t="str">
            <v>WHOL</v>
          </cell>
          <cell r="D66" t="str">
            <v>OS1</v>
          </cell>
          <cell r="E66">
            <v>0.04</v>
          </cell>
          <cell r="F66">
            <v>0.04</v>
          </cell>
          <cell r="G66">
            <v>0.04</v>
          </cell>
          <cell r="H66">
            <v>0</v>
          </cell>
          <cell r="I66">
            <v>0.04</v>
          </cell>
          <cell r="J66">
            <v>0</v>
          </cell>
          <cell r="K66">
            <v>0.04</v>
          </cell>
          <cell r="L66">
            <v>0.04</v>
          </cell>
        </row>
        <row r="67">
          <cell r="A67" t="str">
            <v>FRAN_OS2</v>
          </cell>
          <cell r="B67" t="str">
            <v>FRAN</v>
          </cell>
          <cell r="C67" t="str">
            <v>WHOL</v>
          </cell>
          <cell r="D67" t="str">
            <v>OS2</v>
          </cell>
          <cell r="E67">
            <v>0.13</v>
          </cell>
          <cell r="F67">
            <v>0.13</v>
          </cell>
          <cell r="G67">
            <v>0.13</v>
          </cell>
          <cell r="H67">
            <v>0</v>
          </cell>
          <cell r="I67">
            <v>0.13</v>
          </cell>
          <cell r="J67">
            <v>0</v>
          </cell>
          <cell r="K67">
            <v>0.13</v>
          </cell>
          <cell r="L67">
            <v>0.13</v>
          </cell>
        </row>
        <row r="68">
          <cell r="A68" t="str">
            <v>FRAN_HF</v>
          </cell>
          <cell r="B68" t="str">
            <v>FRAN</v>
          </cell>
          <cell r="C68" t="str">
            <v>WHOL</v>
          </cell>
          <cell r="D68" t="str">
            <v>HF</v>
          </cell>
          <cell r="E68">
            <v>1.68</v>
          </cell>
          <cell r="F68">
            <v>1.42</v>
          </cell>
          <cell r="G68">
            <v>0.7</v>
          </cell>
          <cell r="H68">
            <v>0</v>
          </cell>
          <cell r="I68">
            <v>1.7</v>
          </cell>
          <cell r="J68">
            <v>1.7</v>
          </cell>
          <cell r="K68">
            <v>1.49</v>
          </cell>
          <cell r="L68">
            <v>1.49</v>
          </cell>
        </row>
        <row r="69">
          <cell r="A69" t="str">
            <v>FRAN_MD</v>
          </cell>
          <cell r="B69" t="str">
            <v>FRAN</v>
          </cell>
          <cell r="C69" t="str">
            <v>WHOL</v>
          </cell>
          <cell r="D69" t="str">
            <v>MD</v>
          </cell>
          <cell r="E69">
            <v>0.24</v>
          </cell>
          <cell r="F69">
            <v>0.24</v>
          </cell>
          <cell r="G69">
            <v>0.24</v>
          </cell>
          <cell r="H69">
            <v>0.24</v>
          </cell>
          <cell r="I69">
            <v>0.24</v>
          </cell>
          <cell r="J69">
            <v>0.24</v>
          </cell>
          <cell r="K69">
            <v>0.24</v>
          </cell>
          <cell r="L69">
            <v>0.24</v>
          </cell>
        </row>
        <row r="70">
          <cell r="A70" t="str">
            <v>FRAN_LF</v>
          </cell>
          <cell r="B70" t="str">
            <v>FRAN</v>
          </cell>
          <cell r="C70" t="str">
            <v>WHOL</v>
          </cell>
          <cell r="D70" t="str">
            <v>LF</v>
          </cell>
          <cell r="E70">
            <v>0</v>
          </cell>
          <cell r="F70">
            <v>0</v>
          </cell>
          <cell r="G70">
            <v>0</v>
          </cell>
          <cell r="H70">
            <v>0</v>
          </cell>
          <cell r="I70">
            <v>0</v>
          </cell>
          <cell r="J70">
            <v>0</v>
          </cell>
          <cell r="K70">
            <v>0</v>
          </cell>
          <cell r="L70">
            <v>0</v>
          </cell>
        </row>
        <row r="71">
          <cell r="A71" t="str">
            <v>FRAN_GAS</v>
          </cell>
          <cell r="B71" t="str">
            <v>FRAN</v>
          </cell>
          <cell r="C71" t="str">
            <v>WHOL</v>
          </cell>
          <cell r="D71" t="str">
            <v>GAS</v>
          </cell>
          <cell r="E71">
            <v>0.01</v>
          </cell>
          <cell r="F71">
            <v>0</v>
          </cell>
          <cell r="G71">
            <v>0</v>
          </cell>
          <cell r="H71">
            <v>0</v>
          </cell>
          <cell r="I71">
            <v>0</v>
          </cell>
          <cell r="J71">
            <v>0</v>
          </cell>
          <cell r="K71">
            <v>0</v>
          </cell>
          <cell r="L71">
            <v>0</v>
          </cell>
        </row>
        <row r="72">
          <cell r="A72" t="str">
            <v>GERM_BC1</v>
          </cell>
          <cell r="B72" t="str">
            <v>GERM</v>
          </cell>
          <cell r="C72" t="str">
            <v>OLDL</v>
          </cell>
          <cell r="D72" t="str">
            <v>BC1</v>
          </cell>
          <cell r="E72">
            <v>0.5</v>
          </cell>
          <cell r="F72">
            <v>0.75</v>
          </cell>
          <cell r="G72">
            <v>0.5</v>
          </cell>
          <cell r="H72">
            <v>0.5</v>
          </cell>
          <cell r="I72">
            <v>0.5</v>
          </cell>
          <cell r="J72">
            <v>0.5</v>
          </cell>
          <cell r="K72">
            <v>0.5</v>
          </cell>
          <cell r="L72">
            <v>0.5</v>
          </cell>
        </row>
        <row r="73">
          <cell r="A73" t="str">
            <v>GERM_BC2</v>
          </cell>
          <cell r="B73" t="str">
            <v>GERM</v>
          </cell>
          <cell r="C73" t="str">
            <v>OLDL</v>
          </cell>
          <cell r="D73" t="str">
            <v>BC2</v>
          </cell>
          <cell r="E73">
            <v>0.36</v>
          </cell>
          <cell r="F73">
            <v>0.56999999999999995</v>
          </cell>
          <cell r="G73">
            <v>0.25</v>
          </cell>
          <cell r="H73">
            <v>1</v>
          </cell>
          <cell r="I73">
            <v>1</v>
          </cell>
          <cell r="J73">
            <v>1</v>
          </cell>
          <cell r="K73">
            <v>0.57999999999999996</v>
          </cell>
          <cell r="L73">
            <v>0.57999999999999996</v>
          </cell>
        </row>
        <row r="74">
          <cell r="A74" t="str">
            <v>GERM_HC1</v>
          </cell>
          <cell r="B74" t="str">
            <v>GERM</v>
          </cell>
          <cell r="C74" t="str">
            <v>OLDL</v>
          </cell>
          <cell r="D74" t="str">
            <v>HC1</v>
          </cell>
          <cell r="E74">
            <v>0.65</v>
          </cell>
          <cell r="F74">
            <v>0.69</v>
          </cell>
          <cell r="G74">
            <v>0.62</v>
          </cell>
          <cell r="H74">
            <v>0.62</v>
          </cell>
          <cell r="I74">
            <v>0.62</v>
          </cell>
          <cell r="J74">
            <v>0.62</v>
          </cell>
          <cell r="K74">
            <v>0.56000000000000005</v>
          </cell>
          <cell r="L74">
            <v>0.56000000000000005</v>
          </cell>
        </row>
        <row r="75">
          <cell r="A75" t="str">
            <v>GERM_HC2</v>
          </cell>
          <cell r="B75" t="str">
            <v>GERM</v>
          </cell>
          <cell r="C75" t="str">
            <v>OLDL</v>
          </cell>
          <cell r="D75" t="str">
            <v>HC2</v>
          </cell>
          <cell r="E75">
            <v>0.65</v>
          </cell>
          <cell r="F75">
            <v>0.69</v>
          </cell>
          <cell r="G75">
            <v>0.55000000000000004</v>
          </cell>
          <cell r="H75">
            <v>0.62</v>
          </cell>
          <cell r="I75">
            <v>0.62</v>
          </cell>
          <cell r="J75">
            <v>0.62</v>
          </cell>
          <cell r="K75">
            <v>0.56000000000000005</v>
          </cell>
          <cell r="L75">
            <v>0.56000000000000005</v>
          </cell>
        </row>
        <row r="76">
          <cell r="A76" t="str">
            <v>GERM_HC3</v>
          </cell>
          <cell r="B76" t="str">
            <v>GERM</v>
          </cell>
          <cell r="C76" t="str">
            <v>OLDL</v>
          </cell>
          <cell r="D76" t="str">
            <v>HC3</v>
          </cell>
          <cell r="E76">
            <v>0.69</v>
          </cell>
          <cell r="F76">
            <v>0.69</v>
          </cell>
          <cell r="G76">
            <v>0.65</v>
          </cell>
          <cell r="H76">
            <v>0.65</v>
          </cell>
          <cell r="I76">
            <v>0.65</v>
          </cell>
          <cell r="J76">
            <v>0.65</v>
          </cell>
          <cell r="K76">
            <v>0.69</v>
          </cell>
          <cell r="L76">
            <v>0.69</v>
          </cell>
        </row>
        <row r="77">
          <cell r="A77" t="str">
            <v>GERM_DC</v>
          </cell>
          <cell r="B77" t="str">
            <v>GERM</v>
          </cell>
          <cell r="C77" t="str">
            <v>OLDL</v>
          </cell>
          <cell r="D77" t="str">
            <v>DC</v>
          </cell>
          <cell r="E77">
            <v>0.65</v>
          </cell>
          <cell r="F77">
            <v>0.65</v>
          </cell>
          <cell r="G77">
            <v>0.55000000000000004</v>
          </cell>
          <cell r="H77">
            <v>0.61</v>
          </cell>
          <cell r="I77">
            <v>0.61</v>
          </cell>
          <cell r="J77">
            <v>0.61</v>
          </cell>
          <cell r="K77">
            <v>0.65</v>
          </cell>
          <cell r="L77">
            <v>0.03</v>
          </cell>
        </row>
        <row r="78">
          <cell r="A78" t="str">
            <v>GERM_OS1</v>
          </cell>
          <cell r="B78" t="str">
            <v>GERM</v>
          </cell>
          <cell r="C78" t="str">
            <v>OLDL</v>
          </cell>
          <cell r="D78" t="str">
            <v>OS1</v>
          </cell>
          <cell r="E78">
            <v>0.03</v>
          </cell>
          <cell r="F78">
            <v>0.03</v>
          </cell>
          <cell r="G78">
            <v>0.03</v>
          </cell>
          <cell r="H78">
            <v>0.03</v>
          </cell>
          <cell r="I78">
            <v>0.03</v>
          </cell>
          <cell r="J78">
            <v>0.03</v>
          </cell>
          <cell r="K78">
            <v>0.03</v>
          </cell>
          <cell r="L78">
            <v>0.03</v>
          </cell>
        </row>
        <row r="79">
          <cell r="A79" t="str">
            <v>GERM_OS2</v>
          </cell>
          <cell r="B79" t="str">
            <v>GERM</v>
          </cell>
          <cell r="C79" t="str">
            <v>OLDL</v>
          </cell>
          <cell r="D79" t="str">
            <v>OS2</v>
          </cell>
          <cell r="E79">
            <v>0.13</v>
          </cell>
          <cell r="F79">
            <v>0.13</v>
          </cell>
          <cell r="G79">
            <v>0.13</v>
          </cell>
          <cell r="H79">
            <v>0.13</v>
          </cell>
          <cell r="I79">
            <v>0.13</v>
          </cell>
          <cell r="J79">
            <v>0.13</v>
          </cell>
          <cell r="K79">
            <v>0.13</v>
          </cell>
          <cell r="L79">
            <v>0.13</v>
          </cell>
        </row>
        <row r="80">
          <cell r="A80" t="str">
            <v>GERM_HF</v>
          </cell>
          <cell r="B80" t="str">
            <v>GERM</v>
          </cell>
          <cell r="C80" t="str">
            <v>OLDL</v>
          </cell>
          <cell r="D80" t="str">
            <v>HF</v>
          </cell>
          <cell r="E80">
            <v>1</v>
          </cell>
          <cell r="F80">
            <v>0.85</v>
          </cell>
          <cell r="G80">
            <v>0.48</v>
          </cell>
          <cell r="H80">
            <v>0.48</v>
          </cell>
          <cell r="I80">
            <v>0.48</v>
          </cell>
          <cell r="J80">
            <v>0.48</v>
          </cell>
          <cell r="K80">
            <v>0.74</v>
          </cell>
          <cell r="L80">
            <v>0.74</v>
          </cell>
        </row>
        <row r="81">
          <cell r="A81" t="str">
            <v>GERM_MD</v>
          </cell>
          <cell r="B81" t="str">
            <v>GERM</v>
          </cell>
          <cell r="C81" t="str">
            <v>OLDL</v>
          </cell>
          <cell r="D81" t="str">
            <v>MD</v>
          </cell>
          <cell r="E81">
            <v>0.09</v>
          </cell>
          <cell r="F81">
            <v>0.09</v>
          </cell>
          <cell r="G81">
            <v>0.09</v>
          </cell>
          <cell r="H81">
            <v>0.09</v>
          </cell>
          <cell r="I81">
            <v>0.09</v>
          </cell>
          <cell r="J81">
            <v>0.09</v>
          </cell>
          <cell r="K81">
            <v>0.09</v>
          </cell>
          <cell r="L81">
            <v>0.09</v>
          </cell>
        </row>
        <row r="82">
          <cell r="A82" t="str">
            <v>GERM_LF</v>
          </cell>
          <cell r="B82" t="str">
            <v>GERM</v>
          </cell>
          <cell r="C82" t="str">
            <v>OLDL</v>
          </cell>
          <cell r="D82" t="str">
            <v>LF</v>
          </cell>
          <cell r="E82">
            <v>0</v>
          </cell>
          <cell r="F82">
            <v>0</v>
          </cell>
          <cell r="G82">
            <v>0</v>
          </cell>
          <cell r="H82">
            <v>0</v>
          </cell>
          <cell r="I82">
            <v>0</v>
          </cell>
          <cell r="J82">
            <v>0</v>
          </cell>
          <cell r="K82">
            <v>0</v>
          </cell>
          <cell r="L82">
            <v>0</v>
          </cell>
        </row>
        <row r="83">
          <cell r="A83" t="str">
            <v>GERM_GAS</v>
          </cell>
          <cell r="B83" t="str">
            <v>GERM</v>
          </cell>
          <cell r="C83" t="str">
            <v>OLDL</v>
          </cell>
          <cell r="D83" t="str">
            <v>GAS</v>
          </cell>
          <cell r="E83">
            <v>0</v>
          </cell>
          <cell r="F83">
            <v>0</v>
          </cell>
          <cell r="G83">
            <v>0</v>
          </cell>
          <cell r="H83">
            <v>0</v>
          </cell>
          <cell r="I83">
            <v>0</v>
          </cell>
          <cell r="J83">
            <v>0</v>
          </cell>
          <cell r="K83">
            <v>0</v>
          </cell>
          <cell r="L83">
            <v>0</v>
          </cell>
        </row>
        <row r="84">
          <cell r="A84" t="str">
            <v>GREE_BC1</v>
          </cell>
          <cell r="B84" t="str">
            <v>GREE</v>
          </cell>
          <cell r="C84" t="str">
            <v>WHOL</v>
          </cell>
          <cell r="D84" t="str">
            <v>BC1</v>
          </cell>
          <cell r="E84">
            <v>1.0900000000000001</v>
          </cell>
          <cell r="F84">
            <v>4.1399999999999997</v>
          </cell>
          <cell r="G84">
            <v>1.0900000000000001</v>
          </cell>
          <cell r="H84">
            <v>0</v>
          </cell>
          <cell r="I84">
            <v>1.0900000000000001</v>
          </cell>
          <cell r="J84">
            <v>0</v>
          </cell>
          <cell r="K84">
            <v>1.0900000000000001</v>
          </cell>
          <cell r="L84">
            <v>1.0900000000000001</v>
          </cell>
        </row>
        <row r="85">
          <cell r="A85" t="str">
            <v>GREE_BC2</v>
          </cell>
          <cell r="B85" t="str">
            <v>GREE</v>
          </cell>
          <cell r="C85" t="str">
            <v>WHOL</v>
          </cell>
          <cell r="D85" t="str">
            <v>BC2</v>
          </cell>
          <cell r="E85">
            <v>2.5499999999999998</v>
          </cell>
          <cell r="F85">
            <v>2.94</v>
          </cell>
          <cell r="G85">
            <v>2.5499999999999998</v>
          </cell>
          <cell r="H85">
            <v>0</v>
          </cell>
          <cell r="I85">
            <v>2.5499999999999998</v>
          </cell>
          <cell r="J85">
            <v>0</v>
          </cell>
          <cell r="K85">
            <v>2.5499999999999998</v>
          </cell>
          <cell r="L85">
            <v>2.5499999999999998</v>
          </cell>
        </row>
        <row r="86">
          <cell r="A86" t="str">
            <v>GREE_HC1</v>
          </cell>
          <cell r="B86" t="str">
            <v>GREE</v>
          </cell>
          <cell r="C86" t="str">
            <v>WHOL</v>
          </cell>
          <cell r="D86" t="str">
            <v>HC1</v>
          </cell>
          <cell r="E86">
            <v>0.81</v>
          </cell>
          <cell r="F86">
            <v>0.73</v>
          </cell>
          <cell r="G86">
            <v>0.65</v>
          </cell>
          <cell r="H86">
            <v>0</v>
          </cell>
          <cell r="I86">
            <v>0.61</v>
          </cell>
          <cell r="J86">
            <v>0</v>
          </cell>
          <cell r="K86">
            <v>0.87</v>
          </cell>
          <cell r="L86">
            <v>0.87</v>
          </cell>
        </row>
        <row r="87">
          <cell r="A87" t="str">
            <v>GREE_HC2</v>
          </cell>
          <cell r="B87" t="str">
            <v>GREE</v>
          </cell>
          <cell r="C87" t="str">
            <v>WHOL</v>
          </cell>
          <cell r="D87" t="str">
            <v>HC2</v>
          </cell>
          <cell r="E87">
            <v>0.27</v>
          </cell>
          <cell r="F87">
            <v>0.86</v>
          </cell>
          <cell r="G87">
            <v>0.27</v>
          </cell>
          <cell r="H87">
            <v>0</v>
          </cell>
          <cell r="I87">
            <v>0.27</v>
          </cell>
          <cell r="J87">
            <v>0</v>
          </cell>
          <cell r="K87">
            <v>0.34</v>
          </cell>
          <cell r="L87">
            <v>0.34</v>
          </cell>
        </row>
        <row r="88">
          <cell r="A88" t="str">
            <v>GREE_HC3</v>
          </cell>
          <cell r="B88" t="str">
            <v>GREE</v>
          </cell>
          <cell r="C88" t="str">
            <v>WHOL</v>
          </cell>
          <cell r="D88" t="str">
            <v>HC3</v>
          </cell>
          <cell r="E88">
            <v>7.0000000000000007E-2</v>
          </cell>
          <cell r="F88">
            <v>0.26</v>
          </cell>
          <cell r="G88">
            <v>0.13</v>
          </cell>
          <cell r="H88">
            <v>0</v>
          </cell>
          <cell r="I88">
            <v>0.61</v>
          </cell>
          <cell r="J88">
            <v>0</v>
          </cell>
          <cell r="K88">
            <v>0.17</v>
          </cell>
          <cell r="L88">
            <v>0.17</v>
          </cell>
        </row>
        <row r="89">
          <cell r="A89" t="str">
            <v>GREE_DC</v>
          </cell>
          <cell r="B89" t="str">
            <v>GREE</v>
          </cell>
          <cell r="C89" t="str">
            <v>WHOL</v>
          </cell>
          <cell r="D89" t="str">
            <v>DC</v>
          </cell>
          <cell r="E89">
            <v>0.17</v>
          </cell>
          <cell r="F89">
            <v>0.08</v>
          </cell>
          <cell r="G89">
            <v>0.19</v>
          </cell>
          <cell r="H89">
            <v>0</v>
          </cell>
          <cell r="I89">
            <v>0.2</v>
          </cell>
          <cell r="J89">
            <v>0</v>
          </cell>
          <cell r="K89">
            <v>0.17</v>
          </cell>
          <cell r="L89">
            <v>0.17</v>
          </cell>
        </row>
        <row r="90">
          <cell r="A90" t="str">
            <v>GREE_OS1</v>
          </cell>
          <cell r="B90" t="str">
            <v>GREE</v>
          </cell>
          <cell r="C90" t="str">
            <v>WHOL</v>
          </cell>
          <cell r="D90" t="str">
            <v>OS1</v>
          </cell>
          <cell r="E90">
            <v>0.04</v>
          </cell>
          <cell r="F90">
            <v>0.04</v>
          </cell>
          <cell r="G90">
            <v>0.04</v>
          </cell>
          <cell r="H90">
            <v>0</v>
          </cell>
          <cell r="I90">
            <v>0.04</v>
          </cell>
          <cell r="J90">
            <v>0</v>
          </cell>
          <cell r="K90">
            <v>0.04</v>
          </cell>
          <cell r="L90">
            <v>0.04</v>
          </cell>
        </row>
        <row r="91">
          <cell r="A91" t="str">
            <v>GREE_OS2</v>
          </cell>
          <cell r="B91" t="str">
            <v>GREE</v>
          </cell>
          <cell r="C91" t="str">
            <v>WHOL</v>
          </cell>
          <cell r="D91" t="str">
            <v>OS2</v>
          </cell>
          <cell r="E91">
            <v>0.13</v>
          </cell>
          <cell r="F91">
            <v>0.13</v>
          </cell>
          <cell r="G91">
            <v>0.13</v>
          </cell>
          <cell r="H91">
            <v>0</v>
          </cell>
          <cell r="I91">
            <v>0.13</v>
          </cell>
          <cell r="J91">
            <v>0</v>
          </cell>
          <cell r="K91">
            <v>0.13</v>
          </cell>
          <cell r="L91">
            <v>0.13</v>
          </cell>
        </row>
        <row r="92">
          <cell r="A92" t="str">
            <v>GREE_HF</v>
          </cell>
          <cell r="B92" t="str">
            <v>GREE</v>
          </cell>
          <cell r="C92" t="str">
            <v>WHOL</v>
          </cell>
          <cell r="D92" t="str">
            <v>HF</v>
          </cell>
          <cell r="E92">
            <v>1.74</v>
          </cell>
          <cell r="F92">
            <v>1.74</v>
          </cell>
          <cell r="G92">
            <v>1.74</v>
          </cell>
          <cell r="H92">
            <v>1.74</v>
          </cell>
          <cell r="I92">
            <v>1.74</v>
          </cell>
          <cell r="J92">
            <v>1.49</v>
          </cell>
          <cell r="K92">
            <v>1.74</v>
          </cell>
          <cell r="L92">
            <v>1.74</v>
          </cell>
        </row>
        <row r="93">
          <cell r="A93" t="str">
            <v>GREE_MD</v>
          </cell>
          <cell r="B93" t="str">
            <v>GREE</v>
          </cell>
          <cell r="C93" t="str">
            <v>WHOL</v>
          </cell>
          <cell r="D93" t="str">
            <v>MD</v>
          </cell>
          <cell r="E93">
            <v>0.28000000000000003</v>
          </cell>
          <cell r="F93">
            <v>0.28000000000000003</v>
          </cell>
          <cell r="G93">
            <v>0.28000000000000003</v>
          </cell>
          <cell r="H93">
            <v>0.28000000000000003</v>
          </cell>
          <cell r="I93">
            <v>0.28000000000000003</v>
          </cell>
          <cell r="J93">
            <v>0.37</v>
          </cell>
          <cell r="K93">
            <v>0.28000000000000003</v>
          </cell>
          <cell r="L93">
            <v>0.28000000000000003</v>
          </cell>
        </row>
        <row r="94">
          <cell r="A94" t="str">
            <v>GREE_LF</v>
          </cell>
          <cell r="B94" t="str">
            <v>GREE</v>
          </cell>
          <cell r="C94" t="str">
            <v>WHOL</v>
          </cell>
          <cell r="D94" t="str">
            <v>LF</v>
          </cell>
          <cell r="E94">
            <v>0.02</v>
          </cell>
          <cell r="F94">
            <v>0.02</v>
          </cell>
          <cell r="G94">
            <v>0.02</v>
          </cell>
          <cell r="H94">
            <v>0.02</v>
          </cell>
          <cell r="I94">
            <v>0.02</v>
          </cell>
          <cell r="J94">
            <v>0.02</v>
          </cell>
          <cell r="K94">
            <v>0.02</v>
          </cell>
          <cell r="L94">
            <v>0.02</v>
          </cell>
        </row>
        <row r="95">
          <cell r="A95" t="str">
            <v>GREE_GAS</v>
          </cell>
          <cell r="B95" t="str">
            <v>GREE</v>
          </cell>
          <cell r="C95" t="str">
            <v>WHOL</v>
          </cell>
          <cell r="D95" t="str">
            <v>GAS</v>
          </cell>
          <cell r="E95">
            <v>0</v>
          </cell>
          <cell r="F95">
            <v>0</v>
          </cell>
          <cell r="G95">
            <v>0</v>
          </cell>
          <cell r="H95">
            <v>0</v>
          </cell>
          <cell r="I95">
            <v>0</v>
          </cell>
          <cell r="J95">
            <v>0</v>
          </cell>
          <cell r="K95">
            <v>0</v>
          </cell>
          <cell r="L95">
            <v>0</v>
          </cell>
        </row>
        <row r="96">
          <cell r="A96" t="str">
            <v>IREL_BC1</v>
          </cell>
          <cell r="B96" t="str">
            <v>IREL</v>
          </cell>
          <cell r="C96" t="str">
            <v>WHOL</v>
          </cell>
          <cell r="D96" t="str">
            <v>BC1</v>
          </cell>
          <cell r="E96">
            <v>0.56000000000000005</v>
          </cell>
          <cell r="F96">
            <v>0.19</v>
          </cell>
          <cell r="G96">
            <v>0.15</v>
          </cell>
          <cell r="H96">
            <v>0</v>
          </cell>
          <cell r="I96">
            <v>0.56000000000000005</v>
          </cell>
          <cell r="J96">
            <v>0</v>
          </cell>
          <cell r="K96">
            <v>0.56000000000000005</v>
          </cell>
          <cell r="L96">
            <v>0.56000000000000005</v>
          </cell>
        </row>
        <row r="97">
          <cell r="A97" t="str">
            <v>IREL_BC2</v>
          </cell>
          <cell r="B97" t="str">
            <v>IREL</v>
          </cell>
          <cell r="C97" t="str">
            <v>WHOL</v>
          </cell>
          <cell r="D97" t="str">
            <v>BC2</v>
          </cell>
          <cell r="E97">
            <v>1.24</v>
          </cell>
          <cell r="F97">
            <v>1.24</v>
          </cell>
          <cell r="G97">
            <v>1.24</v>
          </cell>
          <cell r="H97">
            <v>0</v>
          </cell>
          <cell r="I97">
            <v>1.24</v>
          </cell>
          <cell r="J97">
            <v>0</v>
          </cell>
          <cell r="K97">
            <v>1.24</v>
          </cell>
          <cell r="L97">
            <v>1.24</v>
          </cell>
        </row>
        <row r="98">
          <cell r="A98" t="str">
            <v>IREL_HC1</v>
          </cell>
          <cell r="B98" t="str">
            <v>IREL</v>
          </cell>
          <cell r="C98" t="str">
            <v>WHOL</v>
          </cell>
          <cell r="D98" t="str">
            <v>HC1</v>
          </cell>
          <cell r="E98">
            <v>0.85</v>
          </cell>
          <cell r="F98">
            <v>1.29</v>
          </cell>
          <cell r="G98">
            <v>0.52</v>
          </cell>
          <cell r="H98">
            <v>0</v>
          </cell>
          <cell r="I98">
            <v>0.81</v>
          </cell>
          <cell r="J98">
            <v>0</v>
          </cell>
          <cell r="K98">
            <v>0.93</v>
          </cell>
          <cell r="L98">
            <v>0.93</v>
          </cell>
        </row>
        <row r="99">
          <cell r="A99" t="str">
            <v>IREL_HC2</v>
          </cell>
          <cell r="B99" t="str">
            <v>IREL</v>
          </cell>
          <cell r="C99" t="str">
            <v>WHOL</v>
          </cell>
          <cell r="D99" t="str">
            <v>HC2</v>
          </cell>
          <cell r="E99">
            <v>0.65</v>
          </cell>
          <cell r="F99">
            <v>0.65</v>
          </cell>
          <cell r="G99">
            <v>0.61</v>
          </cell>
          <cell r="H99">
            <v>0</v>
          </cell>
          <cell r="I99">
            <v>0.61</v>
          </cell>
          <cell r="J99">
            <v>0</v>
          </cell>
          <cell r="K99">
            <v>0.65</v>
          </cell>
          <cell r="L99">
            <v>0.65</v>
          </cell>
        </row>
        <row r="100">
          <cell r="A100" t="str">
            <v>IREL_HC3</v>
          </cell>
          <cell r="B100" t="str">
            <v>IREL</v>
          </cell>
          <cell r="C100" t="str">
            <v>WHOL</v>
          </cell>
          <cell r="D100" t="str">
            <v>HC3</v>
          </cell>
          <cell r="E100">
            <v>0.65</v>
          </cell>
          <cell r="F100">
            <v>0.65</v>
          </cell>
          <cell r="G100">
            <v>0.61</v>
          </cell>
          <cell r="H100">
            <v>0</v>
          </cell>
          <cell r="I100">
            <v>0.61</v>
          </cell>
          <cell r="J100">
            <v>0</v>
          </cell>
          <cell r="K100">
            <v>0.65</v>
          </cell>
          <cell r="L100">
            <v>0.65</v>
          </cell>
        </row>
        <row r="101">
          <cell r="A101" t="str">
            <v>IREL_DC</v>
          </cell>
          <cell r="B101" t="str">
            <v>IREL</v>
          </cell>
          <cell r="C101" t="str">
            <v>WHOL</v>
          </cell>
          <cell r="D101" t="str">
            <v>DC</v>
          </cell>
          <cell r="E101">
            <v>0.78</v>
          </cell>
          <cell r="F101">
            <v>0.78</v>
          </cell>
          <cell r="G101">
            <v>0.46</v>
          </cell>
          <cell r="H101">
            <v>0</v>
          </cell>
          <cell r="I101">
            <v>0.73</v>
          </cell>
          <cell r="J101">
            <v>0</v>
          </cell>
          <cell r="K101">
            <v>0.78</v>
          </cell>
          <cell r="L101">
            <v>0.04</v>
          </cell>
        </row>
        <row r="102">
          <cell r="A102" t="str">
            <v>IREL_OS1</v>
          </cell>
          <cell r="B102" t="str">
            <v>IREL</v>
          </cell>
          <cell r="C102" t="str">
            <v>WHOL</v>
          </cell>
          <cell r="D102" t="str">
            <v>OS1</v>
          </cell>
          <cell r="E102">
            <v>0.04</v>
          </cell>
          <cell r="F102">
            <v>0.04</v>
          </cell>
          <cell r="G102">
            <v>0.04</v>
          </cell>
          <cell r="H102">
            <v>0</v>
          </cell>
          <cell r="I102">
            <v>0.04</v>
          </cell>
          <cell r="J102">
            <v>0</v>
          </cell>
          <cell r="K102">
            <v>0.04</v>
          </cell>
          <cell r="L102">
            <v>0.04</v>
          </cell>
        </row>
        <row r="103">
          <cell r="A103" t="str">
            <v>IREL_OS2</v>
          </cell>
          <cell r="B103" t="str">
            <v>IREL</v>
          </cell>
          <cell r="C103" t="str">
            <v>WHOL</v>
          </cell>
          <cell r="D103" t="str">
            <v>OS2</v>
          </cell>
          <cell r="E103">
            <v>0.2</v>
          </cell>
          <cell r="F103">
            <v>0.19</v>
          </cell>
          <cell r="G103">
            <v>0.15</v>
          </cell>
          <cell r="H103">
            <v>0</v>
          </cell>
          <cell r="I103">
            <v>0.2</v>
          </cell>
          <cell r="J103">
            <v>0</v>
          </cell>
          <cell r="K103">
            <v>0.2</v>
          </cell>
          <cell r="L103">
            <v>0.2</v>
          </cell>
        </row>
        <row r="104">
          <cell r="A104" t="str">
            <v>IREL_HF</v>
          </cell>
          <cell r="B104" t="str">
            <v>IREL</v>
          </cell>
          <cell r="C104" t="str">
            <v>WHOL</v>
          </cell>
          <cell r="D104" t="str">
            <v>HF</v>
          </cell>
          <cell r="E104">
            <v>2</v>
          </cell>
          <cell r="F104">
            <v>1.75</v>
          </cell>
          <cell r="G104">
            <v>0.72</v>
          </cell>
          <cell r="H104">
            <v>0</v>
          </cell>
          <cell r="I104">
            <v>1.69</v>
          </cell>
          <cell r="J104">
            <v>1.69</v>
          </cell>
          <cell r="K104">
            <v>1.4</v>
          </cell>
          <cell r="L104">
            <v>1.4</v>
          </cell>
        </row>
        <row r="105">
          <cell r="A105" t="str">
            <v>IREL_MD</v>
          </cell>
          <cell r="B105" t="str">
            <v>IREL</v>
          </cell>
          <cell r="C105" t="str">
            <v>WHOL</v>
          </cell>
          <cell r="D105" t="str">
            <v>MD</v>
          </cell>
          <cell r="E105">
            <v>0.24</v>
          </cell>
          <cell r="F105">
            <v>0.24</v>
          </cell>
          <cell r="G105">
            <v>0.24</v>
          </cell>
          <cell r="H105">
            <v>0.24</v>
          </cell>
          <cell r="I105">
            <v>0.24</v>
          </cell>
          <cell r="J105">
            <v>0.24</v>
          </cell>
          <cell r="K105">
            <v>0.24</v>
          </cell>
          <cell r="L105">
            <v>0.24</v>
          </cell>
        </row>
        <row r="106">
          <cell r="A106" t="str">
            <v>IREL_LF</v>
          </cell>
          <cell r="B106" t="str">
            <v>IREL</v>
          </cell>
          <cell r="C106" t="str">
            <v>WHOL</v>
          </cell>
          <cell r="D106" t="str">
            <v>LF</v>
          </cell>
          <cell r="E106">
            <v>0</v>
          </cell>
          <cell r="F106">
            <v>0</v>
          </cell>
          <cell r="G106">
            <v>0</v>
          </cell>
          <cell r="H106">
            <v>0</v>
          </cell>
          <cell r="I106">
            <v>0</v>
          </cell>
          <cell r="J106">
            <v>0</v>
          </cell>
          <cell r="K106">
            <v>0</v>
          </cell>
          <cell r="L106">
            <v>0</v>
          </cell>
        </row>
        <row r="107">
          <cell r="A107" t="str">
            <v>IREL_GAS</v>
          </cell>
          <cell r="B107" t="str">
            <v>IREL</v>
          </cell>
          <cell r="C107" t="str">
            <v>WHOL</v>
          </cell>
          <cell r="D107" t="str">
            <v>GAS</v>
          </cell>
          <cell r="E107">
            <v>0</v>
          </cell>
          <cell r="F107">
            <v>0</v>
          </cell>
          <cell r="G107">
            <v>0</v>
          </cell>
          <cell r="H107">
            <v>0</v>
          </cell>
          <cell r="I107">
            <v>0</v>
          </cell>
          <cell r="J107">
            <v>0</v>
          </cell>
          <cell r="K107">
            <v>0</v>
          </cell>
          <cell r="L107">
            <v>0</v>
          </cell>
        </row>
        <row r="108">
          <cell r="A108" t="str">
            <v>ITAL_BC1</v>
          </cell>
          <cell r="B108" t="str">
            <v>ITAL</v>
          </cell>
          <cell r="C108" t="str">
            <v>WHOL</v>
          </cell>
          <cell r="D108" t="str">
            <v>BC1</v>
          </cell>
          <cell r="E108">
            <v>1.6</v>
          </cell>
          <cell r="F108">
            <v>1.6</v>
          </cell>
          <cell r="G108">
            <v>1.6</v>
          </cell>
          <cell r="H108">
            <v>0</v>
          </cell>
          <cell r="I108">
            <v>1.6</v>
          </cell>
          <cell r="J108">
            <v>0</v>
          </cell>
          <cell r="K108">
            <v>1.6</v>
          </cell>
          <cell r="L108">
            <v>1.6</v>
          </cell>
        </row>
        <row r="109">
          <cell r="A109" t="str">
            <v>ITAL_BC2</v>
          </cell>
          <cell r="B109" t="str">
            <v>ITAL</v>
          </cell>
          <cell r="C109" t="str">
            <v>WHOL</v>
          </cell>
          <cell r="D109" t="str">
            <v>BC2</v>
          </cell>
          <cell r="E109">
            <v>1.33</v>
          </cell>
          <cell r="F109">
            <v>1.33</v>
          </cell>
          <cell r="G109">
            <v>1.33</v>
          </cell>
          <cell r="H109">
            <v>0</v>
          </cell>
          <cell r="I109">
            <v>1.33</v>
          </cell>
          <cell r="J109">
            <v>0</v>
          </cell>
          <cell r="K109">
            <v>1.33</v>
          </cell>
          <cell r="L109">
            <v>1.33</v>
          </cell>
        </row>
        <row r="110">
          <cell r="A110" t="str">
            <v>ITAL_HC1</v>
          </cell>
          <cell r="B110" t="str">
            <v>ITAL</v>
          </cell>
          <cell r="C110" t="str">
            <v>WHOL</v>
          </cell>
          <cell r="D110" t="str">
            <v>HC1</v>
          </cell>
          <cell r="E110">
            <v>0.65</v>
          </cell>
          <cell r="F110">
            <v>0.65</v>
          </cell>
          <cell r="G110">
            <v>0.72</v>
          </cell>
          <cell r="H110">
            <v>0</v>
          </cell>
          <cell r="I110">
            <v>0.72</v>
          </cell>
          <cell r="J110">
            <v>0</v>
          </cell>
          <cell r="K110">
            <v>0.35</v>
          </cell>
          <cell r="L110">
            <v>0.35</v>
          </cell>
        </row>
        <row r="111">
          <cell r="A111" t="str">
            <v>ITAL_HC2</v>
          </cell>
          <cell r="B111" t="str">
            <v>ITAL</v>
          </cell>
          <cell r="C111" t="str">
            <v>WHOL</v>
          </cell>
          <cell r="D111" t="str">
            <v>HC2</v>
          </cell>
          <cell r="E111">
            <v>0.65</v>
          </cell>
          <cell r="F111">
            <v>0.65</v>
          </cell>
          <cell r="G111">
            <v>0.61</v>
          </cell>
          <cell r="H111">
            <v>0</v>
          </cell>
          <cell r="I111">
            <v>0.61</v>
          </cell>
          <cell r="J111">
            <v>0</v>
          </cell>
          <cell r="K111">
            <v>0.65</v>
          </cell>
          <cell r="L111">
            <v>0.65</v>
          </cell>
        </row>
        <row r="112">
          <cell r="A112" t="str">
            <v>ITAL_HC3</v>
          </cell>
          <cell r="B112" t="str">
            <v>ITAL</v>
          </cell>
          <cell r="C112" t="str">
            <v>WHOL</v>
          </cell>
          <cell r="D112" t="str">
            <v>HC3</v>
          </cell>
          <cell r="E112">
            <v>0.65</v>
          </cell>
          <cell r="F112">
            <v>0.65</v>
          </cell>
          <cell r="G112">
            <v>0.61</v>
          </cell>
          <cell r="H112">
            <v>0</v>
          </cell>
          <cell r="I112">
            <v>0.61</v>
          </cell>
          <cell r="J112">
            <v>0</v>
          </cell>
          <cell r="K112">
            <v>0.65</v>
          </cell>
          <cell r="L112">
            <v>0.65</v>
          </cell>
        </row>
        <row r="113">
          <cell r="A113" t="str">
            <v>ITAL_DC</v>
          </cell>
          <cell r="B113" t="str">
            <v>ITAL</v>
          </cell>
          <cell r="C113" t="str">
            <v>WHOL</v>
          </cell>
          <cell r="D113" t="str">
            <v>DC</v>
          </cell>
          <cell r="E113">
            <v>0.52</v>
          </cell>
          <cell r="F113">
            <v>0.52</v>
          </cell>
          <cell r="G113">
            <v>0.49</v>
          </cell>
          <cell r="H113">
            <v>0</v>
          </cell>
          <cell r="I113">
            <v>0.49</v>
          </cell>
          <cell r="J113">
            <v>0</v>
          </cell>
          <cell r="K113">
            <v>0.52</v>
          </cell>
          <cell r="L113">
            <v>0.03</v>
          </cell>
        </row>
        <row r="114">
          <cell r="A114" t="str">
            <v>ITAL_OS1</v>
          </cell>
          <cell r="B114" t="str">
            <v>ITAL</v>
          </cell>
          <cell r="C114" t="str">
            <v>WHOL</v>
          </cell>
          <cell r="D114" t="str">
            <v>OS1</v>
          </cell>
          <cell r="E114">
            <v>0.04</v>
          </cell>
          <cell r="F114">
            <v>0.04</v>
          </cell>
          <cell r="G114">
            <v>0.04</v>
          </cell>
          <cell r="H114">
            <v>0</v>
          </cell>
          <cell r="I114">
            <v>0.04</v>
          </cell>
          <cell r="J114">
            <v>0</v>
          </cell>
          <cell r="K114">
            <v>0.04</v>
          </cell>
          <cell r="L114">
            <v>0.04</v>
          </cell>
        </row>
        <row r="115">
          <cell r="A115" t="str">
            <v>ITAL_OS2</v>
          </cell>
          <cell r="B115" t="str">
            <v>ITAL</v>
          </cell>
          <cell r="C115" t="str">
            <v>WHOL</v>
          </cell>
          <cell r="D115" t="str">
            <v>OS2</v>
          </cell>
          <cell r="E115">
            <v>0.13</v>
          </cell>
          <cell r="F115">
            <v>0.13</v>
          </cell>
          <cell r="G115">
            <v>0.13</v>
          </cell>
          <cell r="H115">
            <v>0</v>
          </cell>
          <cell r="I115">
            <v>0.13</v>
          </cell>
          <cell r="J115">
            <v>0</v>
          </cell>
          <cell r="K115">
            <v>0.13</v>
          </cell>
          <cell r="L115">
            <v>0.13</v>
          </cell>
        </row>
        <row r="116">
          <cell r="A116" t="str">
            <v>ITAL_HF</v>
          </cell>
          <cell r="B116" t="str">
            <v>ITAL</v>
          </cell>
          <cell r="C116" t="str">
            <v>WHOL</v>
          </cell>
          <cell r="D116" t="str">
            <v>HF</v>
          </cell>
          <cell r="E116">
            <v>2</v>
          </cell>
          <cell r="F116">
            <v>2</v>
          </cell>
          <cell r="G116">
            <v>0.77</v>
          </cell>
          <cell r="H116">
            <v>0</v>
          </cell>
          <cell r="I116">
            <v>0.77</v>
          </cell>
          <cell r="J116">
            <v>0.77</v>
          </cell>
          <cell r="K116">
            <v>1.65</v>
          </cell>
          <cell r="L116">
            <v>1.65</v>
          </cell>
        </row>
        <row r="117">
          <cell r="A117" t="str">
            <v>ITAL_MD</v>
          </cell>
          <cell r="B117" t="str">
            <v>ITAL</v>
          </cell>
          <cell r="C117" t="str">
            <v>WHOL</v>
          </cell>
          <cell r="D117" t="str">
            <v>MD</v>
          </cell>
          <cell r="E117">
            <v>0.38</v>
          </cell>
          <cell r="F117">
            <v>0.38</v>
          </cell>
          <cell r="G117">
            <v>0.38</v>
          </cell>
          <cell r="H117">
            <v>0.38</v>
          </cell>
          <cell r="I117">
            <v>0.38</v>
          </cell>
          <cell r="J117">
            <v>0.38</v>
          </cell>
          <cell r="K117">
            <v>0.38</v>
          </cell>
          <cell r="L117">
            <v>0.38</v>
          </cell>
        </row>
        <row r="118">
          <cell r="A118" t="str">
            <v>ITAL_LF</v>
          </cell>
          <cell r="B118" t="str">
            <v>ITAL</v>
          </cell>
          <cell r="C118" t="str">
            <v>WHOL</v>
          </cell>
          <cell r="D118" t="str">
            <v>LF</v>
          </cell>
          <cell r="E118">
            <v>0</v>
          </cell>
          <cell r="F118">
            <v>0</v>
          </cell>
          <cell r="G118">
            <v>0</v>
          </cell>
          <cell r="H118">
            <v>0</v>
          </cell>
          <cell r="I118">
            <v>0</v>
          </cell>
          <cell r="J118">
            <v>0</v>
          </cell>
          <cell r="K118">
            <v>0</v>
          </cell>
          <cell r="L118">
            <v>0</v>
          </cell>
        </row>
        <row r="119">
          <cell r="A119" t="str">
            <v>ITAL_GAS</v>
          </cell>
          <cell r="B119" t="str">
            <v>ITAL</v>
          </cell>
          <cell r="C119" t="str">
            <v>WHOL</v>
          </cell>
          <cell r="D119" t="str">
            <v>GAS</v>
          </cell>
          <cell r="E119">
            <v>0</v>
          </cell>
          <cell r="F119">
            <v>0</v>
          </cell>
          <cell r="G119">
            <v>0</v>
          </cell>
          <cell r="H119">
            <v>0</v>
          </cell>
          <cell r="I119">
            <v>0</v>
          </cell>
          <cell r="J119">
            <v>0</v>
          </cell>
          <cell r="K119">
            <v>0</v>
          </cell>
          <cell r="L119">
            <v>0</v>
          </cell>
        </row>
        <row r="120">
          <cell r="A120" t="str">
            <v>LUXE_BC1</v>
          </cell>
          <cell r="B120" t="str">
            <v>LUXE</v>
          </cell>
          <cell r="C120" t="str">
            <v>WHOL</v>
          </cell>
          <cell r="D120" t="str">
            <v>BC1</v>
          </cell>
          <cell r="E120">
            <v>0.56000000000000005</v>
          </cell>
          <cell r="F120">
            <v>0.56000000000000005</v>
          </cell>
          <cell r="G120">
            <v>0.56000000000000005</v>
          </cell>
          <cell r="H120">
            <v>0</v>
          </cell>
          <cell r="I120">
            <v>0.56000000000000005</v>
          </cell>
          <cell r="J120">
            <v>0</v>
          </cell>
          <cell r="K120">
            <v>0.56000000000000005</v>
          </cell>
          <cell r="L120">
            <v>0.56000000000000005</v>
          </cell>
        </row>
        <row r="121">
          <cell r="A121" t="str">
            <v>LUXE_BC2</v>
          </cell>
          <cell r="B121" t="str">
            <v>LUXE</v>
          </cell>
          <cell r="C121" t="str">
            <v>WHOL</v>
          </cell>
          <cell r="D121" t="str">
            <v>BC2</v>
          </cell>
          <cell r="E121">
            <v>1.24</v>
          </cell>
          <cell r="F121">
            <v>1.24</v>
          </cell>
          <cell r="G121">
            <v>1.24</v>
          </cell>
          <cell r="H121">
            <v>0</v>
          </cell>
          <cell r="I121">
            <v>1.24</v>
          </cell>
          <cell r="J121">
            <v>0</v>
          </cell>
          <cell r="K121">
            <v>1.24</v>
          </cell>
          <cell r="L121">
            <v>1.24</v>
          </cell>
        </row>
        <row r="122">
          <cell r="A122" t="str">
            <v>LUXE_HC1</v>
          </cell>
          <cell r="B122" t="str">
            <v>LUXE</v>
          </cell>
          <cell r="C122" t="str">
            <v>WHOL</v>
          </cell>
          <cell r="D122" t="str">
            <v>HC1</v>
          </cell>
          <cell r="E122">
            <v>0.57999999999999996</v>
          </cell>
          <cell r="F122">
            <v>0.57999999999999996</v>
          </cell>
          <cell r="G122">
            <v>0.65</v>
          </cell>
          <cell r="H122">
            <v>0</v>
          </cell>
          <cell r="I122">
            <v>0.65</v>
          </cell>
          <cell r="J122">
            <v>0</v>
          </cell>
          <cell r="K122">
            <v>0.57999999999999996</v>
          </cell>
          <cell r="L122">
            <v>0.57999999999999996</v>
          </cell>
        </row>
        <row r="123">
          <cell r="A123" t="str">
            <v>LUXE_HC2</v>
          </cell>
          <cell r="B123" t="str">
            <v>LUXE</v>
          </cell>
          <cell r="C123" t="str">
            <v>WHOL</v>
          </cell>
          <cell r="D123" t="str">
            <v>HC2</v>
          </cell>
          <cell r="E123">
            <v>0.65</v>
          </cell>
          <cell r="F123">
            <v>0.65</v>
          </cell>
          <cell r="G123">
            <v>0.61</v>
          </cell>
          <cell r="H123">
            <v>0</v>
          </cell>
          <cell r="I123">
            <v>0.61</v>
          </cell>
          <cell r="J123">
            <v>0</v>
          </cell>
          <cell r="K123">
            <v>0.65</v>
          </cell>
          <cell r="L123">
            <v>0.65</v>
          </cell>
        </row>
        <row r="124">
          <cell r="A124" t="str">
            <v>LUXE_HC3</v>
          </cell>
          <cell r="B124" t="str">
            <v>LUXE</v>
          </cell>
          <cell r="C124" t="str">
            <v>WHOL</v>
          </cell>
          <cell r="D124" t="str">
            <v>HC3</v>
          </cell>
          <cell r="E124">
            <v>0.65</v>
          </cell>
          <cell r="F124">
            <v>0.65</v>
          </cell>
          <cell r="G124">
            <v>0.61</v>
          </cell>
          <cell r="H124">
            <v>0</v>
          </cell>
          <cell r="I124">
            <v>0.61</v>
          </cell>
          <cell r="J124">
            <v>0</v>
          </cell>
          <cell r="K124">
            <v>0.65</v>
          </cell>
          <cell r="L124">
            <v>0.65</v>
          </cell>
        </row>
        <row r="125">
          <cell r="A125" t="str">
            <v>LUXE_DC</v>
          </cell>
          <cell r="B125" t="str">
            <v>LUXE</v>
          </cell>
          <cell r="C125" t="str">
            <v>WHOL</v>
          </cell>
          <cell r="D125" t="str">
            <v>DC</v>
          </cell>
          <cell r="E125">
            <v>0.52</v>
          </cell>
          <cell r="F125">
            <v>0.52</v>
          </cell>
          <cell r="G125">
            <v>0.49</v>
          </cell>
          <cell r="H125">
            <v>0</v>
          </cell>
          <cell r="I125">
            <v>0.49</v>
          </cell>
          <cell r="J125">
            <v>0</v>
          </cell>
          <cell r="K125">
            <v>0.52</v>
          </cell>
          <cell r="L125">
            <v>0.03</v>
          </cell>
        </row>
        <row r="126">
          <cell r="A126" t="str">
            <v>LUXE_OS1</v>
          </cell>
          <cell r="B126" t="str">
            <v>LUXE</v>
          </cell>
          <cell r="C126" t="str">
            <v>WHOL</v>
          </cell>
          <cell r="D126" t="str">
            <v>OS1</v>
          </cell>
          <cell r="E126">
            <v>0.04</v>
          </cell>
          <cell r="F126">
            <v>0.04</v>
          </cell>
          <cell r="G126">
            <v>0.04</v>
          </cell>
          <cell r="H126">
            <v>0</v>
          </cell>
          <cell r="I126">
            <v>0.04</v>
          </cell>
          <cell r="J126">
            <v>0</v>
          </cell>
          <cell r="K126">
            <v>0.04</v>
          </cell>
          <cell r="L126">
            <v>0.04</v>
          </cell>
        </row>
        <row r="127">
          <cell r="A127" t="str">
            <v>LUXE_OS2</v>
          </cell>
          <cell r="B127" t="str">
            <v>LUXE</v>
          </cell>
          <cell r="C127" t="str">
            <v>WHOL</v>
          </cell>
          <cell r="D127" t="str">
            <v>OS2</v>
          </cell>
          <cell r="E127">
            <v>0.13</v>
          </cell>
          <cell r="F127">
            <v>0.13</v>
          </cell>
          <cell r="G127">
            <v>0.13</v>
          </cell>
          <cell r="H127">
            <v>0</v>
          </cell>
          <cell r="I127">
            <v>0.13</v>
          </cell>
          <cell r="J127">
            <v>0</v>
          </cell>
          <cell r="K127">
            <v>0.13</v>
          </cell>
          <cell r="L127">
            <v>0.13</v>
          </cell>
        </row>
        <row r="128">
          <cell r="A128" t="str">
            <v>LUXE_HF</v>
          </cell>
          <cell r="B128" t="str">
            <v>LUXE</v>
          </cell>
          <cell r="C128" t="str">
            <v>WHOL</v>
          </cell>
          <cell r="D128" t="str">
            <v>HF</v>
          </cell>
          <cell r="E128">
            <v>1.75</v>
          </cell>
          <cell r="F128">
            <v>1.75</v>
          </cell>
          <cell r="G128">
            <v>1.69</v>
          </cell>
          <cell r="H128">
            <v>0</v>
          </cell>
          <cell r="I128">
            <v>1.69</v>
          </cell>
          <cell r="J128">
            <v>1.69</v>
          </cell>
          <cell r="K128">
            <v>1.31</v>
          </cell>
          <cell r="L128">
            <v>1.31</v>
          </cell>
        </row>
        <row r="129">
          <cell r="A129" t="str">
            <v>LUXE_MD</v>
          </cell>
          <cell r="B129" t="str">
            <v>LUXE</v>
          </cell>
          <cell r="C129" t="str">
            <v>WHOL</v>
          </cell>
          <cell r="D129" t="str">
            <v>MD</v>
          </cell>
          <cell r="E129">
            <v>0.19</v>
          </cell>
          <cell r="F129">
            <v>0.19</v>
          </cell>
          <cell r="G129">
            <v>0.19</v>
          </cell>
          <cell r="H129">
            <v>0.19</v>
          </cell>
          <cell r="I129">
            <v>0.19</v>
          </cell>
          <cell r="J129">
            <v>0.19</v>
          </cell>
          <cell r="K129">
            <v>0.19</v>
          </cell>
          <cell r="L129">
            <v>0.19</v>
          </cell>
        </row>
        <row r="130">
          <cell r="A130" t="str">
            <v>LUXE_LF</v>
          </cell>
          <cell r="B130" t="str">
            <v>LUXE</v>
          </cell>
          <cell r="C130" t="str">
            <v>WHOL</v>
          </cell>
          <cell r="D130" t="str">
            <v>LF</v>
          </cell>
          <cell r="E130">
            <v>0</v>
          </cell>
          <cell r="F130">
            <v>0</v>
          </cell>
          <cell r="G130">
            <v>0</v>
          </cell>
          <cell r="H130">
            <v>0</v>
          </cell>
          <cell r="I130">
            <v>0</v>
          </cell>
          <cell r="J130">
            <v>0</v>
          </cell>
          <cell r="K130">
            <v>0</v>
          </cell>
          <cell r="L130">
            <v>0</v>
          </cell>
        </row>
        <row r="131">
          <cell r="A131" t="str">
            <v>LUXE_GAS</v>
          </cell>
          <cell r="B131" t="str">
            <v>LUXE</v>
          </cell>
          <cell r="C131" t="str">
            <v>WHOL</v>
          </cell>
          <cell r="D131" t="str">
            <v>GAS</v>
          </cell>
          <cell r="E131">
            <v>0</v>
          </cell>
          <cell r="F131">
            <v>0</v>
          </cell>
          <cell r="G131">
            <v>0</v>
          </cell>
          <cell r="H131">
            <v>0</v>
          </cell>
          <cell r="I131">
            <v>0</v>
          </cell>
          <cell r="J131">
            <v>0</v>
          </cell>
          <cell r="K131">
            <v>0</v>
          </cell>
          <cell r="L131">
            <v>0</v>
          </cell>
        </row>
        <row r="132">
          <cell r="A132" t="str">
            <v>NETH_BC1</v>
          </cell>
          <cell r="B132" t="str">
            <v>NETH</v>
          </cell>
          <cell r="C132" t="str">
            <v>WHOL</v>
          </cell>
          <cell r="D132" t="str">
            <v>BC1</v>
          </cell>
          <cell r="E132">
            <v>0.53</v>
          </cell>
          <cell r="F132">
            <v>0.53</v>
          </cell>
          <cell r="G132">
            <v>0.53</v>
          </cell>
          <cell r="H132">
            <v>0</v>
          </cell>
          <cell r="I132">
            <v>0.53</v>
          </cell>
          <cell r="J132">
            <v>0</v>
          </cell>
          <cell r="K132">
            <v>0.53</v>
          </cell>
          <cell r="L132">
            <v>0.53</v>
          </cell>
        </row>
        <row r="133">
          <cell r="A133" t="str">
            <v>NETH_BC2</v>
          </cell>
          <cell r="B133" t="str">
            <v>NETH</v>
          </cell>
          <cell r="C133" t="str">
            <v>WHOL</v>
          </cell>
          <cell r="D133" t="str">
            <v>BC2</v>
          </cell>
          <cell r="E133">
            <v>1.24</v>
          </cell>
          <cell r="F133">
            <v>1.24</v>
          </cell>
          <cell r="G133">
            <v>1.24</v>
          </cell>
          <cell r="H133">
            <v>0</v>
          </cell>
          <cell r="I133">
            <v>1.24</v>
          </cell>
          <cell r="J133">
            <v>0</v>
          </cell>
          <cell r="K133">
            <v>1.24</v>
          </cell>
          <cell r="L133">
            <v>1.24</v>
          </cell>
        </row>
        <row r="134">
          <cell r="A134" t="str">
            <v>NETH_HC1</v>
          </cell>
          <cell r="B134" t="str">
            <v>NETH</v>
          </cell>
          <cell r="C134" t="str">
            <v>WHOL</v>
          </cell>
          <cell r="D134" t="str">
            <v>HC1</v>
          </cell>
          <cell r="E134">
            <v>0.49</v>
          </cell>
          <cell r="F134">
            <v>0.49</v>
          </cell>
          <cell r="G134">
            <v>0.54</v>
          </cell>
          <cell r="H134">
            <v>0</v>
          </cell>
          <cell r="I134">
            <v>0.54</v>
          </cell>
          <cell r="J134">
            <v>0</v>
          </cell>
          <cell r="K134">
            <v>0.49</v>
          </cell>
          <cell r="L134">
            <v>0.49</v>
          </cell>
        </row>
        <row r="135">
          <cell r="A135" t="str">
            <v>NETH_HC2</v>
          </cell>
          <cell r="B135" t="str">
            <v>NETH</v>
          </cell>
          <cell r="C135" t="str">
            <v>WHOL</v>
          </cell>
          <cell r="D135" t="str">
            <v>HC2</v>
          </cell>
          <cell r="E135">
            <v>0.65</v>
          </cell>
          <cell r="F135">
            <v>0.65</v>
          </cell>
          <cell r="G135">
            <v>0.61</v>
          </cell>
          <cell r="H135">
            <v>0</v>
          </cell>
          <cell r="I135">
            <v>0.61</v>
          </cell>
          <cell r="J135">
            <v>0</v>
          </cell>
          <cell r="K135">
            <v>0.65</v>
          </cell>
          <cell r="L135">
            <v>0.65</v>
          </cell>
        </row>
        <row r="136">
          <cell r="A136" t="str">
            <v>NETH_HC3</v>
          </cell>
          <cell r="B136" t="str">
            <v>NETH</v>
          </cell>
          <cell r="C136" t="str">
            <v>WHOL</v>
          </cell>
          <cell r="D136" t="str">
            <v>HC3</v>
          </cell>
          <cell r="E136">
            <v>0.65</v>
          </cell>
          <cell r="F136">
            <v>0.65</v>
          </cell>
          <cell r="G136">
            <v>0.61</v>
          </cell>
          <cell r="H136">
            <v>0</v>
          </cell>
          <cell r="I136">
            <v>0.61</v>
          </cell>
          <cell r="J136">
            <v>0</v>
          </cell>
          <cell r="K136">
            <v>0.65</v>
          </cell>
          <cell r="L136">
            <v>0.65</v>
          </cell>
        </row>
        <row r="137">
          <cell r="A137" t="str">
            <v>NETH_DC</v>
          </cell>
          <cell r="B137" t="str">
            <v>NETH</v>
          </cell>
          <cell r="C137" t="str">
            <v>WHOL</v>
          </cell>
          <cell r="D137" t="str">
            <v>DC</v>
          </cell>
          <cell r="E137">
            <v>0.52</v>
          </cell>
          <cell r="F137">
            <v>0.52</v>
          </cell>
          <cell r="G137">
            <v>0.49</v>
          </cell>
          <cell r="H137">
            <v>0</v>
          </cell>
          <cell r="I137">
            <v>0.49</v>
          </cell>
          <cell r="J137">
            <v>0</v>
          </cell>
          <cell r="K137">
            <v>0.52</v>
          </cell>
          <cell r="L137">
            <v>0.03</v>
          </cell>
        </row>
        <row r="138">
          <cell r="A138" t="str">
            <v>NETH_OS1</v>
          </cell>
          <cell r="B138" t="str">
            <v>NETH</v>
          </cell>
          <cell r="C138" t="str">
            <v>WHOL</v>
          </cell>
          <cell r="D138" t="str">
            <v>OS1</v>
          </cell>
          <cell r="E138">
            <v>0.05</v>
          </cell>
          <cell r="F138">
            <v>0.05</v>
          </cell>
          <cell r="G138">
            <v>0.05</v>
          </cell>
          <cell r="H138">
            <v>0</v>
          </cell>
          <cell r="I138">
            <v>0.05</v>
          </cell>
          <cell r="J138">
            <v>0</v>
          </cell>
          <cell r="K138">
            <v>0.05</v>
          </cell>
          <cell r="L138">
            <v>0.05</v>
          </cell>
        </row>
        <row r="139">
          <cell r="A139" t="str">
            <v>NETH_OS2</v>
          </cell>
          <cell r="B139" t="str">
            <v>NETH</v>
          </cell>
          <cell r="C139" t="str">
            <v>WHOL</v>
          </cell>
          <cell r="D139" t="str">
            <v>OS2</v>
          </cell>
          <cell r="E139">
            <v>0.13</v>
          </cell>
          <cell r="F139">
            <v>0.13</v>
          </cell>
          <cell r="G139">
            <v>0.13</v>
          </cell>
          <cell r="H139">
            <v>0</v>
          </cell>
          <cell r="I139">
            <v>0.13</v>
          </cell>
          <cell r="J139">
            <v>0</v>
          </cell>
          <cell r="K139">
            <v>0.13</v>
          </cell>
          <cell r="L139">
            <v>0.13</v>
          </cell>
        </row>
        <row r="140">
          <cell r="A140" t="str">
            <v>NETH_HF</v>
          </cell>
          <cell r="B140" t="str">
            <v>NETH</v>
          </cell>
          <cell r="C140" t="str">
            <v>WHOL</v>
          </cell>
          <cell r="D140" t="str">
            <v>HF</v>
          </cell>
          <cell r="E140">
            <v>1.25</v>
          </cell>
          <cell r="F140">
            <v>0.85</v>
          </cell>
          <cell r="G140">
            <v>0.82</v>
          </cell>
          <cell r="H140">
            <v>0</v>
          </cell>
          <cell r="I140">
            <v>0.82</v>
          </cell>
          <cell r="J140">
            <v>0.82</v>
          </cell>
          <cell r="K140">
            <v>0.8</v>
          </cell>
          <cell r="L140">
            <v>0.7</v>
          </cell>
        </row>
        <row r="141">
          <cell r="A141" t="str">
            <v>NETH_MD</v>
          </cell>
          <cell r="B141" t="str">
            <v>NETH</v>
          </cell>
          <cell r="C141" t="str">
            <v>WHOL</v>
          </cell>
          <cell r="D141" t="str">
            <v>MD</v>
          </cell>
          <cell r="E141">
            <v>0.14000000000000001</v>
          </cell>
          <cell r="F141">
            <v>0.14000000000000001</v>
          </cell>
          <cell r="G141">
            <v>0.14000000000000001</v>
          </cell>
          <cell r="H141">
            <v>0.14000000000000001</v>
          </cell>
          <cell r="I141">
            <v>0.14000000000000001</v>
          </cell>
          <cell r="J141">
            <v>0.28000000000000003</v>
          </cell>
          <cell r="K141">
            <v>0.14000000000000001</v>
          </cell>
          <cell r="L141">
            <v>0.14000000000000001</v>
          </cell>
        </row>
        <row r="142">
          <cell r="A142" t="str">
            <v>NETH_LF</v>
          </cell>
          <cell r="B142" t="str">
            <v>NETH</v>
          </cell>
          <cell r="C142" t="str">
            <v>WHOL</v>
          </cell>
          <cell r="D142" t="str">
            <v>LF</v>
          </cell>
          <cell r="E142">
            <v>0</v>
          </cell>
          <cell r="F142">
            <v>0</v>
          </cell>
          <cell r="G142">
            <v>0</v>
          </cell>
          <cell r="H142">
            <v>0</v>
          </cell>
          <cell r="I142">
            <v>0</v>
          </cell>
          <cell r="J142">
            <v>0</v>
          </cell>
          <cell r="K142">
            <v>0</v>
          </cell>
          <cell r="L142">
            <v>0</v>
          </cell>
        </row>
        <row r="143">
          <cell r="A143" t="str">
            <v>NETH_GAS</v>
          </cell>
          <cell r="B143" t="str">
            <v>NETH</v>
          </cell>
          <cell r="C143" t="str">
            <v>WHOL</v>
          </cell>
          <cell r="D143" t="str">
            <v>GAS</v>
          </cell>
          <cell r="E143">
            <v>0</v>
          </cell>
          <cell r="F143">
            <v>0</v>
          </cell>
          <cell r="G143">
            <v>0</v>
          </cell>
          <cell r="H143">
            <v>0</v>
          </cell>
          <cell r="I143">
            <v>0</v>
          </cell>
          <cell r="J143">
            <v>0</v>
          </cell>
          <cell r="K143">
            <v>0</v>
          </cell>
          <cell r="L143">
            <v>0.01</v>
          </cell>
        </row>
        <row r="144">
          <cell r="A144" t="str">
            <v>NORW_BC1</v>
          </cell>
          <cell r="B144" t="str">
            <v>NORW</v>
          </cell>
          <cell r="C144" t="str">
            <v>WHOL</v>
          </cell>
          <cell r="D144" t="str">
            <v>BC1</v>
          </cell>
          <cell r="E144">
            <v>0.56000000000000005</v>
          </cell>
          <cell r="F144">
            <v>0.56000000000000005</v>
          </cell>
          <cell r="G144">
            <v>0.56000000000000005</v>
          </cell>
          <cell r="H144">
            <v>0</v>
          </cell>
          <cell r="I144">
            <v>0.56000000000000005</v>
          </cell>
          <cell r="J144">
            <v>0</v>
          </cell>
          <cell r="K144">
            <v>0.56000000000000005</v>
          </cell>
          <cell r="L144">
            <v>0.56000000000000005</v>
          </cell>
        </row>
        <row r="145">
          <cell r="A145" t="str">
            <v>NORW_BC2</v>
          </cell>
          <cell r="B145" t="str">
            <v>NORW</v>
          </cell>
          <cell r="C145" t="str">
            <v>WHOL</v>
          </cell>
          <cell r="D145" t="str">
            <v>BC2</v>
          </cell>
          <cell r="E145">
            <v>1.24</v>
          </cell>
          <cell r="F145">
            <v>1.24</v>
          </cell>
          <cell r="G145">
            <v>1.24</v>
          </cell>
          <cell r="H145">
            <v>0</v>
          </cell>
          <cell r="I145">
            <v>1.24</v>
          </cell>
          <cell r="J145">
            <v>0</v>
          </cell>
          <cell r="K145">
            <v>1.24</v>
          </cell>
          <cell r="L145">
            <v>1.24</v>
          </cell>
        </row>
        <row r="146">
          <cell r="A146" t="str">
            <v>NORW_HC1</v>
          </cell>
          <cell r="B146" t="str">
            <v>NORW</v>
          </cell>
          <cell r="C146" t="str">
            <v>WHOL</v>
          </cell>
          <cell r="D146" t="str">
            <v>HC1</v>
          </cell>
          <cell r="E146">
            <v>0.47</v>
          </cell>
          <cell r="F146">
            <v>0.47</v>
          </cell>
          <cell r="G146">
            <v>0.45</v>
          </cell>
          <cell r="H146">
            <v>0</v>
          </cell>
          <cell r="I146">
            <v>0.45</v>
          </cell>
          <cell r="J146">
            <v>0</v>
          </cell>
          <cell r="K146">
            <v>0.47</v>
          </cell>
          <cell r="L146">
            <v>0.47</v>
          </cell>
        </row>
        <row r="147">
          <cell r="A147" t="str">
            <v>NORW_HC2</v>
          </cell>
          <cell r="B147" t="str">
            <v>NORW</v>
          </cell>
          <cell r="C147" t="str">
            <v>WHOL</v>
          </cell>
          <cell r="D147" t="str">
            <v>HC2</v>
          </cell>
          <cell r="E147">
            <v>0.65</v>
          </cell>
          <cell r="F147">
            <v>0.65</v>
          </cell>
          <cell r="G147">
            <v>0.61</v>
          </cell>
          <cell r="H147">
            <v>0</v>
          </cell>
          <cell r="I147">
            <v>0.61</v>
          </cell>
          <cell r="J147">
            <v>0</v>
          </cell>
          <cell r="K147">
            <v>0.65</v>
          </cell>
          <cell r="L147">
            <v>0.65</v>
          </cell>
        </row>
        <row r="148">
          <cell r="A148" t="str">
            <v>NORW_HC3</v>
          </cell>
          <cell r="B148" t="str">
            <v>NORW</v>
          </cell>
          <cell r="C148" t="str">
            <v>WHOL</v>
          </cell>
          <cell r="D148" t="str">
            <v>HC3</v>
          </cell>
          <cell r="E148">
            <v>0.65</v>
          </cell>
          <cell r="F148">
            <v>0.65</v>
          </cell>
          <cell r="G148">
            <v>0.61</v>
          </cell>
          <cell r="H148">
            <v>0</v>
          </cell>
          <cell r="I148">
            <v>0.61</v>
          </cell>
          <cell r="J148">
            <v>0</v>
          </cell>
          <cell r="K148">
            <v>0.65</v>
          </cell>
          <cell r="L148">
            <v>0.65</v>
          </cell>
        </row>
        <row r="149">
          <cell r="A149" t="str">
            <v>NORW_DC</v>
          </cell>
          <cell r="B149" t="str">
            <v>NORW</v>
          </cell>
          <cell r="C149" t="str">
            <v>WHOL</v>
          </cell>
          <cell r="D149" t="str">
            <v>DC</v>
          </cell>
          <cell r="E149">
            <v>0.44</v>
          </cell>
          <cell r="F149">
            <v>0.44</v>
          </cell>
          <cell r="G149">
            <v>0.42</v>
          </cell>
          <cell r="H149">
            <v>0</v>
          </cell>
          <cell r="I149">
            <v>0.42</v>
          </cell>
          <cell r="J149">
            <v>0</v>
          </cell>
          <cell r="K149">
            <v>0.44</v>
          </cell>
          <cell r="L149">
            <v>0.02</v>
          </cell>
        </row>
        <row r="150">
          <cell r="A150" t="str">
            <v>NORW_OS1</v>
          </cell>
          <cell r="B150" t="str">
            <v>NORW</v>
          </cell>
          <cell r="C150" t="str">
            <v>WHOL</v>
          </cell>
          <cell r="D150" t="str">
            <v>OS1</v>
          </cell>
          <cell r="E150">
            <v>0.03</v>
          </cell>
          <cell r="F150">
            <v>0.03</v>
          </cell>
          <cell r="G150">
            <v>0.03</v>
          </cell>
          <cell r="H150">
            <v>0</v>
          </cell>
          <cell r="I150">
            <v>0.03</v>
          </cell>
          <cell r="J150">
            <v>0</v>
          </cell>
          <cell r="K150">
            <v>0.03</v>
          </cell>
          <cell r="L150">
            <v>0.03</v>
          </cell>
        </row>
        <row r="151">
          <cell r="A151" t="str">
            <v>NORW_OS2</v>
          </cell>
          <cell r="B151" t="str">
            <v>NORW</v>
          </cell>
          <cell r="C151" t="str">
            <v>WHOL</v>
          </cell>
          <cell r="D151" t="str">
            <v>OS2</v>
          </cell>
          <cell r="E151">
            <v>1.25</v>
          </cell>
          <cell r="F151">
            <v>1.25</v>
          </cell>
          <cell r="G151">
            <v>1.25</v>
          </cell>
          <cell r="H151">
            <v>0</v>
          </cell>
          <cell r="I151">
            <v>1.25</v>
          </cell>
          <cell r="J151">
            <v>0</v>
          </cell>
          <cell r="K151">
            <v>1.25</v>
          </cell>
          <cell r="L151">
            <v>1.25</v>
          </cell>
        </row>
        <row r="152">
          <cell r="A152" t="str">
            <v>NORW_HF</v>
          </cell>
          <cell r="B152" t="str">
            <v>NORW</v>
          </cell>
          <cell r="C152" t="str">
            <v>WHOL</v>
          </cell>
          <cell r="D152" t="str">
            <v>HF</v>
          </cell>
          <cell r="E152">
            <v>0.52</v>
          </cell>
          <cell r="F152">
            <v>0.52</v>
          </cell>
          <cell r="G152">
            <v>0.52</v>
          </cell>
          <cell r="H152">
            <v>0</v>
          </cell>
          <cell r="I152">
            <v>0.52</v>
          </cell>
          <cell r="J152">
            <v>0.59</v>
          </cell>
          <cell r="K152">
            <v>0.52</v>
          </cell>
          <cell r="L152">
            <v>0.52</v>
          </cell>
        </row>
        <row r="153">
          <cell r="A153" t="str">
            <v>NORW_MD</v>
          </cell>
          <cell r="B153" t="str">
            <v>NORW</v>
          </cell>
          <cell r="C153" t="str">
            <v>WHOL</v>
          </cell>
          <cell r="D153" t="str">
            <v>MD</v>
          </cell>
          <cell r="E153">
            <v>7.0000000000000007E-2</v>
          </cell>
          <cell r="F153">
            <v>7.0000000000000007E-2</v>
          </cell>
          <cell r="G153">
            <v>7.0000000000000007E-2</v>
          </cell>
          <cell r="H153">
            <v>7.0000000000000007E-2</v>
          </cell>
          <cell r="I153">
            <v>0.08</v>
          </cell>
          <cell r="J153">
            <v>7.0000000000000007E-2</v>
          </cell>
          <cell r="K153">
            <v>7.0000000000000007E-2</v>
          </cell>
          <cell r="L153">
            <v>7.0000000000000007E-2</v>
          </cell>
        </row>
        <row r="154">
          <cell r="A154" t="str">
            <v>NORW_LF</v>
          </cell>
          <cell r="B154" t="str">
            <v>NORW</v>
          </cell>
          <cell r="C154" t="str">
            <v>WHOL</v>
          </cell>
          <cell r="D154" t="str">
            <v>LF</v>
          </cell>
          <cell r="E154">
            <v>0</v>
          </cell>
          <cell r="F154">
            <v>0</v>
          </cell>
          <cell r="G154">
            <v>0</v>
          </cell>
          <cell r="H154">
            <v>0</v>
          </cell>
          <cell r="I154">
            <v>0</v>
          </cell>
          <cell r="J154">
            <v>0</v>
          </cell>
          <cell r="K154">
            <v>0</v>
          </cell>
          <cell r="L154">
            <v>0</v>
          </cell>
        </row>
        <row r="155">
          <cell r="A155" t="str">
            <v>NORW_GAS</v>
          </cell>
          <cell r="B155" t="str">
            <v>NORW</v>
          </cell>
          <cell r="C155" t="str">
            <v>WHOL</v>
          </cell>
          <cell r="D155" t="str">
            <v>GAS</v>
          </cell>
          <cell r="E155">
            <v>0</v>
          </cell>
          <cell r="F155">
            <v>0</v>
          </cell>
          <cell r="G155">
            <v>0</v>
          </cell>
          <cell r="H155">
            <v>0</v>
          </cell>
          <cell r="I155">
            <v>0</v>
          </cell>
          <cell r="J155">
            <v>0</v>
          </cell>
          <cell r="K155">
            <v>0</v>
          </cell>
          <cell r="L155">
            <v>0</v>
          </cell>
        </row>
        <row r="156">
          <cell r="A156" t="str">
            <v>PORT_BC1</v>
          </cell>
          <cell r="B156" t="str">
            <v>PORT</v>
          </cell>
          <cell r="C156" t="str">
            <v>WHOL</v>
          </cell>
          <cell r="D156" t="str">
            <v>BC1</v>
          </cell>
          <cell r="E156">
            <v>1.24</v>
          </cell>
          <cell r="F156">
            <v>1.24</v>
          </cell>
          <cell r="G156">
            <v>1.24</v>
          </cell>
          <cell r="H156">
            <v>0</v>
          </cell>
          <cell r="I156">
            <v>1.24</v>
          </cell>
          <cell r="J156">
            <v>0</v>
          </cell>
          <cell r="K156">
            <v>1.24</v>
          </cell>
          <cell r="L156">
            <v>1.24</v>
          </cell>
        </row>
        <row r="157">
          <cell r="A157" t="str">
            <v>PORT_BC2</v>
          </cell>
          <cell r="B157" t="str">
            <v>PORT</v>
          </cell>
          <cell r="C157" t="str">
            <v>WHOL</v>
          </cell>
          <cell r="D157" t="str">
            <v>BC2</v>
          </cell>
          <cell r="E157">
            <v>1.24</v>
          </cell>
          <cell r="F157">
            <v>1.24</v>
          </cell>
          <cell r="G157">
            <v>1.24</v>
          </cell>
          <cell r="H157">
            <v>0</v>
          </cell>
          <cell r="I157">
            <v>1.24</v>
          </cell>
          <cell r="J157">
            <v>0</v>
          </cell>
          <cell r="K157">
            <v>1.24</v>
          </cell>
          <cell r="L157">
            <v>1.24</v>
          </cell>
        </row>
        <row r="158">
          <cell r="A158" t="str">
            <v>PORT_HC1</v>
          </cell>
          <cell r="B158" t="str">
            <v>PORT</v>
          </cell>
          <cell r="C158" t="str">
            <v>WHOL</v>
          </cell>
          <cell r="D158" t="str">
            <v>HC1</v>
          </cell>
          <cell r="E158">
            <v>0.68</v>
          </cell>
          <cell r="F158">
            <v>0.75</v>
          </cell>
          <cell r="G158">
            <v>0.76</v>
          </cell>
          <cell r="H158">
            <v>0</v>
          </cell>
          <cell r="I158">
            <v>0.76</v>
          </cell>
          <cell r="J158">
            <v>0</v>
          </cell>
          <cell r="K158">
            <v>0.68</v>
          </cell>
          <cell r="L158">
            <v>0.68</v>
          </cell>
        </row>
        <row r="159">
          <cell r="A159" t="str">
            <v>PORT_HC2</v>
          </cell>
          <cell r="B159" t="str">
            <v>PORT</v>
          </cell>
          <cell r="C159" t="str">
            <v>WHOL</v>
          </cell>
          <cell r="D159" t="str">
            <v>HC2</v>
          </cell>
          <cell r="E159">
            <v>0.65</v>
          </cell>
          <cell r="F159">
            <v>0.65</v>
          </cell>
          <cell r="G159">
            <v>0.61</v>
          </cell>
          <cell r="H159">
            <v>0</v>
          </cell>
          <cell r="I159">
            <v>0.61</v>
          </cell>
          <cell r="J159">
            <v>0</v>
          </cell>
          <cell r="K159">
            <v>0.65</v>
          </cell>
          <cell r="L159">
            <v>0.65</v>
          </cell>
        </row>
        <row r="160">
          <cell r="A160" t="str">
            <v>PORT_HC3</v>
          </cell>
          <cell r="B160" t="str">
            <v>PORT</v>
          </cell>
          <cell r="C160" t="str">
            <v>WHOL</v>
          </cell>
          <cell r="D160" t="str">
            <v>HC3</v>
          </cell>
          <cell r="E160">
            <v>0.65</v>
          </cell>
          <cell r="F160">
            <v>0.65</v>
          </cell>
          <cell r="G160">
            <v>0.61</v>
          </cell>
          <cell r="H160">
            <v>0</v>
          </cell>
          <cell r="I160">
            <v>0.61</v>
          </cell>
          <cell r="J160">
            <v>0</v>
          </cell>
          <cell r="K160">
            <v>0.65</v>
          </cell>
          <cell r="L160">
            <v>0.65</v>
          </cell>
        </row>
        <row r="161">
          <cell r="A161" t="str">
            <v>PORT_DC</v>
          </cell>
          <cell r="B161" t="str">
            <v>PORT</v>
          </cell>
          <cell r="C161" t="str">
            <v>WHOL</v>
          </cell>
          <cell r="D161" t="str">
            <v>DC</v>
          </cell>
          <cell r="E161">
            <v>0.52</v>
          </cell>
          <cell r="F161">
            <v>0.52</v>
          </cell>
          <cell r="G161">
            <v>0.49</v>
          </cell>
          <cell r="H161">
            <v>0</v>
          </cell>
          <cell r="I161">
            <v>0.49</v>
          </cell>
          <cell r="J161">
            <v>0</v>
          </cell>
          <cell r="K161">
            <v>0.52</v>
          </cell>
          <cell r="L161">
            <v>0.03</v>
          </cell>
        </row>
        <row r="162">
          <cell r="A162" t="str">
            <v>PORT_OS1</v>
          </cell>
          <cell r="B162" t="str">
            <v>PORT</v>
          </cell>
          <cell r="C162" t="str">
            <v>WHOL</v>
          </cell>
          <cell r="D162" t="str">
            <v>OS1</v>
          </cell>
          <cell r="E162">
            <v>0.04</v>
          </cell>
          <cell r="F162">
            <v>0.04</v>
          </cell>
          <cell r="G162">
            <v>0.04</v>
          </cell>
          <cell r="H162">
            <v>0</v>
          </cell>
          <cell r="I162">
            <v>0.04</v>
          </cell>
          <cell r="J162">
            <v>0</v>
          </cell>
          <cell r="K162">
            <v>0.04</v>
          </cell>
          <cell r="L162">
            <v>0.04</v>
          </cell>
        </row>
        <row r="163">
          <cell r="A163" t="str">
            <v>PORT_OS2</v>
          </cell>
          <cell r="B163" t="str">
            <v>PORT</v>
          </cell>
          <cell r="C163" t="str">
            <v>WHOL</v>
          </cell>
          <cell r="D163" t="str">
            <v>OS2</v>
          </cell>
          <cell r="E163">
            <v>0.13</v>
          </cell>
          <cell r="F163">
            <v>0.13</v>
          </cell>
          <cell r="G163">
            <v>0.13</v>
          </cell>
          <cell r="H163">
            <v>0</v>
          </cell>
          <cell r="I163">
            <v>0.13</v>
          </cell>
          <cell r="J163">
            <v>0</v>
          </cell>
          <cell r="K163">
            <v>0.13</v>
          </cell>
          <cell r="L163">
            <v>0.13</v>
          </cell>
        </row>
        <row r="164">
          <cell r="A164" t="str">
            <v>PORT_HF</v>
          </cell>
          <cell r="B164" t="str">
            <v>PORT</v>
          </cell>
          <cell r="C164" t="str">
            <v>WHOL</v>
          </cell>
          <cell r="D164" t="str">
            <v>HF</v>
          </cell>
          <cell r="E164">
            <v>1.32</v>
          </cell>
          <cell r="F164">
            <v>1.4</v>
          </cell>
          <cell r="G164">
            <v>1.2</v>
          </cell>
          <cell r="H164">
            <v>0</v>
          </cell>
          <cell r="I164">
            <v>1.2</v>
          </cell>
          <cell r="J164">
            <v>1.2</v>
          </cell>
          <cell r="K164">
            <v>1.32</v>
          </cell>
          <cell r="L164">
            <v>1.32</v>
          </cell>
        </row>
        <row r="165">
          <cell r="A165" t="str">
            <v>PORT_MD</v>
          </cell>
          <cell r="B165" t="str">
            <v>PORT</v>
          </cell>
          <cell r="C165" t="str">
            <v>WHOL</v>
          </cell>
          <cell r="D165" t="str">
            <v>MD</v>
          </cell>
          <cell r="E165">
            <v>0.24</v>
          </cell>
          <cell r="F165">
            <v>0.24</v>
          </cell>
          <cell r="G165">
            <v>0.24</v>
          </cell>
          <cell r="H165">
            <v>0.24</v>
          </cell>
          <cell r="I165">
            <v>0.24</v>
          </cell>
          <cell r="J165">
            <v>0.42</v>
          </cell>
          <cell r="K165">
            <v>0.24</v>
          </cell>
          <cell r="L165">
            <v>0.24</v>
          </cell>
        </row>
        <row r="166">
          <cell r="A166" t="str">
            <v>PORT_LF</v>
          </cell>
          <cell r="B166" t="str">
            <v>PORT</v>
          </cell>
          <cell r="C166" t="str">
            <v>WHOL</v>
          </cell>
          <cell r="D166" t="str">
            <v>LF</v>
          </cell>
          <cell r="E166">
            <v>0</v>
          </cell>
          <cell r="F166">
            <v>0</v>
          </cell>
          <cell r="G166">
            <v>0</v>
          </cell>
          <cell r="H166">
            <v>0</v>
          </cell>
          <cell r="I166">
            <v>0</v>
          </cell>
          <cell r="J166">
            <v>0</v>
          </cell>
          <cell r="K166">
            <v>0</v>
          </cell>
          <cell r="L166">
            <v>0</v>
          </cell>
        </row>
        <row r="167">
          <cell r="A167" t="str">
            <v>PORT_GAS</v>
          </cell>
          <cell r="B167" t="str">
            <v>PORT</v>
          </cell>
          <cell r="C167" t="str">
            <v>WHOL</v>
          </cell>
          <cell r="D167" t="str">
            <v>GAS</v>
          </cell>
          <cell r="E167">
            <v>0.17</v>
          </cell>
          <cell r="F167">
            <v>0</v>
          </cell>
          <cell r="G167">
            <v>0</v>
          </cell>
          <cell r="H167">
            <v>0</v>
          </cell>
          <cell r="I167">
            <v>0</v>
          </cell>
          <cell r="J167">
            <v>0</v>
          </cell>
          <cell r="K167">
            <v>0</v>
          </cell>
          <cell r="L167">
            <v>0</v>
          </cell>
        </row>
        <row r="168">
          <cell r="A168" t="str">
            <v>SPAI_BC1</v>
          </cell>
          <cell r="B168" t="str">
            <v>SPAI</v>
          </cell>
          <cell r="C168" t="str">
            <v>WHOL</v>
          </cell>
          <cell r="D168" t="str">
            <v>BC1</v>
          </cell>
          <cell r="E168">
            <v>6.13</v>
          </cell>
          <cell r="F168">
            <v>5.86</v>
          </cell>
          <cell r="G168">
            <v>3.77</v>
          </cell>
          <cell r="H168">
            <v>0</v>
          </cell>
          <cell r="I168">
            <v>3.77</v>
          </cell>
          <cell r="J168">
            <v>0</v>
          </cell>
          <cell r="K168">
            <v>3.77</v>
          </cell>
          <cell r="L168">
            <v>3.77</v>
          </cell>
        </row>
        <row r="169">
          <cell r="A169" t="str">
            <v>SPAI_BC2</v>
          </cell>
          <cell r="B169" t="str">
            <v>SPAI</v>
          </cell>
          <cell r="C169" t="str">
            <v>WHOL</v>
          </cell>
          <cell r="D169" t="str">
            <v>BC2</v>
          </cell>
          <cell r="E169">
            <v>1.61</v>
          </cell>
          <cell r="F169">
            <v>1.61</v>
          </cell>
          <cell r="G169">
            <v>1.61</v>
          </cell>
          <cell r="H169">
            <v>0</v>
          </cell>
          <cell r="I169">
            <v>1.61</v>
          </cell>
          <cell r="J169">
            <v>0</v>
          </cell>
          <cell r="K169">
            <v>1.61</v>
          </cell>
          <cell r="L169">
            <v>1.61</v>
          </cell>
        </row>
        <row r="170">
          <cell r="A170" t="str">
            <v>SPAI_HC1</v>
          </cell>
          <cell r="B170" t="str">
            <v>SPAI</v>
          </cell>
          <cell r="C170" t="str">
            <v>WHOL</v>
          </cell>
          <cell r="D170" t="str">
            <v>HC1</v>
          </cell>
          <cell r="E170">
            <v>0.86</v>
          </cell>
          <cell r="F170">
            <v>0.86</v>
          </cell>
          <cell r="G170">
            <v>0.72</v>
          </cell>
          <cell r="H170">
            <v>0</v>
          </cell>
          <cell r="I170">
            <v>0.72</v>
          </cell>
          <cell r="J170">
            <v>0</v>
          </cell>
          <cell r="K170">
            <v>0.84</v>
          </cell>
          <cell r="L170">
            <v>0.84</v>
          </cell>
        </row>
        <row r="171">
          <cell r="A171" t="str">
            <v>SPAI_HC2</v>
          </cell>
          <cell r="B171" t="str">
            <v>SPAI</v>
          </cell>
          <cell r="C171" t="str">
            <v>WHOL</v>
          </cell>
          <cell r="D171" t="str">
            <v>HC2</v>
          </cell>
          <cell r="E171">
            <v>0.86</v>
          </cell>
          <cell r="F171">
            <v>0.86</v>
          </cell>
          <cell r="G171">
            <v>0.81</v>
          </cell>
          <cell r="H171">
            <v>0</v>
          </cell>
          <cell r="I171">
            <v>0.81</v>
          </cell>
          <cell r="J171">
            <v>0</v>
          </cell>
          <cell r="K171">
            <v>0.86</v>
          </cell>
          <cell r="L171">
            <v>0.86</v>
          </cell>
        </row>
        <row r="172">
          <cell r="A172" t="str">
            <v>SPAI_HC3</v>
          </cell>
          <cell r="B172" t="str">
            <v>SPAI</v>
          </cell>
          <cell r="C172" t="str">
            <v>WHOL</v>
          </cell>
          <cell r="D172" t="str">
            <v>HC3</v>
          </cell>
          <cell r="E172">
            <v>0.86</v>
          </cell>
          <cell r="F172">
            <v>0.86</v>
          </cell>
          <cell r="G172">
            <v>0.81</v>
          </cell>
          <cell r="H172">
            <v>0</v>
          </cell>
          <cell r="I172">
            <v>0.81</v>
          </cell>
          <cell r="J172">
            <v>0</v>
          </cell>
          <cell r="K172">
            <v>0.86</v>
          </cell>
          <cell r="L172">
            <v>0.86</v>
          </cell>
        </row>
        <row r="173">
          <cell r="A173" t="str">
            <v>SPAI_DC</v>
          </cell>
          <cell r="B173" t="str">
            <v>SPAI</v>
          </cell>
          <cell r="C173" t="str">
            <v>WHOL</v>
          </cell>
          <cell r="D173" t="str">
            <v>DC</v>
          </cell>
          <cell r="E173">
            <v>0.55000000000000004</v>
          </cell>
          <cell r="F173">
            <v>0.55000000000000004</v>
          </cell>
          <cell r="G173">
            <v>0.52</v>
          </cell>
          <cell r="H173">
            <v>0</v>
          </cell>
          <cell r="I173">
            <v>0.52</v>
          </cell>
          <cell r="J173">
            <v>0</v>
          </cell>
          <cell r="K173">
            <v>0.55000000000000004</v>
          </cell>
          <cell r="L173">
            <v>0.03</v>
          </cell>
        </row>
        <row r="174">
          <cell r="A174" t="str">
            <v>SPAI_OS1</v>
          </cell>
          <cell r="B174" t="str">
            <v>SPAI</v>
          </cell>
          <cell r="C174" t="str">
            <v>WHOL</v>
          </cell>
          <cell r="D174" t="str">
            <v>OS1</v>
          </cell>
          <cell r="E174">
            <v>0.04</v>
          </cell>
          <cell r="F174">
            <v>0.04</v>
          </cell>
          <cell r="G174">
            <v>0.04</v>
          </cell>
          <cell r="H174">
            <v>0</v>
          </cell>
          <cell r="I174">
            <v>0.04</v>
          </cell>
          <cell r="J174">
            <v>0</v>
          </cell>
          <cell r="K174">
            <v>0.04</v>
          </cell>
          <cell r="L174">
            <v>0.04</v>
          </cell>
        </row>
        <row r="175">
          <cell r="A175" t="str">
            <v>SPAI_OS2</v>
          </cell>
          <cell r="B175" t="str">
            <v>SPAI</v>
          </cell>
          <cell r="C175" t="str">
            <v>WHOL</v>
          </cell>
          <cell r="D175" t="str">
            <v>OS2</v>
          </cell>
          <cell r="E175">
            <v>0.13</v>
          </cell>
          <cell r="F175">
            <v>0.13</v>
          </cell>
          <cell r="G175">
            <v>0.13</v>
          </cell>
          <cell r="H175">
            <v>0</v>
          </cell>
          <cell r="I175">
            <v>0.13</v>
          </cell>
          <cell r="J175">
            <v>0</v>
          </cell>
          <cell r="K175">
            <v>0.13</v>
          </cell>
          <cell r="L175">
            <v>0.13</v>
          </cell>
        </row>
        <row r="176">
          <cell r="A176" t="str">
            <v>SPAI_HF</v>
          </cell>
          <cell r="B176" t="str">
            <v>SPAI</v>
          </cell>
          <cell r="C176" t="str">
            <v>WHOL</v>
          </cell>
          <cell r="D176" t="str">
            <v>HF</v>
          </cell>
          <cell r="E176">
            <v>1.45</v>
          </cell>
          <cell r="F176">
            <v>1.75</v>
          </cell>
          <cell r="G176">
            <v>1.69</v>
          </cell>
          <cell r="H176">
            <v>0</v>
          </cell>
          <cell r="I176">
            <v>1.69</v>
          </cell>
          <cell r="J176">
            <v>1.69</v>
          </cell>
          <cell r="K176">
            <v>1.2</v>
          </cell>
          <cell r="L176">
            <v>1.2</v>
          </cell>
        </row>
        <row r="177">
          <cell r="A177" t="str">
            <v>SPAI_MD</v>
          </cell>
          <cell r="B177" t="str">
            <v>SPAI</v>
          </cell>
          <cell r="C177" t="str">
            <v>WHOL</v>
          </cell>
          <cell r="D177" t="str">
            <v>MD</v>
          </cell>
          <cell r="E177">
            <v>0.24</v>
          </cell>
          <cell r="F177">
            <v>0.24</v>
          </cell>
          <cell r="G177">
            <v>0.24</v>
          </cell>
          <cell r="H177">
            <v>0.24</v>
          </cell>
          <cell r="I177">
            <v>0.24</v>
          </cell>
          <cell r="J177">
            <v>0.24</v>
          </cell>
          <cell r="K177">
            <v>0.24</v>
          </cell>
          <cell r="L177">
            <v>0.24</v>
          </cell>
        </row>
        <row r="178">
          <cell r="A178" t="str">
            <v>SPAI_LF</v>
          </cell>
          <cell r="B178" t="str">
            <v>SPAI</v>
          </cell>
          <cell r="C178" t="str">
            <v>WHOL</v>
          </cell>
          <cell r="D178" t="str">
            <v>LF</v>
          </cell>
          <cell r="E178">
            <v>0</v>
          </cell>
          <cell r="F178">
            <v>0</v>
          </cell>
          <cell r="G178">
            <v>0</v>
          </cell>
          <cell r="H178">
            <v>0</v>
          </cell>
          <cell r="I178">
            <v>0</v>
          </cell>
          <cell r="J178">
            <v>0</v>
          </cell>
          <cell r="K178">
            <v>0</v>
          </cell>
          <cell r="L178">
            <v>0</v>
          </cell>
        </row>
        <row r="179">
          <cell r="A179" t="str">
            <v>SPAI_GAS</v>
          </cell>
          <cell r="B179" t="str">
            <v>SPAI</v>
          </cell>
          <cell r="C179" t="str">
            <v>WHOL</v>
          </cell>
          <cell r="D179" t="str">
            <v>GAS</v>
          </cell>
          <cell r="E179">
            <v>0</v>
          </cell>
          <cell r="F179">
            <v>0</v>
          </cell>
          <cell r="G179">
            <v>0</v>
          </cell>
          <cell r="H179">
            <v>0</v>
          </cell>
          <cell r="I179">
            <v>0</v>
          </cell>
          <cell r="J179">
            <v>0</v>
          </cell>
          <cell r="K179">
            <v>0</v>
          </cell>
          <cell r="L179">
            <v>0</v>
          </cell>
        </row>
        <row r="180">
          <cell r="A180" t="str">
            <v>SWED_BC1</v>
          </cell>
          <cell r="B180" t="str">
            <v>SWED</v>
          </cell>
          <cell r="C180" t="str">
            <v>WHOL</v>
          </cell>
          <cell r="D180" t="str">
            <v>BC1</v>
          </cell>
          <cell r="E180">
            <v>0.37</v>
          </cell>
          <cell r="F180">
            <v>0.37</v>
          </cell>
          <cell r="G180">
            <v>0.37</v>
          </cell>
          <cell r="H180">
            <v>0</v>
          </cell>
          <cell r="I180">
            <v>0.37</v>
          </cell>
          <cell r="J180">
            <v>0</v>
          </cell>
          <cell r="K180">
            <v>0.37</v>
          </cell>
          <cell r="L180">
            <v>0.37</v>
          </cell>
        </row>
        <row r="181">
          <cell r="A181" t="str">
            <v>SWED_BC2</v>
          </cell>
          <cell r="B181" t="str">
            <v>SWED</v>
          </cell>
          <cell r="C181" t="str">
            <v>WHOL</v>
          </cell>
          <cell r="D181" t="str">
            <v>BC2</v>
          </cell>
          <cell r="E181">
            <v>1.24</v>
          </cell>
          <cell r="F181">
            <v>1.24</v>
          </cell>
          <cell r="G181">
            <v>1.24</v>
          </cell>
          <cell r="H181">
            <v>0</v>
          </cell>
          <cell r="I181">
            <v>1.24</v>
          </cell>
          <cell r="J181">
            <v>0</v>
          </cell>
          <cell r="K181">
            <v>1.24</v>
          </cell>
          <cell r="L181">
            <v>1.24</v>
          </cell>
        </row>
        <row r="182">
          <cell r="A182" t="str">
            <v>SWED_HC1</v>
          </cell>
          <cell r="B182" t="str">
            <v>SWED</v>
          </cell>
          <cell r="C182" t="str">
            <v>WHOL</v>
          </cell>
          <cell r="D182" t="str">
            <v>HC1</v>
          </cell>
          <cell r="E182">
            <v>0.57999999999999996</v>
          </cell>
          <cell r="F182">
            <v>0.57999999999999996</v>
          </cell>
          <cell r="G182">
            <v>0.65</v>
          </cell>
          <cell r="H182">
            <v>0</v>
          </cell>
          <cell r="I182">
            <v>0.65</v>
          </cell>
          <cell r="J182">
            <v>0</v>
          </cell>
          <cell r="K182">
            <v>0.57999999999999996</v>
          </cell>
          <cell r="L182">
            <v>0.57999999999999996</v>
          </cell>
        </row>
        <row r="183">
          <cell r="A183" t="str">
            <v>SWED_HC2</v>
          </cell>
          <cell r="B183" t="str">
            <v>SWED</v>
          </cell>
          <cell r="C183" t="str">
            <v>WHOL</v>
          </cell>
          <cell r="D183" t="str">
            <v>HC2</v>
          </cell>
          <cell r="E183">
            <v>0.65</v>
          </cell>
          <cell r="F183">
            <v>0.65</v>
          </cell>
          <cell r="G183">
            <v>0.61</v>
          </cell>
          <cell r="H183">
            <v>0</v>
          </cell>
          <cell r="I183">
            <v>0.61</v>
          </cell>
          <cell r="J183">
            <v>0</v>
          </cell>
          <cell r="K183">
            <v>0.65</v>
          </cell>
          <cell r="L183">
            <v>0.65</v>
          </cell>
        </row>
        <row r="184">
          <cell r="A184" t="str">
            <v>SWED_HC3</v>
          </cell>
          <cell r="B184" t="str">
            <v>SWED</v>
          </cell>
          <cell r="C184" t="str">
            <v>WHOL</v>
          </cell>
          <cell r="D184" t="str">
            <v>HC3</v>
          </cell>
          <cell r="E184">
            <v>0.65</v>
          </cell>
          <cell r="F184">
            <v>0.65</v>
          </cell>
          <cell r="G184">
            <v>0.61</v>
          </cell>
          <cell r="H184">
            <v>0</v>
          </cell>
          <cell r="I184">
            <v>0.61</v>
          </cell>
          <cell r="J184">
            <v>0</v>
          </cell>
          <cell r="K184">
            <v>0.65</v>
          </cell>
          <cell r="L184">
            <v>0.65</v>
          </cell>
        </row>
        <row r="185">
          <cell r="A185" t="str">
            <v>SWED_DC</v>
          </cell>
          <cell r="B185" t="str">
            <v>SWED</v>
          </cell>
          <cell r="C185" t="str">
            <v>WHOL</v>
          </cell>
          <cell r="D185" t="str">
            <v>DC</v>
          </cell>
          <cell r="E185">
            <v>0.45</v>
          </cell>
          <cell r="F185">
            <v>0.45</v>
          </cell>
          <cell r="G185">
            <v>0.43</v>
          </cell>
          <cell r="H185">
            <v>0</v>
          </cell>
          <cell r="I185">
            <v>0.43</v>
          </cell>
          <cell r="J185">
            <v>0</v>
          </cell>
          <cell r="K185">
            <v>0.45</v>
          </cell>
          <cell r="L185">
            <v>0.02</v>
          </cell>
        </row>
        <row r="186">
          <cell r="A186" t="str">
            <v>SWED_OS1</v>
          </cell>
          <cell r="B186" t="str">
            <v>SWED</v>
          </cell>
          <cell r="C186" t="str">
            <v>WHOL</v>
          </cell>
          <cell r="D186" t="str">
            <v>OS1</v>
          </cell>
          <cell r="E186">
            <v>0.04</v>
          </cell>
          <cell r="F186">
            <v>0.04</v>
          </cell>
          <cell r="G186">
            <v>0.04</v>
          </cell>
          <cell r="H186">
            <v>0</v>
          </cell>
          <cell r="I186">
            <v>0.04</v>
          </cell>
          <cell r="J186">
            <v>0</v>
          </cell>
          <cell r="K186">
            <v>0.04</v>
          </cell>
          <cell r="L186">
            <v>0.04</v>
          </cell>
        </row>
        <row r="187">
          <cell r="A187" t="str">
            <v>SWED_OS2</v>
          </cell>
          <cell r="B187" t="str">
            <v>SWED</v>
          </cell>
          <cell r="C187" t="str">
            <v>WHOL</v>
          </cell>
          <cell r="D187" t="str">
            <v>OS2</v>
          </cell>
          <cell r="E187">
            <v>0.13</v>
          </cell>
          <cell r="F187">
            <v>0.13</v>
          </cell>
          <cell r="G187">
            <v>0.13</v>
          </cell>
          <cell r="H187">
            <v>0</v>
          </cell>
          <cell r="I187">
            <v>0.13</v>
          </cell>
          <cell r="J187">
            <v>0</v>
          </cell>
          <cell r="K187">
            <v>0.13</v>
          </cell>
          <cell r="L187">
            <v>0.13</v>
          </cell>
        </row>
        <row r="188">
          <cell r="A188" t="str">
            <v>SWED_HF</v>
          </cell>
          <cell r="B188" t="str">
            <v>SWED</v>
          </cell>
          <cell r="C188" t="str">
            <v>WHOL</v>
          </cell>
          <cell r="D188" t="str">
            <v>HF</v>
          </cell>
          <cell r="E188">
            <v>1</v>
          </cell>
          <cell r="F188">
            <v>0.8</v>
          </cell>
          <cell r="G188">
            <v>0.48</v>
          </cell>
          <cell r="H188">
            <v>0</v>
          </cell>
          <cell r="I188">
            <v>0.48</v>
          </cell>
          <cell r="J188">
            <v>0.57999999999999996</v>
          </cell>
          <cell r="K188">
            <v>0.97</v>
          </cell>
          <cell r="L188">
            <v>0.97</v>
          </cell>
        </row>
        <row r="189">
          <cell r="A189" t="str">
            <v>SWED_MD</v>
          </cell>
          <cell r="B189" t="str">
            <v>SWED</v>
          </cell>
          <cell r="C189" t="str">
            <v>WHOL</v>
          </cell>
          <cell r="D189" t="str">
            <v>MD</v>
          </cell>
          <cell r="E189">
            <v>0.14000000000000001</v>
          </cell>
          <cell r="F189">
            <v>0.14000000000000001</v>
          </cell>
          <cell r="G189">
            <v>0.14000000000000001</v>
          </cell>
          <cell r="H189">
            <v>0.14000000000000001</v>
          </cell>
          <cell r="I189">
            <v>0.14000000000000001</v>
          </cell>
          <cell r="J189">
            <v>0.28000000000000003</v>
          </cell>
          <cell r="K189">
            <v>0.14000000000000001</v>
          </cell>
          <cell r="L189">
            <v>0.14000000000000001</v>
          </cell>
        </row>
        <row r="190">
          <cell r="A190" t="str">
            <v>SWED_LF</v>
          </cell>
          <cell r="B190" t="str">
            <v>SWED</v>
          </cell>
          <cell r="C190" t="str">
            <v>WHOL</v>
          </cell>
          <cell r="D190" t="str">
            <v>LF</v>
          </cell>
          <cell r="E190">
            <v>0</v>
          </cell>
          <cell r="F190">
            <v>0</v>
          </cell>
          <cell r="G190">
            <v>0</v>
          </cell>
          <cell r="H190">
            <v>0</v>
          </cell>
          <cell r="I190">
            <v>0</v>
          </cell>
          <cell r="J190">
            <v>0</v>
          </cell>
          <cell r="K190">
            <v>0</v>
          </cell>
          <cell r="L190">
            <v>0</v>
          </cell>
        </row>
        <row r="191">
          <cell r="A191" t="str">
            <v>SWED_GAS</v>
          </cell>
          <cell r="B191" t="str">
            <v>SWED</v>
          </cell>
          <cell r="C191" t="str">
            <v>WHOL</v>
          </cell>
          <cell r="D191" t="str">
            <v>GAS</v>
          </cell>
          <cell r="E191">
            <v>0</v>
          </cell>
          <cell r="F191">
            <v>0</v>
          </cell>
          <cell r="G191">
            <v>0</v>
          </cell>
          <cell r="H191">
            <v>0</v>
          </cell>
          <cell r="I191">
            <v>0</v>
          </cell>
          <cell r="J191">
            <v>0</v>
          </cell>
          <cell r="K191">
            <v>0</v>
          </cell>
          <cell r="L191">
            <v>0</v>
          </cell>
        </row>
        <row r="192">
          <cell r="A192" t="str">
            <v>UNKI_BC1</v>
          </cell>
          <cell r="B192" t="str">
            <v>UNKI</v>
          </cell>
          <cell r="C192" t="str">
            <v>WHOL</v>
          </cell>
          <cell r="D192" t="str">
            <v>BC1</v>
          </cell>
          <cell r="E192">
            <v>0.56000000000000005</v>
          </cell>
          <cell r="F192">
            <v>0.56000000000000005</v>
          </cell>
          <cell r="G192">
            <v>0.56000000000000005</v>
          </cell>
          <cell r="H192">
            <v>0</v>
          </cell>
          <cell r="I192">
            <v>0.56000000000000005</v>
          </cell>
          <cell r="J192">
            <v>0</v>
          </cell>
          <cell r="K192">
            <v>0.56000000000000005</v>
          </cell>
          <cell r="L192">
            <v>0.56000000000000005</v>
          </cell>
        </row>
        <row r="193">
          <cell r="A193" t="str">
            <v>UNKI_BC2</v>
          </cell>
          <cell r="B193" t="str">
            <v>UNKI</v>
          </cell>
          <cell r="C193" t="str">
            <v>WHOL</v>
          </cell>
          <cell r="D193" t="str">
            <v>BC2</v>
          </cell>
          <cell r="E193">
            <v>1.24</v>
          </cell>
          <cell r="F193">
            <v>1.24</v>
          </cell>
          <cell r="G193">
            <v>1.24</v>
          </cell>
          <cell r="H193">
            <v>0</v>
          </cell>
          <cell r="I193">
            <v>1.24</v>
          </cell>
          <cell r="J193">
            <v>0</v>
          </cell>
          <cell r="K193">
            <v>1.24</v>
          </cell>
          <cell r="L193">
            <v>1.24</v>
          </cell>
        </row>
        <row r="194">
          <cell r="A194" t="str">
            <v>UNKI_HC1</v>
          </cell>
          <cell r="B194" t="str">
            <v>UNKI</v>
          </cell>
          <cell r="C194" t="str">
            <v>WHOL</v>
          </cell>
          <cell r="D194" t="str">
            <v>HC1</v>
          </cell>
          <cell r="E194">
            <v>0.77</v>
          </cell>
          <cell r="F194">
            <v>1.28</v>
          </cell>
          <cell r="G194">
            <v>0.75</v>
          </cell>
          <cell r="H194">
            <v>0</v>
          </cell>
          <cell r="I194">
            <v>0.99</v>
          </cell>
          <cell r="J194">
            <v>0</v>
          </cell>
          <cell r="K194">
            <v>0.82</v>
          </cell>
          <cell r="L194">
            <v>0.82</v>
          </cell>
        </row>
        <row r="195">
          <cell r="A195" t="str">
            <v>UNKI_HC2</v>
          </cell>
          <cell r="B195" t="str">
            <v>UNKI</v>
          </cell>
          <cell r="C195" t="str">
            <v>WHOL</v>
          </cell>
          <cell r="D195" t="str">
            <v>HC2</v>
          </cell>
          <cell r="E195">
            <v>0.77</v>
          </cell>
          <cell r="F195">
            <v>0.77</v>
          </cell>
          <cell r="G195">
            <v>0.73</v>
          </cell>
          <cell r="H195">
            <v>0</v>
          </cell>
          <cell r="I195">
            <v>0.73</v>
          </cell>
          <cell r="J195">
            <v>0</v>
          </cell>
          <cell r="K195">
            <v>0.77</v>
          </cell>
          <cell r="L195">
            <v>0.77</v>
          </cell>
        </row>
        <row r="196">
          <cell r="A196" t="str">
            <v>UNKI_HC3</v>
          </cell>
          <cell r="B196" t="str">
            <v>UNKI</v>
          </cell>
          <cell r="C196" t="str">
            <v>WHOL</v>
          </cell>
          <cell r="D196" t="str">
            <v>HC3</v>
          </cell>
          <cell r="E196">
            <v>0.77</v>
          </cell>
          <cell r="F196">
            <v>0.77</v>
          </cell>
          <cell r="G196">
            <v>0.73</v>
          </cell>
          <cell r="H196">
            <v>0</v>
          </cell>
          <cell r="I196">
            <v>0.73</v>
          </cell>
          <cell r="J196">
            <v>0</v>
          </cell>
          <cell r="K196">
            <v>0.77</v>
          </cell>
          <cell r="L196">
            <v>0.77</v>
          </cell>
        </row>
        <row r="197">
          <cell r="A197" t="str">
            <v>UNKI_DC</v>
          </cell>
          <cell r="B197" t="str">
            <v>UNKI</v>
          </cell>
          <cell r="C197" t="str">
            <v>WHOL</v>
          </cell>
          <cell r="D197" t="str">
            <v>DC</v>
          </cell>
          <cell r="E197">
            <v>0.71</v>
          </cell>
          <cell r="F197">
            <v>0.57999999999999996</v>
          </cell>
          <cell r="G197">
            <v>0.68</v>
          </cell>
          <cell r="H197">
            <v>0</v>
          </cell>
          <cell r="I197">
            <v>0.55000000000000004</v>
          </cell>
          <cell r="J197">
            <v>0</v>
          </cell>
          <cell r="K197">
            <v>0.71</v>
          </cell>
          <cell r="L197">
            <v>0.04</v>
          </cell>
        </row>
        <row r="198">
          <cell r="A198" t="str">
            <v>UNKI_OS1</v>
          </cell>
          <cell r="B198" t="str">
            <v>UNKI</v>
          </cell>
          <cell r="C198" t="str">
            <v>WHOL</v>
          </cell>
          <cell r="D198" t="str">
            <v>OS1</v>
          </cell>
          <cell r="E198">
            <v>0.04</v>
          </cell>
          <cell r="F198">
            <v>7.0000000000000007E-2</v>
          </cell>
          <cell r="G198">
            <v>0</v>
          </cell>
          <cell r="H198">
            <v>0</v>
          </cell>
          <cell r="I198">
            <v>0.04</v>
          </cell>
          <cell r="J198">
            <v>0</v>
          </cell>
          <cell r="K198">
            <v>0</v>
          </cell>
          <cell r="L198">
            <v>0</v>
          </cell>
        </row>
        <row r="199">
          <cell r="A199" t="str">
            <v>UNKI_OS2</v>
          </cell>
          <cell r="B199" t="str">
            <v>UNKI</v>
          </cell>
          <cell r="C199" t="str">
            <v>WHOL</v>
          </cell>
          <cell r="D199" t="str">
            <v>OS2</v>
          </cell>
          <cell r="E199">
            <v>0.13</v>
          </cell>
          <cell r="F199">
            <v>0.13</v>
          </cell>
          <cell r="G199">
            <v>0.13</v>
          </cell>
          <cell r="H199">
            <v>0</v>
          </cell>
          <cell r="I199">
            <v>0.13</v>
          </cell>
          <cell r="J199">
            <v>0</v>
          </cell>
          <cell r="K199">
            <v>0.13</v>
          </cell>
          <cell r="L199">
            <v>0.13</v>
          </cell>
        </row>
        <row r="200">
          <cell r="A200" t="str">
            <v>UNKI_HF</v>
          </cell>
          <cell r="B200" t="str">
            <v>UNKI</v>
          </cell>
          <cell r="C200" t="str">
            <v>WHOL</v>
          </cell>
          <cell r="D200" t="str">
            <v>HF</v>
          </cell>
          <cell r="E200">
            <v>1.06</v>
          </cell>
          <cell r="F200">
            <v>1.1599999999999999</v>
          </cell>
          <cell r="G200">
            <v>1.06</v>
          </cell>
          <cell r="H200">
            <v>0</v>
          </cell>
          <cell r="I200">
            <v>1.06</v>
          </cell>
          <cell r="J200">
            <v>1.39</v>
          </cell>
          <cell r="K200">
            <v>1.06</v>
          </cell>
          <cell r="L200">
            <v>1.06</v>
          </cell>
        </row>
        <row r="201">
          <cell r="A201" t="str">
            <v>UNKI_MD</v>
          </cell>
          <cell r="B201" t="str">
            <v>UNKI</v>
          </cell>
          <cell r="C201" t="str">
            <v>WHOL</v>
          </cell>
          <cell r="D201" t="str">
            <v>MD</v>
          </cell>
          <cell r="E201">
            <v>0.1</v>
          </cell>
          <cell r="F201">
            <v>0.1</v>
          </cell>
          <cell r="G201">
            <v>0.09</v>
          </cell>
          <cell r="H201">
            <v>0.09</v>
          </cell>
          <cell r="I201">
            <v>0.1</v>
          </cell>
          <cell r="J201">
            <v>0.56000000000000005</v>
          </cell>
          <cell r="K201">
            <v>0.09</v>
          </cell>
          <cell r="L201">
            <v>0.09</v>
          </cell>
        </row>
        <row r="202">
          <cell r="A202" t="str">
            <v>UNKI_LF</v>
          </cell>
          <cell r="B202" t="str">
            <v>UNKI</v>
          </cell>
          <cell r="C202" t="str">
            <v>WHOL</v>
          </cell>
          <cell r="D202" t="str">
            <v>LF</v>
          </cell>
          <cell r="E202">
            <v>0</v>
          </cell>
          <cell r="F202">
            <v>0</v>
          </cell>
          <cell r="G202">
            <v>0</v>
          </cell>
          <cell r="H202">
            <v>0</v>
          </cell>
          <cell r="I202">
            <v>0</v>
          </cell>
          <cell r="J202">
            <v>0</v>
          </cell>
          <cell r="K202">
            <v>0</v>
          </cell>
          <cell r="L202">
            <v>0</v>
          </cell>
        </row>
        <row r="203">
          <cell r="A203" t="str">
            <v>UNKI_GAS</v>
          </cell>
          <cell r="B203" t="str">
            <v>UNKI</v>
          </cell>
          <cell r="C203" t="str">
            <v>WHOL</v>
          </cell>
          <cell r="D203" t="str">
            <v>GAS</v>
          </cell>
          <cell r="E203">
            <v>0</v>
          </cell>
          <cell r="F203">
            <v>0</v>
          </cell>
          <cell r="G203">
            <v>0</v>
          </cell>
          <cell r="H203">
            <v>0</v>
          </cell>
          <cell r="I203">
            <v>0</v>
          </cell>
          <cell r="J203">
            <v>0</v>
          </cell>
          <cell r="K203">
            <v>0</v>
          </cell>
          <cell r="L203">
            <v>0</v>
          </cell>
        </row>
      </sheetData>
      <sheetData sheetId="3" refreshError="1">
        <row r="17">
          <cell r="A17" t="str">
            <v>AUST_CON_COMB</v>
          </cell>
          <cell r="B17" t="str">
            <v>AUST</v>
          </cell>
          <cell r="C17" t="str">
            <v>WHOL</v>
          </cell>
          <cell r="D17" t="str">
            <v>CON_COMB</v>
          </cell>
          <cell r="E17">
            <v>0.2</v>
          </cell>
          <cell r="F17">
            <v>0.2</v>
          </cell>
          <cell r="G17">
            <v>0.23</v>
          </cell>
          <cell r="H17">
            <v>0.23</v>
          </cell>
          <cell r="I17">
            <v>0.23</v>
          </cell>
          <cell r="J17">
            <v>0.14000000000000001</v>
          </cell>
          <cell r="K17">
            <v>0.13</v>
          </cell>
          <cell r="L17">
            <v>0.13</v>
          </cell>
          <cell r="M17">
            <v>0.19</v>
          </cell>
          <cell r="N17">
            <v>0.15</v>
          </cell>
          <cell r="O17">
            <v>0.1</v>
          </cell>
          <cell r="P17">
            <v>0.1</v>
          </cell>
        </row>
        <row r="18">
          <cell r="A18" t="str">
            <v>AUST_PP_EX_WB</v>
          </cell>
          <cell r="B18" t="str">
            <v>AUST</v>
          </cell>
          <cell r="C18" t="str">
            <v>WHOL</v>
          </cell>
          <cell r="D18" t="str">
            <v>PP_EX_WB</v>
          </cell>
          <cell r="E18">
            <v>-1</v>
          </cell>
          <cell r="F18">
            <v>-1</v>
          </cell>
          <cell r="G18">
            <v>0.42</v>
          </cell>
          <cell r="H18">
            <v>0.42</v>
          </cell>
          <cell r="I18">
            <v>0.42</v>
          </cell>
          <cell r="J18">
            <v>-1</v>
          </cell>
          <cell r="K18">
            <v>-1</v>
          </cell>
          <cell r="L18">
            <v>-1</v>
          </cell>
          <cell r="M18">
            <v>-1</v>
          </cell>
          <cell r="N18">
            <v>-1</v>
          </cell>
          <cell r="O18">
            <v>-1</v>
          </cell>
          <cell r="P18">
            <v>-1</v>
          </cell>
        </row>
        <row r="19">
          <cell r="A19" t="str">
            <v>AUST_PP_EX_OTH</v>
          </cell>
          <cell r="B19" t="str">
            <v>AUST</v>
          </cell>
          <cell r="C19" t="str">
            <v>WHOL</v>
          </cell>
          <cell r="D19" t="str">
            <v>PP_EX_OTH</v>
          </cell>
          <cell r="E19">
            <v>0.27</v>
          </cell>
          <cell r="F19">
            <v>0.27</v>
          </cell>
          <cell r="G19">
            <v>0.3</v>
          </cell>
          <cell r="H19">
            <v>0.3</v>
          </cell>
          <cell r="I19">
            <v>0.3</v>
          </cell>
          <cell r="J19">
            <v>0.14000000000000001</v>
          </cell>
          <cell r="K19">
            <v>0.13</v>
          </cell>
          <cell r="L19">
            <v>0.13</v>
          </cell>
          <cell r="M19">
            <v>0.2</v>
          </cell>
          <cell r="N19">
            <v>0.08</v>
          </cell>
          <cell r="O19">
            <v>7.0000000000000007E-2</v>
          </cell>
          <cell r="P19">
            <v>0.15</v>
          </cell>
        </row>
        <row r="20">
          <cell r="A20" t="str">
            <v>AUST_PP_NEW</v>
          </cell>
          <cell r="B20" t="str">
            <v>AUST</v>
          </cell>
          <cell r="C20" t="str">
            <v>WHOL</v>
          </cell>
          <cell r="D20" t="str">
            <v>PP_NEW</v>
          </cell>
          <cell r="E20">
            <v>0.1</v>
          </cell>
          <cell r="F20">
            <v>0.1</v>
          </cell>
          <cell r="G20">
            <v>0.15</v>
          </cell>
          <cell r="H20">
            <v>0.15</v>
          </cell>
          <cell r="I20">
            <v>0.15</v>
          </cell>
          <cell r="J20">
            <v>7.0000000000000007E-2</v>
          </cell>
          <cell r="K20">
            <v>7.0000000000000007E-2</v>
          </cell>
          <cell r="L20">
            <v>7.0000000000000007E-2</v>
          </cell>
          <cell r="M20">
            <v>0.1</v>
          </cell>
          <cell r="N20">
            <v>0.05</v>
          </cell>
          <cell r="O20">
            <v>7.0000000000000007E-2</v>
          </cell>
          <cell r="P20">
            <v>0.05</v>
          </cell>
        </row>
        <row r="21">
          <cell r="A21" t="str">
            <v>AUST_DOM</v>
          </cell>
          <cell r="B21" t="str">
            <v>AUST</v>
          </cell>
          <cell r="C21" t="str">
            <v>WHOL</v>
          </cell>
          <cell r="D21" t="str">
            <v>DOM</v>
          </cell>
          <cell r="E21">
            <v>7.0000000000000007E-2</v>
          </cell>
          <cell r="F21">
            <v>7.0000000000000007E-2</v>
          </cell>
          <cell r="G21">
            <v>0.08</v>
          </cell>
          <cell r="H21">
            <v>0.08</v>
          </cell>
          <cell r="I21">
            <v>0.08</v>
          </cell>
          <cell r="J21">
            <v>0.08</v>
          </cell>
          <cell r="K21">
            <v>0.06</v>
          </cell>
          <cell r="L21">
            <v>0.06</v>
          </cell>
          <cell r="M21">
            <v>0.16</v>
          </cell>
          <cell r="N21">
            <v>0.06</v>
          </cell>
          <cell r="O21">
            <v>0.06</v>
          </cell>
          <cell r="P21">
            <v>0.06</v>
          </cell>
        </row>
        <row r="22">
          <cell r="A22" t="str">
            <v>AUST_TRA_RD_LD2</v>
          </cell>
          <cell r="B22" t="str">
            <v>AUST</v>
          </cell>
          <cell r="C22" t="str">
            <v>WHOL</v>
          </cell>
          <cell r="D22" t="str">
            <v>TRA_RD_LD2</v>
          </cell>
          <cell r="E22">
            <v>-1</v>
          </cell>
          <cell r="F22">
            <v>-1</v>
          </cell>
          <cell r="G22">
            <v>-1</v>
          </cell>
          <cell r="H22">
            <v>-1</v>
          </cell>
          <cell r="I22">
            <v>-1</v>
          </cell>
          <cell r="J22">
            <v>-1</v>
          </cell>
          <cell r="K22">
            <v>-1</v>
          </cell>
          <cell r="L22">
            <v>-1</v>
          </cell>
          <cell r="M22">
            <v>-1</v>
          </cell>
          <cell r="N22">
            <v>-1</v>
          </cell>
          <cell r="O22">
            <v>0.2</v>
          </cell>
          <cell r="P22">
            <v>-1</v>
          </cell>
        </row>
        <row r="23">
          <cell r="A23" t="str">
            <v>AUST_TRA_RD_LD4</v>
          </cell>
          <cell r="B23" t="str">
            <v>AUST</v>
          </cell>
          <cell r="C23" t="str">
            <v>WHOL</v>
          </cell>
          <cell r="D23" t="str">
            <v>TRA_RD_LD4</v>
          </cell>
          <cell r="E23">
            <v>-1</v>
          </cell>
          <cell r="F23">
            <v>-1</v>
          </cell>
          <cell r="G23">
            <v>-1</v>
          </cell>
          <cell r="H23">
            <v>-1</v>
          </cell>
          <cell r="I23">
            <v>-1</v>
          </cell>
          <cell r="J23">
            <v>-1</v>
          </cell>
          <cell r="K23">
            <v>-1</v>
          </cell>
          <cell r="L23">
            <v>-1</v>
          </cell>
          <cell r="M23">
            <v>-1</v>
          </cell>
          <cell r="N23">
            <v>0.35</v>
          </cell>
          <cell r="O23">
            <v>0.76</v>
          </cell>
          <cell r="P23">
            <v>0.65</v>
          </cell>
        </row>
        <row r="24">
          <cell r="A24" t="str">
            <v>AUST_TRA_RD_HD</v>
          </cell>
          <cell r="B24" t="str">
            <v>AUST</v>
          </cell>
          <cell r="C24" t="str">
            <v>WHOL</v>
          </cell>
          <cell r="D24" t="str">
            <v>TRA_RD_HD</v>
          </cell>
          <cell r="E24">
            <v>-1</v>
          </cell>
          <cell r="F24">
            <v>-1</v>
          </cell>
          <cell r="G24">
            <v>-1</v>
          </cell>
          <cell r="H24">
            <v>-1</v>
          </cell>
          <cell r="I24">
            <v>-1</v>
          </cell>
          <cell r="J24">
            <v>-1</v>
          </cell>
          <cell r="K24">
            <v>-1</v>
          </cell>
          <cell r="L24">
            <v>-1</v>
          </cell>
          <cell r="M24">
            <v>-1</v>
          </cell>
          <cell r="N24">
            <v>1.1000000000000001</v>
          </cell>
          <cell r="O24">
            <v>0.8</v>
          </cell>
          <cell r="P24">
            <v>0.8</v>
          </cell>
        </row>
        <row r="25">
          <cell r="A25" t="str">
            <v>AUST_TRA_OT</v>
          </cell>
          <cell r="B25" t="str">
            <v>AUST</v>
          </cell>
          <cell r="C25" t="str">
            <v>WHOL</v>
          </cell>
          <cell r="D25" t="str">
            <v>TRA_OT</v>
          </cell>
          <cell r="E25">
            <v>0.08</v>
          </cell>
          <cell r="F25">
            <v>0.08</v>
          </cell>
          <cell r="G25">
            <v>0.08</v>
          </cell>
          <cell r="H25">
            <v>0.08</v>
          </cell>
          <cell r="I25">
            <v>0.08</v>
          </cell>
          <cell r="J25">
            <v>7.0000000000000007E-2</v>
          </cell>
          <cell r="K25">
            <v>0.05</v>
          </cell>
          <cell r="L25">
            <v>0.05</v>
          </cell>
          <cell r="M25">
            <v>0.16</v>
          </cell>
          <cell r="N25">
            <v>0.9</v>
          </cell>
          <cell r="O25">
            <v>0.8</v>
          </cell>
          <cell r="P25">
            <v>0.05</v>
          </cell>
        </row>
        <row r="26">
          <cell r="A26" t="str">
            <v>AUST_TRA_OT_LD2</v>
          </cell>
          <cell r="B26" t="str">
            <v>AUST</v>
          </cell>
          <cell r="C26" t="str">
            <v>WHOL</v>
          </cell>
          <cell r="D26" t="str">
            <v>TRA_OT_LD2</v>
          </cell>
          <cell r="E26">
            <v>-1</v>
          </cell>
          <cell r="F26">
            <v>-1</v>
          </cell>
          <cell r="G26">
            <v>-1</v>
          </cell>
          <cell r="H26">
            <v>-1</v>
          </cell>
          <cell r="I26">
            <v>-1</v>
          </cell>
          <cell r="J26">
            <v>-1</v>
          </cell>
          <cell r="K26">
            <v>-1</v>
          </cell>
          <cell r="L26">
            <v>-1</v>
          </cell>
          <cell r="M26">
            <v>-1</v>
          </cell>
          <cell r="N26">
            <v>-1</v>
          </cell>
          <cell r="O26">
            <v>0.2</v>
          </cell>
          <cell r="P26">
            <v>-1</v>
          </cell>
        </row>
        <row r="27">
          <cell r="A27" t="str">
            <v>AUST_TRA_OT_LB</v>
          </cell>
          <cell r="B27" t="str">
            <v>AUST</v>
          </cell>
          <cell r="C27" t="str">
            <v>WHOL</v>
          </cell>
          <cell r="D27" t="str">
            <v>TRA_OT_LB</v>
          </cell>
          <cell r="E27">
            <v>0.08</v>
          </cell>
          <cell r="F27">
            <v>0.08</v>
          </cell>
          <cell r="G27">
            <v>0.08</v>
          </cell>
          <cell r="H27">
            <v>0.08</v>
          </cell>
          <cell r="I27">
            <v>0.08</v>
          </cell>
          <cell r="J27">
            <v>7.0000000000000007E-2</v>
          </cell>
          <cell r="K27">
            <v>0.05</v>
          </cell>
          <cell r="L27">
            <v>0.05</v>
          </cell>
          <cell r="M27">
            <v>0.16</v>
          </cell>
          <cell r="N27">
            <v>0.9</v>
          </cell>
          <cell r="O27">
            <v>0.8</v>
          </cell>
          <cell r="P27">
            <v>0.05</v>
          </cell>
        </row>
        <row r="28">
          <cell r="A28" t="str">
            <v>AUST_TRA_OTS_M</v>
          </cell>
          <cell r="B28" t="str">
            <v>AUST</v>
          </cell>
          <cell r="C28" t="str">
            <v>WHOL</v>
          </cell>
          <cell r="D28" t="str">
            <v>TRA_OTS_M</v>
          </cell>
          <cell r="E28">
            <v>-1</v>
          </cell>
          <cell r="F28">
            <v>-1</v>
          </cell>
          <cell r="G28">
            <v>-1</v>
          </cell>
          <cell r="H28">
            <v>-1</v>
          </cell>
          <cell r="I28">
            <v>-1</v>
          </cell>
          <cell r="J28">
            <v>-1</v>
          </cell>
          <cell r="K28">
            <v>-1</v>
          </cell>
          <cell r="L28">
            <v>-1</v>
          </cell>
          <cell r="M28">
            <v>-1</v>
          </cell>
          <cell r="N28">
            <v>1.4</v>
          </cell>
          <cell r="O28">
            <v>-1</v>
          </cell>
          <cell r="P28">
            <v>-1</v>
          </cell>
        </row>
        <row r="29">
          <cell r="A29" t="str">
            <v>AUST_TRA_OTS_L</v>
          </cell>
          <cell r="B29" t="str">
            <v>AUST</v>
          </cell>
          <cell r="C29" t="str">
            <v>WHOL</v>
          </cell>
          <cell r="D29" t="str">
            <v>TRA_OTS_L</v>
          </cell>
          <cell r="E29">
            <v>-1</v>
          </cell>
          <cell r="F29">
            <v>-1</v>
          </cell>
          <cell r="G29">
            <v>-1</v>
          </cell>
          <cell r="H29">
            <v>-1</v>
          </cell>
          <cell r="I29">
            <v>-1</v>
          </cell>
          <cell r="J29">
            <v>-1</v>
          </cell>
          <cell r="K29">
            <v>-1</v>
          </cell>
          <cell r="L29">
            <v>-1</v>
          </cell>
          <cell r="M29">
            <v>1.4</v>
          </cell>
          <cell r="N29">
            <v>1.4</v>
          </cell>
          <cell r="O29">
            <v>-1</v>
          </cell>
          <cell r="P29">
            <v>-1</v>
          </cell>
        </row>
        <row r="30">
          <cell r="A30" t="str">
            <v>AUST_IN_BO</v>
          </cell>
          <cell r="B30" t="str">
            <v>AUST</v>
          </cell>
          <cell r="C30" t="str">
            <v>WHOL</v>
          </cell>
          <cell r="D30" t="str">
            <v>IN_BO</v>
          </cell>
          <cell r="E30">
            <v>0.2</v>
          </cell>
          <cell r="F30">
            <v>0.2</v>
          </cell>
          <cell r="G30">
            <v>0.23</v>
          </cell>
          <cell r="H30">
            <v>0.23</v>
          </cell>
          <cell r="I30">
            <v>0.23</v>
          </cell>
          <cell r="J30">
            <v>0.14000000000000001</v>
          </cell>
          <cell r="K30">
            <v>0.13</v>
          </cell>
          <cell r="L30">
            <v>0.13</v>
          </cell>
          <cell r="M30">
            <v>0.19</v>
          </cell>
          <cell r="N30">
            <v>0.15</v>
          </cell>
          <cell r="O30">
            <v>7.0000000000000007E-2</v>
          </cell>
          <cell r="P30">
            <v>0.1</v>
          </cell>
        </row>
        <row r="31">
          <cell r="A31" t="str">
            <v>AUST_IN_OC</v>
          </cell>
          <cell r="B31" t="str">
            <v>AUST</v>
          </cell>
          <cell r="C31" t="str">
            <v>WHOL</v>
          </cell>
          <cell r="D31" t="str">
            <v>IN_OC</v>
          </cell>
          <cell r="E31">
            <v>0.2</v>
          </cell>
          <cell r="F31">
            <v>0.2</v>
          </cell>
          <cell r="G31">
            <v>0.23</v>
          </cell>
          <cell r="H31">
            <v>0.23</v>
          </cell>
          <cell r="I31">
            <v>0.23</v>
          </cell>
          <cell r="J31">
            <v>0.03</v>
          </cell>
          <cell r="K31">
            <v>0.13</v>
          </cell>
          <cell r="L31">
            <v>0.13</v>
          </cell>
          <cell r="M31">
            <v>0.19</v>
          </cell>
          <cell r="N31">
            <v>0.15</v>
          </cell>
          <cell r="O31">
            <v>7.0000000000000007E-2</v>
          </cell>
          <cell r="P31">
            <v>0.1</v>
          </cell>
        </row>
        <row r="32">
          <cell r="A32" t="str">
            <v>BELG_CON_COMB</v>
          </cell>
          <cell r="B32" t="str">
            <v>BELG</v>
          </cell>
          <cell r="C32" t="str">
            <v>WHOL</v>
          </cell>
          <cell r="D32" t="str">
            <v>CON_COMB</v>
          </cell>
          <cell r="E32">
            <v>0.2</v>
          </cell>
          <cell r="F32">
            <v>0.2</v>
          </cell>
          <cell r="G32">
            <v>0.23</v>
          </cell>
          <cell r="H32">
            <v>0.23</v>
          </cell>
          <cell r="I32">
            <v>0.23</v>
          </cell>
          <cell r="J32">
            <v>0.14000000000000001</v>
          </cell>
          <cell r="K32">
            <v>0.13</v>
          </cell>
          <cell r="L32">
            <v>0.13</v>
          </cell>
          <cell r="M32">
            <v>0.17</v>
          </cell>
          <cell r="N32">
            <v>0.08</v>
          </cell>
          <cell r="O32">
            <v>7.0000000000000007E-2</v>
          </cell>
          <cell r="P32">
            <v>7.0000000000000007E-2</v>
          </cell>
        </row>
        <row r="33">
          <cell r="A33" t="str">
            <v>BELG_PP_EX_WB</v>
          </cell>
          <cell r="B33" t="str">
            <v>BELG</v>
          </cell>
          <cell r="C33" t="str">
            <v>WHOL</v>
          </cell>
          <cell r="D33" t="str">
            <v>PP_EX_WB</v>
          </cell>
          <cell r="E33">
            <v>-1</v>
          </cell>
          <cell r="F33">
            <v>-1</v>
          </cell>
          <cell r="G33">
            <v>0.42</v>
          </cell>
          <cell r="H33">
            <v>0.42</v>
          </cell>
          <cell r="I33">
            <v>0.42</v>
          </cell>
          <cell r="J33">
            <v>-1</v>
          </cell>
          <cell r="K33">
            <v>-1</v>
          </cell>
          <cell r="L33">
            <v>-1</v>
          </cell>
          <cell r="M33">
            <v>-1</v>
          </cell>
          <cell r="N33">
            <v>-1</v>
          </cell>
          <cell r="O33">
            <v>-1</v>
          </cell>
          <cell r="P33">
            <v>-1</v>
          </cell>
        </row>
        <row r="34">
          <cell r="A34" t="str">
            <v>BELG_PP_EX_OTH</v>
          </cell>
          <cell r="B34" t="str">
            <v>BELG</v>
          </cell>
          <cell r="C34" t="str">
            <v>WHOL</v>
          </cell>
          <cell r="D34" t="str">
            <v>PP_EX_OTH</v>
          </cell>
          <cell r="E34">
            <v>0.27</v>
          </cell>
          <cell r="F34">
            <v>0.27</v>
          </cell>
          <cell r="G34">
            <v>0.3</v>
          </cell>
          <cell r="H34">
            <v>0.3</v>
          </cell>
          <cell r="I34">
            <v>0.3</v>
          </cell>
          <cell r="J34">
            <v>0.14000000000000001</v>
          </cell>
          <cell r="K34">
            <v>0.13</v>
          </cell>
          <cell r="L34">
            <v>0.13</v>
          </cell>
          <cell r="M34">
            <v>0.2</v>
          </cell>
          <cell r="N34">
            <v>0.08</v>
          </cell>
          <cell r="O34">
            <v>7.0000000000000007E-2</v>
          </cell>
          <cell r="P34">
            <v>0.15</v>
          </cell>
        </row>
        <row r="35">
          <cell r="A35" t="str">
            <v>BELG_PP_NEW</v>
          </cell>
          <cell r="B35" t="str">
            <v>BELG</v>
          </cell>
          <cell r="C35" t="str">
            <v>WHOL</v>
          </cell>
          <cell r="D35" t="str">
            <v>PP_NEW</v>
          </cell>
          <cell r="E35">
            <v>0.1</v>
          </cell>
          <cell r="F35">
            <v>0.1</v>
          </cell>
          <cell r="G35">
            <v>0.15</v>
          </cell>
          <cell r="H35">
            <v>0.15</v>
          </cell>
          <cell r="I35">
            <v>0.15</v>
          </cell>
          <cell r="J35">
            <v>7.0000000000000007E-2</v>
          </cell>
          <cell r="K35">
            <v>7.0000000000000007E-2</v>
          </cell>
          <cell r="L35">
            <v>7.0000000000000007E-2</v>
          </cell>
          <cell r="M35">
            <v>0.1</v>
          </cell>
          <cell r="N35">
            <v>0.05</v>
          </cell>
          <cell r="O35">
            <v>7.0000000000000007E-2</v>
          </cell>
          <cell r="P35">
            <v>0.05</v>
          </cell>
        </row>
        <row r="36">
          <cell r="A36" t="str">
            <v>BELG_DOM</v>
          </cell>
          <cell r="B36" t="str">
            <v>BELG</v>
          </cell>
          <cell r="C36" t="str">
            <v>WHOL</v>
          </cell>
          <cell r="D36" t="str">
            <v>DOM</v>
          </cell>
          <cell r="E36">
            <v>7.0000000000000007E-2</v>
          </cell>
          <cell r="F36">
            <v>7.0000000000000007E-2</v>
          </cell>
          <cell r="G36">
            <v>0.08</v>
          </cell>
          <cell r="H36">
            <v>0.08</v>
          </cell>
          <cell r="I36">
            <v>0.08</v>
          </cell>
          <cell r="J36">
            <v>7.0000000000000007E-2</v>
          </cell>
          <cell r="K36">
            <v>0.05</v>
          </cell>
          <cell r="L36">
            <v>0.05</v>
          </cell>
          <cell r="M36">
            <v>0.16</v>
          </cell>
          <cell r="N36">
            <v>0.06</v>
          </cell>
          <cell r="O36">
            <v>0.06</v>
          </cell>
          <cell r="P36">
            <v>0.05</v>
          </cell>
        </row>
        <row r="37">
          <cell r="A37" t="str">
            <v>BELG_TRA_RD_LD2</v>
          </cell>
          <cell r="B37" t="str">
            <v>BELG</v>
          </cell>
          <cell r="C37" t="str">
            <v>WHOL</v>
          </cell>
          <cell r="D37" t="str">
            <v>TRA_RD_LD2</v>
          </cell>
          <cell r="E37">
            <v>-1</v>
          </cell>
          <cell r="F37">
            <v>-1</v>
          </cell>
          <cell r="G37">
            <v>-1</v>
          </cell>
          <cell r="H37">
            <v>-1</v>
          </cell>
          <cell r="I37">
            <v>-1</v>
          </cell>
          <cell r="J37">
            <v>-1</v>
          </cell>
          <cell r="K37">
            <v>-1</v>
          </cell>
          <cell r="L37">
            <v>-1</v>
          </cell>
          <cell r="M37">
            <v>-1</v>
          </cell>
          <cell r="N37">
            <v>-1</v>
          </cell>
          <cell r="O37">
            <v>0.2</v>
          </cell>
          <cell r="P37">
            <v>-1</v>
          </cell>
        </row>
        <row r="38">
          <cell r="A38" t="str">
            <v>BELG_TRA_RD_LD4</v>
          </cell>
          <cell r="B38" t="str">
            <v>BELG</v>
          </cell>
          <cell r="C38" t="str">
            <v>WHOL</v>
          </cell>
          <cell r="D38" t="str">
            <v>TRA_RD_LD4</v>
          </cell>
          <cell r="E38">
            <v>-1</v>
          </cell>
          <cell r="F38">
            <v>-1</v>
          </cell>
          <cell r="G38">
            <v>-1</v>
          </cell>
          <cell r="H38">
            <v>-1</v>
          </cell>
          <cell r="I38">
            <v>-1</v>
          </cell>
          <cell r="J38">
            <v>-1</v>
          </cell>
          <cell r="K38">
            <v>-1</v>
          </cell>
          <cell r="L38">
            <v>-1</v>
          </cell>
          <cell r="M38">
            <v>-1</v>
          </cell>
          <cell r="N38">
            <v>0.35</v>
          </cell>
          <cell r="O38">
            <v>0.88</v>
          </cell>
          <cell r="P38">
            <v>0.65</v>
          </cell>
        </row>
        <row r="39">
          <cell r="A39" t="str">
            <v>BELG_TRA_RD_HD</v>
          </cell>
          <cell r="B39" t="str">
            <v>BELG</v>
          </cell>
          <cell r="C39" t="str">
            <v>WHOL</v>
          </cell>
          <cell r="D39" t="str">
            <v>TRA_RD_HD</v>
          </cell>
          <cell r="E39">
            <v>-1</v>
          </cell>
          <cell r="F39">
            <v>-1</v>
          </cell>
          <cell r="G39">
            <v>-1</v>
          </cell>
          <cell r="H39">
            <v>-1</v>
          </cell>
          <cell r="I39">
            <v>-1</v>
          </cell>
          <cell r="J39">
            <v>-1</v>
          </cell>
          <cell r="K39">
            <v>-1</v>
          </cell>
          <cell r="L39">
            <v>-1</v>
          </cell>
          <cell r="M39">
            <v>-1</v>
          </cell>
          <cell r="N39">
            <v>1.05</v>
          </cell>
          <cell r="O39">
            <v>0.86</v>
          </cell>
          <cell r="P39">
            <v>0.65</v>
          </cell>
        </row>
        <row r="40">
          <cell r="A40" t="str">
            <v>BELG_TRA_OT</v>
          </cell>
          <cell r="B40" t="str">
            <v>BELG</v>
          </cell>
          <cell r="C40" t="str">
            <v>WHOL</v>
          </cell>
          <cell r="D40" t="str">
            <v>TRA_OT</v>
          </cell>
          <cell r="E40">
            <v>0.08</v>
          </cell>
          <cell r="F40">
            <v>0.08</v>
          </cell>
          <cell r="G40">
            <v>0.08</v>
          </cell>
          <cell r="H40">
            <v>0.08</v>
          </cell>
          <cell r="I40">
            <v>0.08</v>
          </cell>
          <cell r="J40">
            <v>7.0000000000000007E-2</v>
          </cell>
          <cell r="K40">
            <v>0.05</v>
          </cell>
          <cell r="L40">
            <v>0.05</v>
          </cell>
          <cell r="M40">
            <v>0.16</v>
          </cell>
          <cell r="N40">
            <v>1.05</v>
          </cell>
          <cell r="O40">
            <v>0.86</v>
          </cell>
          <cell r="P40">
            <v>0.05</v>
          </cell>
        </row>
        <row r="41">
          <cell r="A41" t="str">
            <v>BELG_TRA_OT_LD2</v>
          </cell>
          <cell r="B41" t="str">
            <v>BELG</v>
          </cell>
          <cell r="C41" t="str">
            <v>WHOL</v>
          </cell>
          <cell r="D41" t="str">
            <v>TRA_OT_LD2</v>
          </cell>
          <cell r="E41">
            <v>-1</v>
          </cell>
          <cell r="F41">
            <v>-1</v>
          </cell>
          <cell r="G41">
            <v>-1</v>
          </cell>
          <cell r="H41">
            <v>-1</v>
          </cell>
          <cell r="I41">
            <v>-1</v>
          </cell>
          <cell r="J41">
            <v>-1</v>
          </cell>
          <cell r="K41">
            <v>-1</v>
          </cell>
          <cell r="L41">
            <v>-1</v>
          </cell>
          <cell r="M41">
            <v>-1</v>
          </cell>
          <cell r="N41">
            <v>-1</v>
          </cell>
          <cell r="O41">
            <v>0.2</v>
          </cell>
          <cell r="P41">
            <v>-1</v>
          </cell>
        </row>
        <row r="42">
          <cell r="A42" t="str">
            <v>BELG_TRA_OT_LB</v>
          </cell>
          <cell r="B42" t="str">
            <v>BELG</v>
          </cell>
          <cell r="C42" t="str">
            <v>WHOL</v>
          </cell>
          <cell r="D42" t="str">
            <v>TRA_OT_LB</v>
          </cell>
          <cell r="E42">
            <v>0.08</v>
          </cell>
          <cell r="F42">
            <v>0.08</v>
          </cell>
          <cell r="G42">
            <v>0.08</v>
          </cell>
          <cell r="H42">
            <v>0.08</v>
          </cell>
          <cell r="I42">
            <v>0.08</v>
          </cell>
          <cell r="J42">
            <v>7.0000000000000007E-2</v>
          </cell>
          <cell r="K42">
            <v>0.05</v>
          </cell>
          <cell r="L42">
            <v>0.05</v>
          </cell>
          <cell r="M42">
            <v>0.16</v>
          </cell>
          <cell r="N42">
            <v>1.05</v>
          </cell>
          <cell r="O42">
            <v>0.86</v>
          </cell>
          <cell r="P42">
            <v>0.05</v>
          </cell>
        </row>
        <row r="43">
          <cell r="A43" t="str">
            <v>BELG_TRA_OTS_M</v>
          </cell>
          <cell r="B43" t="str">
            <v>BELG</v>
          </cell>
          <cell r="C43" t="str">
            <v>WHOL</v>
          </cell>
          <cell r="D43" t="str">
            <v>TRA_OTS_M</v>
          </cell>
          <cell r="E43">
            <v>-1</v>
          </cell>
          <cell r="F43">
            <v>-1</v>
          </cell>
          <cell r="G43">
            <v>-1</v>
          </cell>
          <cell r="H43">
            <v>-1</v>
          </cell>
          <cell r="I43">
            <v>-1</v>
          </cell>
          <cell r="J43">
            <v>-1</v>
          </cell>
          <cell r="K43">
            <v>-1</v>
          </cell>
          <cell r="L43">
            <v>-1</v>
          </cell>
          <cell r="M43">
            <v>-1</v>
          </cell>
          <cell r="N43">
            <v>1.4</v>
          </cell>
          <cell r="O43">
            <v>-1</v>
          </cell>
          <cell r="P43">
            <v>-1</v>
          </cell>
        </row>
        <row r="44">
          <cell r="A44" t="str">
            <v>BELG_TRA_OTS_L</v>
          </cell>
          <cell r="B44" t="str">
            <v>BELG</v>
          </cell>
          <cell r="C44" t="str">
            <v>WHOL</v>
          </cell>
          <cell r="D44" t="str">
            <v>TRA_OTS_L</v>
          </cell>
          <cell r="E44">
            <v>-1</v>
          </cell>
          <cell r="F44">
            <v>-1</v>
          </cell>
          <cell r="G44">
            <v>-1</v>
          </cell>
          <cell r="H44">
            <v>-1</v>
          </cell>
          <cell r="I44">
            <v>-1</v>
          </cell>
          <cell r="J44">
            <v>-1</v>
          </cell>
          <cell r="K44">
            <v>-1</v>
          </cell>
          <cell r="L44">
            <v>-1</v>
          </cell>
          <cell r="M44">
            <v>1.4</v>
          </cell>
          <cell r="N44">
            <v>1.4</v>
          </cell>
          <cell r="O44">
            <v>-1</v>
          </cell>
          <cell r="P44">
            <v>-1</v>
          </cell>
        </row>
        <row r="45">
          <cell r="A45" t="str">
            <v>BELG_IN_BO</v>
          </cell>
          <cell r="B45" t="str">
            <v>BELG</v>
          </cell>
          <cell r="C45" t="str">
            <v>WHOL</v>
          </cell>
          <cell r="D45" t="str">
            <v>IN_BO</v>
          </cell>
          <cell r="E45">
            <v>0.2</v>
          </cell>
          <cell r="F45">
            <v>0.2</v>
          </cell>
          <cell r="G45">
            <v>0.23</v>
          </cell>
          <cell r="H45">
            <v>0.23</v>
          </cell>
          <cell r="I45">
            <v>0.23</v>
          </cell>
          <cell r="J45">
            <v>0.14000000000000001</v>
          </cell>
          <cell r="K45">
            <v>0.13</v>
          </cell>
          <cell r="L45">
            <v>0.13</v>
          </cell>
          <cell r="M45">
            <v>0.17</v>
          </cell>
          <cell r="N45">
            <v>0.08</v>
          </cell>
          <cell r="O45">
            <v>7.0000000000000007E-2</v>
          </cell>
          <cell r="P45">
            <v>7.0000000000000007E-2</v>
          </cell>
        </row>
        <row r="46">
          <cell r="A46" t="str">
            <v>BELG_IN_OC</v>
          </cell>
          <cell r="B46" t="str">
            <v>BELG</v>
          </cell>
          <cell r="C46" t="str">
            <v>WHOL</v>
          </cell>
          <cell r="D46" t="str">
            <v>IN_OC</v>
          </cell>
          <cell r="E46">
            <v>0.2</v>
          </cell>
          <cell r="F46">
            <v>0.2</v>
          </cell>
          <cell r="G46">
            <v>0.23</v>
          </cell>
          <cell r="H46">
            <v>0.23</v>
          </cell>
          <cell r="I46">
            <v>0.23</v>
          </cell>
          <cell r="J46">
            <v>0.03</v>
          </cell>
          <cell r="K46">
            <v>0.13</v>
          </cell>
          <cell r="L46">
            <v>0.13</v>
          </cell>
          <cell r="M46">
            <v>0.17</v>
          </cell>
          <cell r="N46">
            <v>0.08</v>
          </cell>
          <cell r="O46">
            <v>7.0000000000000007E-2</v>
          </cell>
          <cell r="P46">
            <v>7.0000000000000007E-2</v>
          </cell>
        </row>
        <row r="47">
          <cell r="A47" t="str">
            <v>DENM_CON_COMB</v>
          </cell>
          <cell r="B47" t="str">
            <v>DENM</v>
          </cell>
          <cell r="C47" t="str">
            <v>WHOL</v>
          </cell>
          <cell r="D47" t="str">
            <v>CON_COMB</v>
          </cell>
          <cell r="E47">
            <v>0.2</v>
          </cell>
          <cell r="F47">
            <v>0.2</v>
          </cell>
          <cell r="G47">
            <v>0.23</v>
          </cell>
          <cell r="H47">
            <v>0.23</v>
          </cell>
          <cell r="I47">
            <v>0.23</v>
          </cell>
          <cell r="J47">
            <v>0.14000000000000001</v>
          </cell>
          <cell r="K47">
            <v>0.13</v>
          </cell>
          <cell r="L47">
            <v>0.13</v>
          </cell>
          <cell r="M47">
            <v>0.17</v>
          </cell>
          <cell r="N47">
            <v>0.08</v>
          </cell>
          <cell r="O47">
            <v>7.0000000000000007E-2</v>
          </cell>
          <cell r="P47">
            <v>7.0000000000000007E-2</v>
          </cell>
        </row>
        <row r="48">
          <cell r="A48" t="str">
            <v>DENM_PP_EX_WB</v>
          </cell>
          <cell r="B48" t="str">
            <v>DENM</v>
          </cell>
          <cell r="C48" t="str">
            <v>WHOL</v>
          </cell>
          <cell r="D48" t="str">
            <v>PP_EX_WB</v>
          </cell>
          <cell r="E48">
            <v>-1</v>
          </cell>
          <cell r="F48">
            <v>-1</v>
          </cell>
          <cell r="G48">
            <v>0.42</v>
          </cell>
          <cell r="H48">
            <v>0.42</v>
          </cell>
          <cell r="I48">
            <v>0.42</v>
          </cell>
          <cell r="J48">
            <v>-1</v>
          </cell>
          <cell r="K48">
            <v>-1</v>
          </cell>
          <cell r="L48">
            <v>-1</v>
          </cell>
          <cell r="M48">
            <v>-1</v>
          </cell>
          <cell r="N48">
            <v>-1</v>
          </cell>
          <cell r="O48">
            <v>-1</v>
          </cell>
          <cell r="P48">
            <v>-1</v>
          </cell>
        </row>
        <row r="49">
          <cell r="A49" t="str">
            <v>DENM_PP_EX_OTH</v>
          </cell>
          <cell r="B49" t="str">
            <v>DENM</v>
          </cell>
          <cell r="C49" t="str">
            <v>WHOL</v>
          </cell>
          <cell r="D49" t="str">
            <v>PP_EX_OTH</v>
          </cell>
          <cell r="E49">
            <v>0.27</v>
          </cell>
          <cell r="F49">
            <v>0.27</v>
          </cell>
          <cell r="G49">
            <v>0.34</v>
          </cell>
          <cell r="H49">
            <v>0.34</v>
          </cell>
          <cell r="I49">
            <v>0.34</v>
          </cell>
          <cell r="J49">
            <v>0.14000000000000001</v>
          </cell>
          <cell r="K49">
            <v>0.13</v>
          </cell>
          <cell r="L49">
            <v>0.15</v>
          </cell>
          <cell r="M49">
            <v>0.2</v>
          </cell>
          <cell r="N49">
            <v>0.08</v>
          </cell>
          <cell r="O49">
            <v>7.0000000000000007E-2</v>
          </cell>
          <cell r="P49">
            <v>0.19</v>
          </cell>
        </row>
        <row r="50">
          <cell r="A50" t="str">
            <v>DENM_PP_NEW</v>
          </cell>
          <cell r="B50" t="str">
            <v>DENM</v>
          </cell>
          <cell r="C50" t="str">
            <v>WHOL</v>
          </cell>
          <cell r="D50" t="str">
            <v>PP_NEW</v>
          </cell>
          <cell r="E50">
            <v>0.1</v>
          </cell>
          <cell r="F50">
            <v>0.1</v>
          </cell>
          <cell r="G50">
            <v>0.15</v>
          </cell>
          <cell r="H50">
            <v>0.15</v>
          </cell>
          <cell r="I50">
            <v>0.15</v>
          </cell>
          <cell r="J50">
            <v>7.0000000000000007E-2</v>
          </cell>
          <cell r="K50">
            <v>0.13</v>
          </cell>
          <cell r="L50">
            <v>0.15</v>
          </cell>
          <cell r="M50">
            <v>0.1</v>
          </cell>
          <cell r="N50">
            <v>0.05</v>
          </cell>
          <cell r="O50">
            <v>7.0000000000000007E-2</v>
          </cell>
          <cell r="P50">
            <v>0.08</v>
          </cell>
        </row>
        <row r="51">
          <cell r="A51" t="str">
            <v>DENM_DOM</v>
          </cell>
          <cell r="B51" t="str">
            <v>DENM</v>
          </cell>
          <cell r="C51" t="str">
            <v>WHOL</v>
          </cell>
          <cell r="D51" t="str">
            <v>DOM</v>
          </cell>
          <cell r="E51">
            <v>7.0000000000000007E-2</v>
          </cell>
          <cell r="F51">
            <v>7.0000000000000007E-2</v>
          </cell>
          <cell r="G51">
            <v>0.08</v>
          </cell>
          <cell r="H51">
            <v>0.08</v>
          </cell>
          <cell r="I51">
            <v>0.08</v>
          </cell>
          <cell r="J51">
            <v>7.0000000000000007E-2</v>
          </cell>
          <cell r="K51">
            <v>0.05</v>
          </cell>
          <cell r="L51">
            <v>0.05</v>
          </cell>
          <cell r="M51">
            <v>0.16</v>
          </cell>
          <cell r="N51">
            <v>0.06</v>
          </cell>
          <cell r="O51">
            <v>0.06</v>
          </cell>
          <cell r="P51">
            <v>0.05</v>
          </cell>
        </row>
        <row r="52">
          <cell r="A52" t="str">
            <v>DENM_TRA_RD_LD2</v>
          </cell>
          <cell r="B52" t="str">
            <v>DENM</v>
          </cell>
          <cell r="C52" t="str">
            <v>WHOL</v>
          </cell>
          <cell r="D52" t="str">
            <v>TRA_RD_LD2</v>
          </cell>
          <cell r="E52">
            <v>-1</v>
          </cell>
          <cell r="F52">
            <v>-1</v>
          </cell>
          <cell r="G52">
            <v>-1</v>
          </cell>
          <cell r="H52">
            <v>-1</v>
          </cell>
          <cell r="I52">
            <v>-1</v>
          </cell>
          <cell r="J52">
            <v>-1</v>
          </cell>
          <cell r="K52">
            <v>-1</v>
          </cell>
          <cell r="L52">
            <v>-1</v>
          </cell>
          <cell r="M52">
            <v>-1</v>
          </cell>
          <cell r="N52">
            <v>-1</v>
          </cell>
          <cell r="O52">
            <v>0.2</v>
          </cell>
          <cell r="P52">
            <v>-1</v>
          </cell>
        </row>
        <row r="53">
          <cell r="A53" t="str">
            <v>DENM_TRA_RD_LD4</v>
          </cell>
          <cell r="B53" t="str">
            <v>DENM</v>
          </cell>
          <cell r="C53" t="str">
            <v>WHOL</v>
          </cell>
          <cell r="D53" t="str">
            <v>TRA_RD_LD4</v>
          </cell>
          <cell r="E53">
            <v>-1</v>
          </cell>
          <cell r="F53">
            <v>-1</v>
          </cell>
          <cell r="G53">
            <v>-1</v>
          </cell>
          <cell r="H53">
            <v>-1</v>
          </cell>
          <cell r="I53">
            <v>-1</v>
          </cell>
          <cell r="J53">
            <v>-1</v>
          </cell>
          <cell r="K53">
            <v>-1</v>
          </cell>
          <cell r="L53">
            <v>-1</v>
          </cell>
          <cell r="M53">
            <v>-1</v>
          </cell>
          <cell r="N53">
            <v>0.35</v>
          </cell>
          <cell r="O53">
            <v>0.9</v>
          </cell>
          <cell r="P53">
            <v>0.65</v>
          </cell>
        </row>
        <row r="54">
          <cell r="A54" t="str">
            <v>DENM_TRA_RD_HD</v>
          </cell>
          <cell r="B54" t="str">
            <v>DENM</v>
          </cell>
          <cell r="C54" t="str">
            <v>WHOL</v>
          </cell>
          <cell r="D54" t="str">
            <v>TRA_RD_HD</v>
          </cell>
          <cell r="E54">
            <v>-1</v>
          </cell>
          <cell r="F54">
            <v>-1</v>
          </cell>
          <cell r="G54">
            <v>-1</v>
          </cell>
          <cell r="H54">
            <v>-1</v>
          </cell>
          <cell r="I54">
            <v>-1</v>
          </cell>
          <cell r="J54">
            <v>-1</v>
          </cell>
          <cell r="K54">
            <v>-1</v>
          </cell>
          <cell r="L54">
            <v>-1</v>
          </cell>
          <cell r="M54">
            <v>-1</v>
          </cell>
          <cell r="N54">
            <v>1.17</v>
          </cell>
          <cell r="O54">
            <v>0.86</v>
          </cell>
          <cell r="P54">
            <v>0.65</v>
          </cell>
        </row>
        <row r="55">
          <cell r="A55" t="str">
            <v>DENM_TRA_OT</v>
          </cell>
          <cell r="B55" t="str">
            <v>DENM</v>
          </cell>
          <cell r="C55" t="str">
            <v>WHOL</v>
          </cell>
          <cell r="D55" t="str">
            <v>TRA_OT</v>
          </cell>
          <cell r="E55">
            <v>0.08</v>
          </cell>
          <cell r="F55">
            <v>0.08</v>
          </cell>
          <cell r="G55">
            <v>0.08</v>
          </cell>
          <cell r="H55">
            <v>0.08</v>
          </cell>
          <cell r="I55">
            <v>0.08</v>
          </cell>
          <cell r="J55">
            <v>7.0000000000000007E-2</v>
          </cell>
          <cell r="K55">
            <v>0.05</v>
          </cell>
          <cell r="L55">
            <v>0.05</v>
          </cell>
          <cell r="M55">
            <v>0.16</v>
          </cell>
          <cell r="N55">
            <v>1.24</v>
          </cell>
          <cell r="O55">
            <v>0.86</v>
          </cell>
          <cell r="P55">
            <v>0.05</v>
          </cell>
        </row>
        <row r="56">
          <cell r="A56" t="str">
            <v>DENM_TRA_OT_LD2</v>
          </cell>
          <cell r="B56" t="str">
            <v>DENM</v>
          </cell>
          <cell r="C56" t="str">
            <v>WHOL</v>
          </cell>
          <cell r="D56" t="str">
            <v>TRA_OT_LD2</v>
          </cell>
          <cell r="E56">
            <v>-1</v>
          </cell>
          <cell r="F56">
            <v>-1</v>
          </cell>
          <cell r="G56">
            <v>-1</v>
          </cell>
          <cell r="H56">
            <v>-1</v>
          </cell>
          <cell r="I56">
            <v>-1</v>
          </cell>
          <cell r="J56">
            <v>-1</v>
          </cell>
          <cell r="K56">
            <v>-1</v>
          </cell>
          <cell r="L56">
            <v>-1</v>
          </cell>
          <cell r="M56">
            <v>-1</v>
          </cell>
          <cell r="N56">
            <v>-1</v>
          </cell>
          <cell r="O56">
            <v>0.2</v>
          </cell>
          <cell r="P56">
            <v>-1</v>
          </cell>
        </row>
        <row r="57">
          <cell r="A57" t="str">
            <v>DENM_TRA_OT_LB</v>
          </cell>
          <cell r="B57" t="str">
            <v>DENM</v>
          </cell>
          <cell r="C57" t="str">
            <v>WHOL</v>
          </cell>
          <cell r="D57" t="str">
            <v>TRA_OT_LB</v>
          </cell>
          <cell r="E57">
            <v>0.08</v>
          </cell>
          <cell r="F57">
            <v>0.08</v>
          </cell>
          <cell r="G57">
            <v>0.08</v>
          </cell>
          <cell r="H57">
            <v>0.08</v>
          </cell>
          <cell r="I57">
            <v>0.08</v>
          </cell>
          <cell r="J57">
            <v>7.0000000000000007E-2</v>
          </cell>
          <cell r="K57">
            <v>0.05</v>
          </cell>
          <cell r="L57">
            <v>0.05</v>
          </cell>
          <cell r="M57">
            <v>0.16</v>
          </cell>
          <cell r="N57">
            <v>1.24</v>
          </cell>
          <cell r="O57">
            <v>0.86</v>
          </cell>
          <cell r="P57">
            <v>0.05</v>
          </cell>
        </row>
        <row r="58">
          <cell r="A58" t="str">
            <v>DENM_TRA_OTS_M</v>
          </cell>
          <cell r="B58" t="str">
            <v>DENM</v>
          </cell>
          <cell r="C58" t="str">
            <v>WHOL</v>
          </cell>
          <cell r="D58" t="str">
            <v>TRA_OTS_M</v>
          </cell>
          <cell r="E58">
            <v>-1</v>
          </cell>
          <cell r="F58">
            <v>-1</v>
          </cell>
          <cell r="G58">
            <v>-1</v>
          </cell>
          <cell r="H58">
            <v>-1</v>
          </cell>
          <cell r="I58">
            <v>-1</v>
          </cell>
          <cell r="J58">
            <v>-1</v>
          </cell>
          <cell r="K58">
            <v>-1</v>
          </cell>
          <cell r="L58">
            <v>-1</v>
          </cell>
          <cell r="M58">
            <v>-1</v>
          </cell>
          <cell r="N58">
            <v>1.4</v>
          </cell>
          <cell r="O58">
            <v>-1</v>
          </cell>
          <cell r="P58">
            <v>-1</v>
          </cell>
        </row>
        <row r="59">
          <cell r="A59" t="str">
            <v>DENM_TRA_OTS_L</v>
          </cell>
          <cell r="B59" t="str">
            <v>DENM</v>
          </cell>
          <cell r="C59" t="str">
            <v>WHOL</v>
          </cell>
          <cell r="D59" t="str">
            <v>TRA_OTS_L</v>
          </cell>
          <cell r="E59">
            <v>-1</v>
          </cell>
          <cell r="F59">
            <v>-1</v>
          </cell>
          <cell r="G59">
            <v>-1</v>
          </cell>
          <cell r="H59">
            <v>-1</v>
          </cell>
          <cell r="I59">
            <v>-1</v>
          </cell>
          <cell r="J59">
            <v>-1</v>
          </cell>
          <cell r="K59">
            <v>-1</v>
          </cell>
          <cell r="L59">
            <v>-1</v>
          </cell>
          <cell r="M59">
            <v>1.4</v>
          </cell>
          <cell r="N59">
            <v>1.4</v>
          </cell>
          <cell r="O59">
            <v>-1</v>
          </cell>
          <cell r="P59">
            <v>-1</v>
          </cell>
        </row>
        <row r="60">
          <cell r="A60" t="str">
            <v>DENM_IN_BO</v>
          </cell>
          <cell r="B60" t="str">
            <v>DENM</v>
          </cell>
          <cell r="C60" t="str">
            <v>WHOL</v>
          </cell>
          <cell r="D60" t="str">
            <v>IN_BO</v>
          </cell>
          <cell r="E60">
            <v>0.2</v>
          </cell>
          <cell r="F60">
            <v>0.2</v>
          </cell>
          <cell r="G60">
            <v>0.23</v>
          </cell>
          <cell r="H60">
            <v>0.23</v>
          </cell>
          <cell r="I60">
            <v>0.23</v>
          </cell>
          <cell r="J60">
            <v>0.14000000000000001</v>
          </cell>
          <cell r="K60">
            <v>0.13</v>
          </cell>
          <cell r="L60">
            <v>0.13</v>
          </cell>
          <cell r="M60">
            <v>0.17</v>
          </cell>
          <cell r="N60">
            <v>0.08</v>
          </cell>
          <cell r="O60">
            <v>7.0000000000000007E-2</v>
          </cell>
          <cell r="P60">
            <v>7.0000000000000007E-2</v>
          </cell>
        </row>
        <row r="61">
          <cell r="A61" t="str">
            <v>DENM_IN_OC</v>
          </cell>
          <cell r="B61" t="str">
            <v>DENM</v>
          </cell>
          <cell r="C61" t="str">
            <v>WHOL</v>
          </cell>
          <cell r="D61" t="str">
            <v>IN_OC</v>
          </cell>
          <cell r="E61">
            <v>0.2</v>
          </cell>
          <cell r="F61">
            <v>0.2</v>
          </cell>
          <cell r="G61">
            <v>0.23</v>
          </cell>
          <cell r="H61">
            <v>0.23</v>
          </cell>
          <cell r="I61">
            <v>0.23</v>
          </cell>
          <cell r="J61">
            <v>0.03</v>
          </cell>
          <cell r="K61">
            <v>0.13</v>
          </cell>
          <cell r="L61">
            <v>0.13</v>
          </cell>
          <cell r="M61">
            <v>0.17</v>
          </cell>
          <cell r="N61">
            <v>0.08</v>
          </cell>
          <cell r="O61">
            <v>7.0000000000000007E-2</v>
          </cell>
          <cell r="P61">
            <v>7.0000000000000007E-2</v>
          </cell>
        </row>
        <row r="62">
          <cell r="A62" t="str">
            <v>FINL_CON_COMB</v>
          </cell>
          <cell r="B62" t="str">
            <v>FINL</v>
          </cell>
          <cell r="C62" t="str">
            <v>WHOL</v>
          </cell>
          <cell r="D62" t="str">
            <v>CON_COMB</v>
          </cell>
          <cell r="E62">
            <v>0.2</v>
          </cell>
          <cell r="F62">
            <v>0.2</v>
          </cell>
          <cell r="G62">
            <v>0.23</v>
          </cell>
          <cell r="H62">
            <v>0.23</v>
          </cell>
          <cell r="I62">
            <v>0.23</v>
          </cell>
          <cell r="J62">
            <v>0.14000000000000001</v>
          </cell>
          <cell r="K62">
            <v>0.13</v>
          </cell>
          <cell r="L62">
            <v>0.13</v>
          </cell>
          <cell r="M62">
            <v>0.17</v>
          </cell>
          <cell r="N62">
            <v>0.08</v>
          </cell>
          <cell r="O62">
            <v>7.0000000000000007E-2</v>
          </cell>
          <cell r="P62">
            <v>7.0000000000000007E-2</v>
          </cell>
        </row>
        <row r="63">
          <cell r="A63" t="str">
            <v>FINL_PP_EX_WB</v>
          </cell>
          <cell r="B63" t="str">
            <v>FINL</v>
          </cell>
          <cell r="C63" t="str">
            <v>WHOL</v>
          </cell>
          <cell r="D63" t="str">
            <v>PP_EX_WB</v>
          </cell>
          <cell r="E63">
            <v>-1</v>
          </cell>
          <cell r="F63">
            <v>-1</v>
          </cell>
          <cell r="G63">
            <v>0.42</v>
          </cell>
          <cell r="H63">
            <v>0.42</v>
          </cell>
          <cell r="I63">
            <v>0.42</v>
          </cell>
          <cell r="J63">
            <v>-1</v>
          </cell>
          <cell r="K63">
            <v>-1</v>
          </cell>
          <cell r="L63">
            <v>-1</v>
          </cell>
          <cell r="M63">
            <v>-1</v>
          </cell>
          <cell r="N63">
            <v>-1</v>
          </cell>
          <cell r="O63">
            <v>-1</v>
          </cell>
          <cell r="P63">
            <v>-1</v>
          </cell>
        </row>
        <row r="64">
          <cell r="A64" t="str">
            <v>FINL_PP_EX_OTH</v>
          </cell>
          <cell r="B64" t="str">
            <v>FINL</v>
          </cell>
          <cell r="C64" t="str">
            <v>WHOL</v>
          </cell>
          <cell r="D64" t="str">
            <v>PP_EX_OTH</v>
          </cell>
          <cell r="E64">
            <v>0.25</v>
          </cell>
          <cell r="F64">
            <v>0.25</v>
          </cell>
          <cell r="G64">
            <v>0.28999999999999998</v>
          </cell>
          <cell r="H64">
            <v>0.28999999999999998</v>
          </cell>
          <cell r="I64">
            <v>0.28999999999999998</v>
          </cell>
          <cell r="J64">
            <v>0.14000000000000001</v>
          </cell>
          <cell r="K64">
            <v>0.13</v>
          </cell>
          <cell r="L64">
            <v>0.13</v>
          </cell>
          <cell r="M64">
            <v>0.2</v>
          </cell>
          <cell r="N64">
            <v>0.08</v>
          </cell>
          <cell r="O64">
            <v>7.0000000000000007E-2</v>
          </cell>
          <cell r="P64">
            <v>0.15</v>
          </cell>
        </row>
        <row r="65">
          <cell r="A65" t="str">
            <v>FINL_PP_NEW</v>
          </cell>
          <cell r="B65" t="str">
            <v>FINL</v>
          </cell>
          <cell r="C65" t="str">
            <v>WHOL</v>
          </cell>
          <cell r="D65" t="str">
            <v>PP_NEW</v>
          </cell>
          <cell r="E65">
            <v>0.1</v>
          </cell>
          <cell r="F65">
            <v>0.1</v>
          </cell>
          <cell r="G65">
            <v>0.15</v>
          </cell>
          <cell r="H65">
            <v>0.15</v>
          </cell>
          <cell r="I65">
            <v>0.15</v>
          </cell>
          <cell r="J65">
            <v>7.0000000000000007E-2</v>
          </cell>
          <cell r="K65">
            <v>7.0000000000000007E-2</v>
          </cell>
          <cell r="L65">
            <v>7.0000000000000007E-2</v>
          </cell>
          <cell r="M65">
            <v>0.1</v>
          </cell>
          <cell r="N65">
            <v>0.05</v>
          </cell>
          <cell r="O65">
            <v>7.0000000000000007E-2</v>
          </cell>
          <cell r="P65">
            <v>0.05</v>
          </cell>
        </row>
        <row r="66">
          <cell r="A66" t="str">
            <v>FINL_DOM</v>
          </cell>
          <cell r="B66" t="str">
            <v>FINL</v>
          </cell>
          <cell r="C66" t="str">
            <v>WHOL</v>
          </cell>
          <cell r="D66" t="str">
            <v>DOM</v>
          </cell>
          <cell r="E66">
            <v>7.0000000000000007E-2</v>
          </cell>
          <cell r="F66">
            <v>7.0000000000000007E-2</v>
          </cell>
          <cell r="G66">
            <v>0.08</v>
          </cell>
          <cell r="H66">
            <v>0.08</v>
          </cell>
          <cell r="I66">
            <v>0.08</v>
          </cell>
          <cell r="J66">
            <v>7.0000000000000007E-2</v>
          </cell>
          <cell r="K66">
            <v>0.05</v>
          </cell>
          <cell r="L66">
            <v>0.05</v>
          </cell>
          <cell r="M66">
            <v>0.16</v>
          </cell>
          <cell r="N66">
            <v>0.06</v>
          </cell>
          <cell r="O66">
            <v>0.06</v>
          </cell>
          <cell r="P66">
            <v>0.05</v>
          </cell>
        </row>
        <row r="67">
          <cell r="A67" t="str">
            <v>FINL_TRA_RD_LD2</v>
          </cell>
          <cell r="B67" t="str">
            <v>FINL</v>
          </cell>
          <cell r="C67" t="str">
            <v>WHOL</v>
          </cell>
          <cell r="D67" t="str">
            <v>TRA_RD_LD2</v>
          </cell>
          <cell r="E67">
            <v>-1</v>
          </cell>
          <cell r="F67">
            <v>-1</v>
          </cell>
          <cell r="G67">
            <v>-1</v>
          </cell>
          <cell r="H67">
            <v>-1</v>
          </cell>
          <cell r="I67">
            <v>-1</v>
          </cell>
          <cell r="J67">
            <v>-1</v>
          </cell>
          <cell r="K67">
            <v>-1</v>
          </cell>
          <cell r="L67">
            <v>-1</v>
          </cell>
          <cell r="M67">
            <v>-1</v>
          </cell>
          <cell r="N67">
            <v>-1</v>
          </cell>
          <cell r="O67">
            <v>0.2</v>
          </cell>
          <cell r="P67">
            <v>-1</v>
          </cell>
        </row>
        <row r="68">
          <cell r="A68" t="str">
            <v>FINL_TRA_RD_LD4</v>
          </cell>
          <cell r="B68" t="str">
            <v>FINL</v>
          </cell>
          <cell r="C68" t="str">
            <v>WHOL</v>
          </cell>
          <cell r="D68" t="str">
            <v>TRA_RD_LD4</v>
          </cell>
          <cell r="E68">
            <v>-1</v>
          </cell>
          <cell r="F68">
            <v>-1</v>
          </cell>
          <cell r="G68">
            <v>-1</v>
          </cell>
          <cell r="H68">
            <v>-1</v>
          </cell>
          <cell r="I68">
            <v>-1</v>
          </cell>
          <cell r="J68">
            <v>-1</v>
          </cell>
          <cell r="K68">
            <v>-1</v>
          </cell>
          <cell r="L68">
            <v>-1</v>
          </cell>
          <cell r="M68">
            <v>-1</v>
          </cell>
          <cell r="N68">
            <v>0.35</v>
          </cell>
          <cell r="O68">
            <v>0.9</v>
          </cell>
          <cell r="P68">
            <v>0.65</v>
          </cell>
        </row>
        <row r="69">
          <cell r="A69" t="str">
            <v>FINL_TRA_RD_HD</v>
          </cell>
          <cell r="B69" t="str">
            <v>FINL</v>
          </cell>
          <cell r="C69" t="str">
            <v>WHOL</v>
          </cell>
          <cell r="D69" t="str">
            <v>TRA_RD_HD</v>
          </cell>
          <cell r="E69">
            <v>-1</v>
          </cell>
          <cell r="F69">
            <v>-1</v>
          </cell>
          <cell r="G69">
            <v>-1</v>
          </cell>
          <cell r="H69">
            <v>-1</v>
          </cell>
          <cell r="I69">
            <v>-1</v>
          </cell>
          <cell r="J69">
            <v>-1</v>
          </cell>
          <cell r="K69">
            <v>-1</v>
          </cell>
          <cell r="L69">
            <v>-1</v>
          </cell>
          <cell r="M69">
            <v>-1</v>
          </cell>
          <cell r="N69">
            <v>1.03</v>
          </cell>
          <cell r="O69">
            <v>0.86</v>
          </cell>
          <cell r="P69">
            <v>0.65</v>
          </cell>
        </row>
        <row r="70">
          <cell r="A70" t="str">
            <v>FINL_TRA_OT</v>
          </cell>
          <cell r="B70" t="str">
            <v>FINL</v>
          </cell>
          <cell r="C70" t="str">
            <v>WHOL</v>
          </cell>
          <cell r="D70" t="str">
            <v>TRA_OT</v>
          </cell>
          <cell r="E70">
            <v>0.08</v>
          </cell>
          <cell r="F70">
            <v>0.08</v>
          </cell>
          <cell r="G70">
            <v>0.08</v>
          </cell>
          <cell r="H70">
            <v>0.08</v>
          </cell>
          <cell r="I70">
            <v>0.08</v>
          </cell>
          <cell r="J70">
            <v>7.0000000000000007E-2</v>
          </cell>
          <cell r="K70">
            <v>0.05</v>
          </cell>
          <cell r="L70">
            <v>0.05</v>
          </cell>
          <cell r="M70">
            <v>0.16</v>
          </cell>
          <cell r="N70">
            <v>1.4</v>
          </cell>
          <cell r="O70">
            <v>0.86</v>
          </cell>
          <cell r="P70">
            <v>0.05</v>
          </cell>
        </row>
        <row r="71">
          <cell r="A71" t="str">
            <v>FINL_TRA_OT_LD2</v>
          </cell>
          <cell r="B71" t="str">
            <v>FINL</v>
          </cell>
          <cell r="C71" t="str">
            <v>WHOL</v>
          </cell>
          <cell r="D71" t="str">
            <v>TRA_OT_LD2</v>
          </cell>
          <cell r="E71">
            <v>-1</v>
          </cell>
          <cell r="F71">
            <v>-1</v>
          </cell>
          <cell r="G71">
            <v>-1</v>
          </cell>
          <cell r="H71">
            <v>-1</v>
          </cell>
          <cell r="I71">
            <v>-1</v>
          </cell>
          <cell r="J71">
            <v>-1</v>
          </cell>
          <cell r="K71">
            <v>-1</v>
          </cell>
          <cell r="L71">
            <v>-1</v>
          </cell>
          <cell r="M71">
            <v>-1</v>
          </cell>
          <cell r="N71">
            <v>-1</v>
          </cell>
          <cell r="O71">
            <v>0.2</v>
          </cell>
          <cell r="P71">
            <v>-1</v>
          </cell>
        </row>
        <row r="72">
          <cell r="A72" t="str">
            <v>FINL_TRA_OT_LB</v>
          </cell>
          <cell r="B72" t="str">
            <v>FINL</v>
          </cell>
          <cell r="C72" t="str">
            <v>WHOL</v>
          </cell>
          <cell r="D72" t="str">
            <v>TRA_OT_LB</v>
          </cell>
          <cell r="E72">
            <v>0.08</v>
          </cell>
          <cell r="F72">
            <v>0.08</v>
          </cell>
          <cell r="G72">
            <v>0.08</v>
          </cell>
          <cell r="H72">
            <v>0.08</v>
          </cell>
          <cell r="I72">
            <v>0.08</v>
          </cell>
          <cell r="J72">
            <v>7.0000000000000007E-2</v>
          </cell>
          <cell r="K72">
            <v>0.05</v>
          </cell>
          <cell r="L72">
            <v>0.05</v>
          </cell>
          <cell r="M72">
            <v>0.16</v>
          </cell>
          <cell r="N72">
            <v>1.4</v>
          </cell>
          <cell r="O72">
            <v>0.86</v>
          </cell>
          <cell r="P72">
            <v>0.05</v>
          </cell>
        </row>
        <row r="73">
          <cell r="A73" t="str">
            <v>FINL_TRA_OTS_M</v>
          </cell>
          <cell r="B73" t="str">
            <v>FINL</v>
          </cell>
          <cell r="C73" t="str">
            <v>WHOL</v>
          </cell>
          <cell r="D73" t="str">
            <v>TRA_OTS_M</v>
          </cell>
          <cell r="E73">
            <v>-1</v>
          </cell>
          <cell r="F73">
            <v>-1</v>
          </cell>
          <cell r="G73">
            <v>-1</v>
          </cell>
          <cell r="H73">
            <v>-1</v>
          </cell>
          <cell r="I73">
            <v>-1</v>
          </cell>
          <cell r="J73">
            <v>-1</v>
          </cell>
          <cell r="K73">
            <v>-1</v>
          </cell>
          <cell r="L73">
            <v>-1</v>
          </cell>
          <cell r="M73">
            <v>-1</v>
          </cell>
          <cell r="N73">
            <v>1.4</v>
          </cell>
          <cell r="O73">
            <v>-1</v>
          </cell>
          <cell r="P73">
            <v>-1</v>
          </cell>
        </row>
        <row r="74">
          <cell r="A74" t="str">
            <v>FINL_TRA_OTS_L</v>
          </cell>
          <cell r="B74" t="str">
            <v>FINL</v>
          </cell>
          <cell r="C74" t="str">
            <v>WHOL</v>
          </cell>
          <cell r="D74" t="str">
            <v>TRA_OTS_L</v>
          </cell>
          <cell r="E74">
            <v>-1</v>
          </cell>
          <cell r="F74">
            <v>-1</v>
          </cell>
          <cell r="G74">
            <v>-1</v>
          </cell>
          <cell r="H74">
            <v>-1</v>
          </cell>
          <cell r="I74">
            <v>-1</v>
          </cell>
          <cell r="J74">
            <v>-1</v>
          </cell>
          <cell r="K74">
            <v>-1</v>
          </cell>
          <cell r="L74">
            <v>-1</v>
          </cell>
          <cell r="M74">
            <v>1.4</v>
          </cell>
          <cell r="N74">
            <v>1.4</v>
          </cell>
          <cell r="O74">
            <v>-1</v>
          </cell>
          <cell r="P74">
            <v>-1</v>
          </cell>
        </row>
        <row r="75">
          <cell r="A75" t="str">
            <v>FINL_IN_BO</v>
          </cell>
          <cell r="B75" t="str">
            <v>FINL</v>
          </cell>
          <cell r="C75" t="str">
            <v>WHOL</v>
          </cell>
          <cell r="D75" t="str">
            <v>IN_BO</v>
          </cell>
          <cell r="E75">
            <v>0.19</v>
          </cell>
          <cell r="F75">
            <v>0.19</v>
          </cell>
          <cell r="G75">
            <v>0.22</v>
          </cell>
          <cell r="H75">
            <v>0.22</v>
          </cell>
          <cell r="I75">
            <v>0.22</v>
          </cell>
          <cell r="J75">
            <v>0.14000000000000001</v>
          </cell>
          <cell r="K75">
            <v>0.13</v>
          </cell>
          <cell r="L75">
            <v>0.13</v>
          </cell>
          <cell r="M75">
            <v>0.17</v>
          </cell>
          <cell r="N75">
            <v>0.08</v>
          </cell>
          <cell r="O75">
            <v>7.0000000000000007E-2</v>
          </cell>
          <cell r="P75">
            <v>7.0000000000000007E-2</v>
          </cell>
        </row>
        <row r="76">
          <cell r="A76" t="str">
            <v>FINL_IN_OC</v>
          </cell>
          <cell r="B76" t="str">
            <v>FINL</v>
          </cell>
          <cell r="C76" t="str">
            <v>WHOL</v>
          </cell>
          <cell r="D76" t="str">
            <v>IN_OC</v>
          </cell>
          <cell r="E76">
            <v>0.19</v>
          </cell>
          <cell r="F76">
            <v>0.19</v>
          </cell>
          <cell r="G76">
            <v>0.22</v>
          </cell>
          <cell r="H76">
            <v>0.22</v>
          </cell>
          <cell r="I76">
            <v>0.22</v>
          </cell>
          <cell r="J76">
            <v>0.03</v>
          </cell>
          <cell r="K76">
            <v>0.13</v>
          </cell>
          <cell r="L76">
            <v>0.13</v>
          </cell>
          <cell r="M76">
            <v>0.17</v>
          </cell>
          <cell r="N76">
            <v>0.08</v>
          </cell>
          <cell r="O76">
            <v>7.0000000000000007E-2</v>
          </cell>
          <cell r="P76">
            <v>7.0000000000000007E-2</v>
          </cell>
        </row>
        <row r="77">
          <cell r="A77" t="str">
            <v>FRAN_CON_COMB</v>
          </cell>
          <cell r="B77" t="str">
            <v>FRAN</v>
          </cell>
          <cell r="C77" t="str">
            <v>WHOL</v>
          </cell>
          <cell r="D77" t="str">
            <v>CON_COMB</v>
          </cell>
          <cell r="E77">
            <v>0.2</v>
          </cell>
          <cell r="F77">
            <v>0.2</v>
          </cell>
          <cell r="G77">
            <v>0.23</v>
          </cell>
          <cell r="H77">
            <v>0.23</v>
          </cell>
          <cell r="I77">
            <v>0.23</v>
          </cell>
          <cell r="J77">
            <v>0.14000000000000001</v>
          </cell>
          <cell r="K77">
            <v>0.13</v>
          </cell>
          <cell r="L77">
            <v>0.13</v>
          </cell>
          <cell r="M77">
            <v>0.17</v>
          </cell>
          <cell r="N77">
            <v>0.08</v>
          </cell>
          <cell r="O77">
            <v>7.0000000000000007E-2</v>
          </cell>
          <cell r="P77">
            <v>7.0000000000000007E-2</v>
          </cell>
        </row>
        <row r="78">
          <cell r="A78" t="str">
            <v>FRAN_PP_EX_WB</v>
          </cell>
          <cell r="B78" t="str">
            <v>FRAN</v>
          </cell>
          <cell r="C78" t="str">
            <v>WHOL</v>
          </cell>
          <cell r="D78" t="str">
            <v>PP_EX_WB</v>
          </cell>
          <cell r="E78">
            <v>-1</v>
          </cell>
          <cell r="F78">
            <v>-1</v>
          </cell>
          <cell r="G78">
            <v>0.42</v>
          </cell>
          <cell r="H78">
            <v>0.42</v>
          </cell>
          <cell r="I78">
            <v>0.42</v>
          </cell>
          <cell r="J78">
            <v>-1</v>
          </cell>
          <cell r="K78">
            <v>-1</v>
          </cell>
          <cell r="L78">
            <v>-1</v>
          </cell>
          <cell r="M78">
            <v>-1</v>
          </cell>
          <cell r="N78">
            <v>-1</v>
          </cell>
          <cell r="O78">
            <v>-1</v>
          </cell>
          <cell r="P78">
            <v>-1</v>
          </cell>
        </row>
        <row r="79">
          <cell r="A79" t="str">
            <v>FRAN_PP_EX_OTH</v>
          </cell>
          <cell r="B79" t="str">
            <v>FRAN</v>
          </cell>
          <cell r="C79" t="str">
            <v>WHOL</v>
          </cell>
          <cell r="D79" t="str">
            <v>PP_EX_OTH</v>
          </cell>
          <cell r="E79">
            <v>0.25</v>
          </cell>
          <cell r="F79">
            <v>0.25</v>
          </cell>
          <cell r="G79">
            <v>0.26</v>
          </cell>
          <cell r="H79">
            <v>0.26</v>
          </cell>
          <cell r="I79">
            <v>0.26</v>
          </cell>
          <cell r="J79">
            <v>0.14000000000000001</v>
          </cell>
          <cell r="K79">
            <v>0.13</v>
          </cell>
          <cell r="L79">
            <v>0.13</v>
          </cell>
          <cell r="M79">
            <v>0.23</v>
          </cell>
          <cell r="N79">
            <v>0.08</v>
          </cell>
          <cell r="O79">
            <v>7.0000000000000007E-2</v>
          </cell>
          <cell r="P79">
            <v>0.08</v>
          </cell>
        </row>
        <row r="80">
          <cell r="A80" t="str">
            <v>FRAN_PP_NEW</v>
          </cell>
          <cell r="B80" t="str">
            <v>FRAN</v>
          </cell>
          <cell r="C80" t="str">
            <v>WHOL</v>
          </cell>
          <cell r="D80" t="str">
            <v>PP_NEW</v>
          </cell>
          <cell r="E80">
            <v>0.1</v>
          </cell>
          <cell r="F80">
            <v>0.1</v>
          </cell>
          <cell r="G80">
            <v>0.15</v>
          </cell>
          <cell r="H80">
            <v>0.15</v>
          </cell>
          <cell r="I80">
            <v>0.15</v>
          </cell>
          <cell r="J80">
            <v>7.0000000000000007E-2</v>
          </cell>
          <cell r="K80">
            <v>7.0000000000000007E-2</v>
          </cell>
          <cell r="L80">
            <v>7.0000000000000007E-2</v>
          </cell>
          <cell r="M80">
            <v>0.1</v>
          </cell>
          <cell r="N80">
            <v>0.05</v>
          </cell>
          <cell r="O80">
            <v>0.06</v>
          </cell>
          <cell r="P80">
            <v>0.05</v>
          </cell>
        </row>
        <row r="81">
          <cell r="A81" t="str">
            <v>FRAN_DOM</v>
          </cell>
          <cell r="B81" t="str">
            <v>FRAN</v>
          </cell>
          <cell r="C81" t="str">
            <v>WHOL</v>
          </cell>
          <cell r="D81" t="str">
            <v>DOM</v>
          </cell>
          <cell r="E81">
            <v>7.0000000000000007E-2</v>
          </cell>
          <cell r="F81">
            <v>7.0000000000000007E-2</v>
          </cell>
          <cell r="G81">
            <v>0.09</v>
          </cell>
          <cell r="H81">
            <v>0.09</v>
          </cell>
          <cell r="I81">
            <v>0.09</v>
          </cell>
          <cell r="J81">
            <v>7.0000000000000007E-2</v>
          </cell>
          <cell r="K81">
            <v>0.05</v>
          </cell>
          <cell r="L81">
            <v>0.05</v>
          </cell>
          <cell r="M81">
            <v>0.17</v>
          </cell>
          <cell r="N81">
            <v>7.0000000000000007E-2</v>
          </cell>
          <cell r="O81">
            <v>0.06</v>
          </cell>
          <cell r="P81">
            <v>0.05</v>
          </cell>
        </row>
        <row r="82">
          <cell r="A82" t="str">
            <v>FRAN_TRA_RD_LD2</v>
          </cell>
          <cell r="B82" t="str">
            <v>FRAN</v>
          </cell>
          <cell r="C82" t="str">
            <v>WHOL</v>
          </cell>
          <cell r="D82" t="str">
            <v>TRA_RD_LD2</v>
          </cell>
          <cell r="E82">
            <v>-1</v>
          </cell>
          <cell r="F82">
            <v>-1</v>
          </cell>
          <cell r="G82">
            <v>-1</v>
          </cell>
          <cell r="H82">
            <v>-1</v>
          </cell>
          <cell r="I82">
            <v>-1</v>
          </cell>
          <cell r="J82">
            <v>-1</v>
          </cell>
          <cell r="K82">
            <v>-1</v>
          </cell>
          <cell r="L82">
            <v>-1</v>
          </cell>
          <cell r="M82">
            <v>-1</v>
          </cell>
          <cell r="N82">
            <v>-1</v>
          </cell>
          <cell r="O82">
            <v>0.2</v>
          </cell>
          <cell r="P82">
            <v>-1</v>
          </cell>
        </row>
        <row r="83">
          <cell r="A83" t="str">
            <v>FRAN_TRA_RD_LD4</v>
          </cell>
          <cell r="B83" t="str">
            <v>FRAN</v>
          </cell>
          <cell r="C83" t="str">
            <v>WHOL</v>
          </cell>
          <cell r="D83" t="str">
            <v>TRA_RD_LD4</v>
          </cell>
          <cell r="E83">
            <v>-1</v>
          </cell>
          <cell r="F83">
            <v>-1</v>
          </cell>
          <cell r="G83">
            <v>-1</v>
          </cell>
          <cell r="H83">
            <v>-1</v>
          </cell>
          <cell r="I83">
            <v>-1</v>
          </cell>
          <cell r="J83">
            <v>-1</v>
          </cell>
          <cell r="K83">
            <v>-1</v>
          </cell>
          <cell r="L83">
            <v>-1</v>
          </cell>
          <cell r="M83">
            <v>-1</v>
          </cell>
          <cell r="N83">
            <v>0.27</v>
          </cell>
          <cell r="O83">
            <v>0.79</v>
          </cell>
          <cell r="P83">
            <v>0.65</v>
          </cell>
        </row>
        <row r="84">
          <cell r="A84" t="str">
            <v>FRAN_TRA_RD_HD</v>
          </cell>
          <cell r="B84" t="str">
            <v>FRAN</v>
          </cell>
          <cell r="C84" t="str">
            <v>WHOL</v>
          </cell>
          <cell r="D84" t="str">
            <v>TRA_RD_HD</v>
          </cell>
          <cell r="E84">
            <v>-1</v>
          </cell>
          <cell r="F84">
            <v>-1</v>
          </cell>
          <cell r="G84">
            <v>-1</v>
          </cell>
          <cell r="H84">
            <v>-1</v>
          </cell>
          <cell r="I84">
            <v>-1</v>
          </cell>
          <cell r="J84">
            <v>-1</v>
          </cell>
          <cell r="K84">
            <v>-1</v>
          </cell>
          <cell r="L84">
            <v>-1</v>
          </cell>
          <cell r="M84">
            <v>-1</v>
          </cell>
          <cell r="N84">
            <v>1.1599999999999999</v>
          </cell>
          <cell r="O84">
            <v>0.79</v>
          </cell>
          <cell r="P84">
            <v>0.65</v>
          </cell>
        </row>
        <row r="85">
          <cell r="A85" t="str">
            <v>FRAN_TRA_OT</v>
          </cell>
          <cell r="B85" t="str">
            <v>FRAN</v>
          </cell>
          <cell r="C85" t="str">
            <v>WHOL</v>
          </cell>
          <cell r="D85" t="str">
            <v>TRA_OT</v>
          </cell>
          <cell r="E85">
            <v>0.08</v>
          </cell>
          <cell r="F85">
            <v>0.08</v>
          </cell>
          <cell r="G85">
            <v>0.08</v>
          </cell>
          <cell r="H85">
            <v>0.08</v>
          </cell>
          <cell r="I85">
            <v>0.08</v>
          </cell>
          <cell r="J85">
            <v>7.0000000000000007E-2</v>
          </cell>
          <cell r="K85">
            <v>0.05</v>
          </cell>
          <cell r="L85">
            <v>0.05</v>
          </cell>
          <cell r="M85">
            <v>0.16</v>
          </cell>
          <cell r="N85">
            <v>1.6</v>
          </cell>
          <cell r="O85">
            <v>0.85</v>
          </cell>
          <cell r="P85">
            <v>0.05</v>
          </cell>
        </row>
        <row r="86">
          <cell r="A86" t="str">
            <v>FRAN_TRA_OT_LD2</v>
          </cell>
          <cell r="B86" t="str">
            <v>FRAN</v>
          </cell>
          <cell r="C86" t="str">
            <v>WHOL</v>
          </cell>
          <cell r="D86" t="str">
            <v>TRA_OT_LD2</v>
          </cell>
          <cell r="E86">
            <v>-1</v>
          </cell>
          <cell r="F86">
            <v>-1</v>
          </cell>
          <cell r="G86">
            <v>-1</v>
          </cell>
          <cell r="H86">
            <v>-1</v>
          </cell>
          <cell r="I86">
            <v>-1</v>
          </cell>
          <cell r="J86">
            <v>-1</v>
          </cell>
          <cell r="K86">
            <v>-1</v>
          </cell>
          <cell r="L86">
            <v>-1</v>
          </cell>
          <cell r="M86">
            <v>-1</v>
          </cell>
          <cell r="N86">
            <v>-1</v>
          </cell>
          <cell r="O86">
            <v>0.2</v>
          </cell>
          <cell r="P86">
            <v>-1</v>
          </cell>
        </row>
        <row r="87">
          <cell r="A87" t="str">
            <v>FRAN_TRA_OT_LB</v>
          </cell>
          <cell r="B87" t="str">
            <v>FRAN</v>
          </cell>
          <cell r="C87" t="str">
            <v>WHOL</v>
          </cell>
          <cell r="D87" t="str">
            <v>TRA_OT_LB</v>
          </cell>
          <cell r="E87">
            <v>0.08</v>
          </cell>
          <cell r="F87">
            <v>0.08</v>
          </cell>
          <cell r="G87">
            <v>0.08</v>
          </cell>
          <cell r="H87">
            <v>0.08</v>
          </cell>
          <cell r="I87">
            <v>0.08</v>
          </cell>
          <cell r="J87">
            <v>7.0000000000000007E-2</v>
          </cell>
          <cell r="K87">
            <v>0.05</v>
          </cell>
          <cell r="L87">
            <v>0.05</v>
          </cell>
          <cell r="M87">
            <v>0.16</v>
          </cell>
          <cell r="N87">
            <v>1.6</v>
          </cell>
          <cell r="O87">
            <v>0.85</v>
          </cell>
          <cell r="P87">
            <v>0.05</v>
          </cell>
        </row>
        <row r="88">
          <cell r="A88" t="str">
            <v>FRAN_TRA_OTS_M</v>
          </cell>
          <cell r="B88" t="str">
            <v>FRAN</v>
          </cell>
          <cell r="C88" t="str">
            <v>WHOL</v>
          </cell>
          <cell r="D88" t="str">
            <v>TRA_OTS_M</v>
          </cell>
          <cell r="E88">
            <v>-1</v>
          </cell>
          <cell r="F88">
            <v>-1</v>
          </cell>
          <cell r="G88">
            <v>-1</v>
          </cell>
          <cell r="H88">
            <v>-1</v>
          </cell>
          <cell r="I88">
            <v>-1</v>
          </cell>
          <cell r="J88">
            <v>-1</v>
          </cell>
          <cell r="K88">
            <v>-1</v>
          </cell>
          <cell r="L88">
            <v>-1</v>
          </cell>
          <cell r="M88">
            <v>-1</v>
          </cell>
          <cell r="N88">
            <v>1.48</v>
          </cell>
          <cell r="O88">
            <v>-1</v>
          </cell>
          <cell r="P88">
            <v>-1</v>
          </cell>
        </row>
        <row r="89">
          <cell r="A89" t="str">
            <v>FRAN_TRA_OTS_L</v>
          </cell>
          <cell r="B89" t="str">
            <v>FRAN</v>
          </cell>
          <cell r="C89" t="str">
            <v>WHOL</v>
          </cell>
          <cell r="D89" t="str">
            <v>TRA_OTS_L</v>
          </cell>
          <cell r="E89">
            <v>-1</v>
          </cell>
          <cell r="F89">
            <v>-1</v>
          </cell>
          <cell r="G89">
            <v>-1</v>
          </cell>
          <cell r="H89">
            <v>-1</v>
          </cell>
          <cell r="I89">
            <v>-1</v>
          </cell>
          <cell r="J89">
            <v>-1</v>
          </cell>
          <cell r="K89">
            <v>-1</v>
          </cell>
          <cell r="L89">
            <v>-1</v>
          </cell>
          <cell r="M89">
            <v>1.4</v>
          </cell>
          <cell r="N89">
            <v>1.48</v>
          </cell>
          <cell r="O89">
            <v>-1</v>
          </cell>
          <cell r="P89">
            <v>-1</v>
          </cell>
        </row>
        <row r="90">
          <cell r="A90" t="str">
            <v>FRAN_IN_BO</v>
          </cell>
          <cell r="B90" t="str">
            <v>FRAN</v>
          </cell>
          <cell r="C90" t="str">
            <v>WHOL</v>
          </cell>
          <cell r="D90" t="str">
            <v>IN_BO</v>
          </cell>
          <cell r="E90">
            <v>0.17</v>
          </cell>
          <cell r="F90">
            <v>0.17</v>
          </cell>
          <cell r="G90">
            <v>0.19</v>
          </cell>
          <cell r="H90">
            <v>0.19</v>
          </cell>
          <cell r="I90">
            <v>0.19</v>
          </cell>
          <cell r="J90">
            <v>0.14000000000000001</v>
          </cell>
          <cell r="K90">
            <v>0.19</v>
          </cell>
          <cell r="L90">
            <v>0.19</v>
          </cell>
          <cell r="M90">
            <v>0.17</v>
          </cell>
          <cell r="N90">
            <v>0.1</v>
          </cell>
          <cell r="O90">
            <v>7.0000000000000007E-2</v>
          </cell>
          <cell r="P90">
            <v>7.0000000000000007E-2</v>
          </cell>
        </row>
        <row r="91">
          <cell r="A91" t="str">
            <v>FRAN_IN_OC</v>
          </cell>
          <cell r="B91" t="str">
            <v>FRAN</v>
          </cell>
          <cell r="C91" t="str">
            <v>WHOL</v>
          </cell>
          <cell r="D91" t="str">
            <v>IN_OC</v>
          </cell>
          <cell r="E91">
            <v>0.2</v>
          </cell>
          <cell r="F91">
            <v>0.2</v>
          </cell>
          <cell r="G91">
            <v>0.23</v>
          </cell>
          <cell r="H91">
            <v>0.23</v>
          </cell>
          <cell r="I91">
            <v>0.23</v>
          </cell>
          <cell r="J91">
            <v>0.03</v>
          </cell>
          <cell r="K91">
            <v>0.19</v>
          </cell>
          <cell r="L91">
            <v>0.19</v>
          </cell>
          <cell r="M91">
            <v>0.17</v>
          </cell>
          <cell r="N91">
            <v>0.1</v>
          </cell>
          <cell r="O91">
            <v>7.0000000000000007E-2</v>
          </cell>
          <cell r="P91">
            <v>7.0000000000000007E-2</v>
          </cell>
        </row>
        <row r="92">
          <cell r="A92" t="str">
            <v>GERM_CON_COMB</v>
          </cell>
          <cell r="B92" t="str">
            <v>GERM</v>
          </cell>
          <cell r="C92" t="str">
            <v>OLDL</v>
          </cell>
          <cell r="D92" t="str">
            <v>CON_COMB</v>
          </cell>
          <cell r="E92">
            <v>0.2</v>
          </cell>
          <cell r="F92">
            <v>0.2</v>
          </cell>
          <cell r="G92">
            <v>0.23</v>
          </cell>
          <cell r="H92">
            <v>0.23</v>
          </cell>
          <cell r="I92">
            <v>0.23</v>
          </cell>
          <cell r="J92">
            <v>0.14000000000000001</v>
          </cell>
          <cell r="K92">
            <v>0.13</v>
          </cell>
          <cell r="L92">
            <v>0.13</v>
          </cell>
          <cell r="M92">
            <v>0.17</v>
          </cell>
          <cell r="N92">
            <v>0.08</v>
          </cell>
          <cell r="O92">
            <v>7.0000000000000007E-2</v>
          </cell>
          <cell r="P92">
            <v>7.0000000000000007E-2</v>
          </cell>
        </row>
        <row r="93">
          <cell r="A93" t="str">
            <v>GERM_PP_EX_WB</v>
          </cell>
          <cell r="B93" t="str">
            <v>GERM</v>
          </cell>
          <cell r="C93" t="str">
            <v>OLDL</v>
          </cell>
          <cell r="D93" t="str">
            <v>PP_EX_WB</v>
          </cell>
          <cell r="E93">
            <v>-1</v>
          </cell>
          <cell r="F93">
            <v>-1</v>
          </cell>
          <cell r="G93">
            <v>0.42</v>
          </cell>
          <cell r="H93">
            <v>0.42</v>
          </cell>
          <cell r="I93">
            <v>0.42</v>
          </cell>
          <cell r="J93">
            <v>-1</v>
          </cell>
          <cell r="K93">
            <v>-1</v>
          </cell>
          <cell r="L93">
            <v>-1</v>
          </cell>
          <cell r="M93">
            <v>-1</v>
          </cell>
          <cell r="N93">
            <v>-1</v>
          </cell>
          <cell r="O93">
            <v>-1</v>
          </cell>
          <cell r="P93">
            <v>-1</v>
          </cell>
        </row>
        <row r="94">
          <cell r="A94" t="str">
            <v>GERM_PP_EX_OTH</v>
          </cell>
          <cell r="B94" t="str">
            <v>GERM</v>
          </cell>
          <cell r="C94" t="str">
            <v>OLDL</v>
          </cell>
          <cell r="D94" t="str">
            <v>PP_EX_OTH</v>
          </cell>
          <cell r="E94">
            <v>0.27</v>
          </cell>
          <cell r="F94">
            <v>0.27</v>
          </cell>
          <cell r="G94">
            <v>0.31</v>
          </cell>
          <cell r="H94">
            <v>0.31</v>
          </cell>
          <cell r="I94">
            <v>0.31</v>
          </cell>
          <cell r="J94">
            <v>0.14000000000000001</v>
          </cell>
          <cell r="K94">
            <v>0.13</v>
          </cell>
          <cell r="L94">
            <v>0.13</v>
          </cell>
          <cell r="M94">
            <v>0.2</v>
          </cell>
          <cell r="N94">
            <v>0.08</v>
          </cell>
          <cell r="O94">
            <v>7.0000000000000007E-2</v>
          </cell>
          <cell r="P94">
            <v>0.15</v>
          </cell>
        </row>
        <row r="95">
          <cell r="A95" t="str">
            <v>GERM_PP_NEW</v>
          </cell>
          <cell r="B95" t="str">
            <v>GERM</v>
          </cell>
          <cell r="C95" t="str">
            <v>OLDL</v>
          </cell>
          <cell r="D95" t="str">
            <v>PP_NEW</v>
          </cell>
          <cell r="E95">
            <v>0.1</v>
          </cell>
          <cell r="F95">
            <v>0.1</v>
          </cell>
          <cell r="G95">
            <v>0.15</v>
          </cell>
          <cell r="H95">
            <v>0.15</v>
          </cell>
          <cell r="I95">
            <v>0.15</v>
          </cell>
          <cell r="J95">
            <v>7.0000000000000007E-2</v>
          </cell>
          <cell r="K95">
            <v>7.0000000000000007E-2</v>
          </cell>
          <cell r="L95">
            <v>7.0000000000000007E-2</v>
          </cell>
          <cell r="M95">
            <v>0.1</v>
          </cell>
          <cell r="N95">
            <v>0.05</v>
          </cell>
          <cell r="O95">
            <v>7.0000000000000007E-2</v>
          </cell>
          <cell r="P95">
            <v>0.05</v>
          </cell>
        </row>
        <row r="96">
          <cell r="A96" t="str">
            <v>GERM_DOM</v>
          </cell>
          <cell r="B96" t="str">
            <v>GERM</v>
          </cell>
          <cell r="C96" t="str">
            <v>OLDL</v>
          </cell>
          <cell r="D96" t="str">
            <v>DOM</v>
          </cell>
          <cell r="E96">
            <v>7.0000000000000007E-2</v>
          </cell>
          <cell r="F96">
            <v>7.0000000000000007E-2</v>
          </cell>
          <cell r="G96">
            <v>0.08</v>
          </cell>
          <cell r="H96">
            <v>0.08</v>
          </cell>
          <cell r="I96">
            <v>0.08</v>
          </cell>
          <cell r="J96">
            <v>7.0000000000000007E-2</v>
          </cell>
          <cell r="K96">
            <v>0.08</v>
          </cell>
          <cell r="L96">
            <v>0.05</v>
          </cell>
          <cell r="M96">
            <v>0.16</v>
          </cell>
          <cell r="N96">
            <v>0.06</v>
          </cell>
          <cell r="O96">
            <v>0.06</v>
          </cell>
          <cell r="P96">
            <v>0.05</v>
          </cell>
        </row>
        <row r="97">
          <cell r="A97" t="str">
            <v>GERM_TRA_RD_LD2</v>
          </cell>
          <cell r="B97" t="str">
            <v>GERM</v>
          </cell>
          <cell r="C97" t="str">
            <v>OLDL</v>
          </cell>
          <cell r="D97" t="str">
            <v>TRA_RD_LD2</v>
          </cell>
          <cell r="E97">
            <v>-1</v>
          </cell>
          <cell r="F97">
            <v>-1</v>
          </cell>
          <cell r="G97">
            <v>-1</v>
          </cell>
          <cell r="H97">
            <v>-1</v>
          </cell>
          <cell r="I97">
            <v>-1</v>
          </cell>
          <cell r="J97">
            <v>-1</v>
          </cell>
          <cell r="K97">
            <v>-1</v>
          </cell>
          <cell r="L97">
            <v>-1</v>
          </cell>
          <cell r="M97">
            <v>-1</v>
          </cell>
          <cell r="N97">
            <v>-1</v>
          </cell>
          <cell r="O97">
            <v>0.03</v>
          </cell>
          <cell r="P97">
            <v>-1</v>
          </cell>
        </row>
        <row r="98">
          <cell r="A98" t="str">
            <v>GERM_TRA_RD_LD4</v>
          </cell>
          <cell r="B98" t="str">
            <v>GERM</v>
          </cell>
          <cell r="C98" t="str">
            <v>OLDL</v>
          </cell>
          <cell r="D98" t="str">
            <v>TRA_RD_LD4</v>
          </cell>
          <cell r="E98">
            <v>-1</v>
          </cell>
          <cell r="F98">
            <v>-1</v>
          </cell>
          <cell r="G98">
            <v>-1</v>
          </cell>
          <cell r="H98">
            <v>-1</v>
          </cell>
          <cell r="I98">
            <v>-1</v>
          </cell>
          <cell r="J98">
            <v>-1</v>
          </cell>
          <cell r="K98">
            <v>-1</v>
          </cell>
          <cell r="L98">
            <v>-1</v>
          </cell>
          <cell r="M98">
            <v>-1</v>
          </cell>
          <cell r="N98">
            <v>0.28000000000000003</v>
          </cell>
          <cell r="O98">
            <v>0.81</v>
          </cell>
          <cell r="P98">
            <v>0.65</v>
          </cell>
        </row>
        <row r="99">
          <cell r="A99" t="str">
            <v>GERM_TRA_RD_HD</v>
          </cell>
          <cell r="B99" t="str">
            <v>GERM</v>
          </cell>
          <cell r="C99" t="str">
            <v>OLDL</v>
          </cell>
          <cell r="D99" t="str">
            <v>TRA_RD_HD</v>
          </cell>
          <cell r="E99">
            <v>-1</v>
          </cell>
          <cell r="F99">
            <v>-1</v>
          </cell>
          <cell r="G99">
            <v>-1</v>
          </cell>
          <cell r="H99">
            <v>-1</v>
          </cell>
          <cell r="I99">
            <v>-1</v>
          </cell>
          <cell r="J99">
            <v>-1</v>
          </cell>
          <cell r="K99">
            <v>-1</v>
          </cell>
          <cell r="L99">
            <v>-1</v>
          </cell>
          <cell r="M99">
            <v>-1</v>
          </cell>
          <cell r="N99">
            <v>0.85</v>
          </cell>
          <cell r="O99">
            <v>0.85</v>
          </cell>
          <cell r="P99">
            <v>0.65</v>
          </cell>
        </row>
        <row r="100">
          <cell r="A100" t="str">
            <v>GERM_TRA_OT</v>
          </cell>
          <cell r="B100" t="str">
            <v>GERM</v>
          </cell>
          <cell r="C100" t="str">
            <v>OLDL</v>
          </cell>
          <cell r="D100" t="str">
            <v>TRA_OT</v>
          </cell>
          <cell r="E100">
            <v>0.08</v>
          </cell>
          <cell r="F100">
            <v>0.08</v>
          </cell>
          <cell r="G100">
            <v>0.08</v>
          </cell>
          <cell r="H100">
            <v>0.08</v>
          </cell>
          <cell r="I100">
            <v>0.08</v>
          </cell>
          <cell r="J100">
            <v>7.0000000000000007E-2</v>
          </cell>
          <cell r="K100">
            <v>0.08</v>
          </cell>
          <cell r="L100">
            <v>0.05</v>
          </cell>
          <cell r="M100">
            <v>0.16</v>
          </cell>
          <cell r="N100">
            <v>1.3</v>
          </cell>
          <cell r="O100">
            <v>0.85</v>
          </cell>
          <cell r="P100">
            <v>0.05</v>
          </cell>
        </row>
        <row r="101">
          <cell r="A101" t="str">
            <v>GERM_TRA_OT_LD2</v>
          </cell>
          <cell r="B101" t="str">
            <v>GERM</v>
          </cell>
          <cell r="C101" t="str">
            <v>OLDL</v>
          </cell>
          <cell r="D101" t="str">
            <v>TRA_OT_LD2</v>
          </cell>
          <cell r="E101">
            <v>-1</v>
          </cell>
          <cell r="F101">
            <v>-1</v>
          </cell>
          <cell r="G101">
            <v>-1</v>
          </cell>
          <cell r="H101">
            <v>-1</v>
          </cell>
          <cell r="I101">
            <v>-1</v>
          </cell>
          <cell r="J101">
            <v>-1</v>
          </cell>
          <cell r="K101">
            <v>-1</v>
          </cell>
          <cell r="L101">
            <v>-1</v>
          </cell>
          <cell r="M101">
            <v>-1</v>
          </cell>
          <cell r="N101">
            <v>-1</v>
          </cell>
          <cell r="O101">
            <v>0.2</v>
          </cell>
          <cell r="P101">
            <v>-1</v>
          </cell>
        </row>
        <row r="102">
          <cell r="A102" t="str">
            <v>GERM_TRA_OT_LB</v>
          </cell>
          <cell r="B102" t="str">
            <v>GERM</v>
          </cell>
          <cell r="C102" t="str">
            <v>OLDL</v>
          </cell>
          <cell r="D102" t="str">
            <v>TRA_OT_LB</v>
          </cell>
          <cell r="E102">
            <v>0.08</v>
          </cell>
          <cell r="F102">
            <v>0.08</v>
          </cell>
          <cell r="G102">
            <v>0.08</v>
          </cell>
          <cell r="H102">
            <v>0.08</v>
          </cell>
          <cell r="I102">
            <v>0.08</v>
          </cell>
          <cell r="J102">
            <v>7.0000000000000007E-2</v>
          </cell>
          <cell r="K102">
            <v>0.08</v>
          </cell>
          <cell r="L102">
            <v>0.05</v>
          </cell>
          <cell r="M102">
            <v>0.16</v>
          </cell>
          <cell r="N102">
            <v>1.25</v>
          </cell>
          <cell r="O102">
            <v>0.85</v>
          </cell>
          <cell r="P102">
            <v>0.05</v>
          </cell>
        </row>
        <row r="103">
          <cell r="A103" t="str">
            <v>GERM_TRA_OTS_M</v>
          </cell>
          <cell r="B103" t="str">
            <v>GERM</v>
          </cell>
          <cell r="C103" t="str">
            <v>OLDL</v>
          </cell>
          <cell r="D103" t="str">
            <v>TRA_OTS_M</v>
          </cell>
          <cell r="E103">
            <v>-1</v>
          </cell>
          <cell r="F103">
            <v>-1</v>
          </cell>
          <cell r="G103">
            <v>-1</v>
          </cell>
          <cell r="H103">
            <v>-1</v>
          </cell>
          <cell r="I103">
            <v>-1</v>
          </cell>
          <cell r="J103">
            <v>-1</v>
          </cell>
          <cell r="K103">
            <v>-1</v>
          </cell>
          <cell r="L103">
            <v>-1</v>
          </cell>
          <cell r="M103">
            <v>-1</v>
          </cell>
          <cell r="N103">
            <v>1.4</v>
          </cell>
          <cell r="O103">
            <v>-1</v>
          </cell>
          <cell r="P103">
            <v>-1</v>
          </cell>
        </row>
        <row r="104">
          <cell r="A104" t="str">
            <v>GERM_TRA_OTS_L</v>
          </cell>
          <cell r="B104" t="str">
            <v>GERM</v>
          </cell>
          <cell r="C104" t="str">
            <v>OLDL</v>
          </cell>
          <cell r="D104" t="str">
            <v>TRA_OTS_L</v>
          </cell>
          <cell r="E104">
            <v>-1</v>
          </cell>
          <cell r="F104">
            <v>-1</v>
          </cell>
          <cell r="G104">
            <v>-1</v>
          </cell>
          <cell r="H104">
            <v>-1</v>
          </cell>
          <cell r="I104">
            <v>-1</v>
          </cell>
          <cell r="J104">
            <v>-1</v>
          </cell>
          <cell r="K104">
            <v>-1</v>
          </cell>
          <cell r="L104">
            <v>-1</v>
          </cell>
          <cell r="M104">
            <v>1.4</v>
          </cell>
          <cell r="N104">
            <v>1.4</v>
          </cell>
          <cell r="O104">
            <v>-1</v>
          </cell>
          <cell r="P104">
            <v>-1</v>
          </cell>
        </row>
        <row r="105">
          <cell r="A105" t="str">
            <v>GERM_IN_BO</v>
          </cell>
          <cell r="B105" t="str">
            <v>GERM</v>
          </cell>
          <cell r="C105" t="str">
            <v>OLDL</v>
          </cell>
          <cell r="D105" t="str">
            <v>IN_BO</v>
          </cell>
          <cell r="E105">
            <v>0.22</v>
          </cell>
          <cell r="F105">
            <v>0.22</v>
          </cell>
          <cell r="G105">
            <v>0.24</v>
          </cell>
          <cell r="H105">
            <v>0.24</v>
          </cell>
          <cell r="I105">
            <v>0.24</v>
          </cell>
          <cell r="J105">
            <v>0.14000000000000001</v>
          </cell>
          <cell r="K105">
            <v>0.13</v>
          </cell>
          <cell r="L105">
            <v>0.13</v>
          </cell>
          <cell r="M105">
            <v>0.17</v>
          </cell>
          <cell r="N105">
            <v>0.08</v>
          </cell>
          <cell r="O105">
            <v>7.0000000000000007E-2</v>
          </cell>
          <cell r="P105">
            <v>0.08</v>
          </cell>
        </row>
        <row r="106">
          <cell r="A106" t="str">
            <v>GERM_IN_OC</v>
          </cell>
          <cell r="B106" t="str">
            <v>GERM</v>
          </cell>
          <cell r="C106" t="str">
            <v>OLDL</v>
          </cell>
          <cell r="D106" t="str">
            <v>IN_OC</v>
          </cell>
          <cell r="E106">
            <v>0.22</v>
          </cell>
          <cell r="F106">
            <v>0.22</v>
          </cell>
          <cell r="G106">
            <v>0.24</v>
          </cell>
          <cell r="H106">
            <v>0.24</v>
          </cell>
          <cell r="I106">
            <v>0.24</v>
          </cell>
          <cell r="J106">
            <v>0.03</v>
          </cell>
          <cell r="K106">
            <v>0.13</v>
          </cell>
          <cell r="L106">
            <v>0.13</v>
          </cell>
          <cell r="M106">
            <v>0.17</v>
          </cell>
          <cell r="N106">
            <v>0.08</v>
          </cell>
          <cell r="O106">
            <v>7.0000000000000007E-2</v>
          </cell>
          <cell r="P106">
            <v>0.08</v>
          </cell>
        </row>
        <row r="107">
          <cell r="A107" t="str">
            <v>GREE_CON_COMB</v>
          </cell>
          <cell r="B107" t="str">
            <v>GREE</v>
          </cell>
          <cell r="C107" t="str">
            <v>WHOL</v>
          </cell>
          <cell r="D107" t="str">
            <v>CON_COMB</v>
          </cell>
          <cell r="E107">
            <v>0.2</v>
          </cell>
          <cell r="F107">
            <v>0.2</v>
          </cell>
          <cell r="G107">
            <v>0.23</v>
          </cell>
          <cell r="H107">
            <v>0.23</v>
          </cell>
          <cell r="I107">
            <v>0.23</v>
          </cell>
          <cell r="J107">
            <v>0.14000000000000001</v>
          </cell>
          <cell r="K107">
            <v>0.13</v>
          </cell>
          <cell r="L107">
            <v>0.13</v>
          </cell>
          <cell r="M107">
            <v>0.17</v>
          </cell>
          <cell r="N107">
            <v>0.08</v>
          </cell>
          <cell r="O107">
            <v>7.0000000000000007E-2</v>
          </cell>
          <cell r="P107">
            <v>7.0000000000000007E-2</v>
          </cell>
        </row>
        <row r="108">
          <cell r="A108" t="str">
            <v>GREE_PP_EX_WB</v>
          </cell>
          <cell r="B108" t="str">
            <v>GREE</v>
          </cell>
          <cell r="C108" t="str">
            <v>WHOL</v>
          </cell>
          <cell r="D108" t="str">
            <v>PP_EX_WB</v>
          </cell>
          <cell r="E108">
            <v>-1</v>
          </cell>
          <cell r="F108">
            <v>-1</v>
          </cell>
          <cell r="G108">
            <v>0.42</v>
          </cell>
          <cell r="H108">
            <v>0.42</v>
          </cell>
          <cell r="I108">
            <v>0.42</v>
          </cell>
          <cell r="J108">
            <v>-1</v>
          </cell>
          <cell r="K108">
            <v>-1</v>
          </cell>
          <cell r="L108">
            <v>-1</v>
          </cell>
          <cell r="M108">
            <v>-1</v>
          </cell>
          <cell r="N108">
            <v>-1</v>
          </cell>
          <cell r="O108">
            <v>-1</v>
          </cell>
          <cell r="P108">
            <v>-1</v>
          </cell>
        </row>
        <row r="109">
          <cell r="A109" t="str">
            <v>GREE_PP_EX_OTH</v>
          </cell>
          <cell r="B109" t="str">
            <v>GREE</v>
          </cell>
          <cell r="C109" t="str">
            <v>WHOL</v>
          </cell>
          <cell r="D109" t="str">
            <v>PP_EX_OTH</v>
          </cell>
          <cell r="E109">
            <v>0.18</v>
          </cell>
          <cell r="F109">
            <v>0.2</v>
          </cell>
          <cell r="G109">
            <v>0.28000000000000003</v>
          </cell>
          <cell r="H109">
            <v>0.2</v>
          </cell>
          <cell r="I109">
            <v>0.18</v>
          </cell>
          <cell r="J109">
            <v>0.14000000000000001</v>
          </cell>
          <cell r="K109">
            <v>0.13</v>
          </cell>
          <cell r="L109">
            <v>0.13</v>
          </cell>
          <cell r="M109">
            <v>0.3</v>
          </cell>
          <cell r="N109">
            <v>0.08</v>
          </cell>
          <cell r="O109">
            <v>7.0000000000000007E-2</v>
          </cell>
          <cell r="P109">
            <v>0.15</v>
          </cell>
        </row>
        <row r="110">
          <cell r="A110" t="str">
            <v>GREE_PP_NEW</v>
          </cell>
          <cell r="B110" t="str">
            <v>GREE</v>
          </cell>
          <cell r="C110" t="str">
            <v>WHOL</v>
          </cell>
          <cell r="D110" t="str">
            <v>PP_NEW</v>
          </cell>
          <cell r="E110">
            <v>0.1</v>
          </cell>
          <cell r="F110">
            <v>0.1</v>
          </cell>
          <cell r="G110">
            <v>0.15</v>
          </cell>
          <cell r="H110">
            <v>0.1</v>
          </cell>
          <cell r="I110">
            <v>0.1</v>
          </cell>
          <cell r="J110">
            <v>7.0000000000000007E-2</v>
          </cell>
          <cell r="K110">
            <v>7.0000000000000007E-2</v>
          </cell>
          <cell r="L110">
            <v>7.0000000000000007E-2</v>
          </cell>
          <cell r="M110">
            <v>0.3</v>
          </cell>
          <cell r="N110">
            <v>0.05</v>
          </cell>
          <cell r="O110">
            <v>7.0000000000000007E-2</v>
          </cell>
          <cell r="P110">
            <v>0.05</v>
          </cell>
        </row>
        <row r="111">
          <cell r="A111" t="str">
            <v>GREE_DOM</v>
          </cell>
          <cell r="B111" t="str">
            <v>GREE</v>
          </cell>
          <cell r="C111" t="str">
            <v>WHOL</v>
          </cell>
          <cell r="D111" t="str">
            <v>DOM</v>
          </cell>
          <cell r="E111">
            <v>7.0000000000000007E-2</v>
          </cell>
          <cell r="F111">
            <v>7.0000000000000007E-2</v>
          </cell>
          <cell r="G111">
            <v>0.08</v>
          </cell>
          <cell r="H111">
            <v>0.08</v>
          </cell>
          <cell r="I111">
            <v>0.08</v>
          </cell>
          <cell r="J111">
            <v>7.0000000000000007E-2</v>
          </cell>
          <cell r="K111">
            <v>0.05</v>
          </cell>
          <cell r="L111">
            <v>0.05</v>
          </cell>
          <cell r="M111">
            <v>0.16</v>
          </cell>
          <cell r="N111">
            <v>0.06</v>
          </cell>
          <cell r="O111">
            <v>0.06</v>
          </cell>
          <cell r="P111">
            <v>0.05</v>
          </cell>
        </row>
        <row r="112">
          <cell r="A112" t="str">
            <v>GREE_TRA_RD_LD2</v>
          </cell>
          <cell r="B112" t="str">
            <v>GREE</v>
          </cell>
          <cell r="C112" t="str">
            <v>WHOL</v>
          </cell>
          <cell r="D112" t="str">
            <v>TRA_RD_LD2</v>
          </cell>
          <cell r="E112">
            <v>-1</v>
          </cell>
          <cell r="F112">
            <v>-1</v>
          </cell>
          <cell r="G112">
            <v>-1</v>
          </cell>
          <cell r="H112">
            <v>-1</v>
          </cell>
          <cell r="I112">
            <v>-1</v>
          </cell>
          <cell r="J112">
            <v>-1</v>
          </cell>
          <cell r="K112">
            <v>-1</v>
          </cell>
          <cell r="L112">
            <v>-1</v>
          </cell>
          <cell r="M112">
            <v>-1</v>
          </cell>
          <cell r="N112">
            <v>-1</v>
          </cell>
          <cell r="O112">
            <v>0.2</v>
          </cell>
          <cell r="P112">
            <v>-1</v>
          </cell>
        </row>
        <row r="113">
          <cell r="A113" t="str">
            <v>GREE_TRA_RD_LD4</v>
          </cell>
          <cell r="B113" t="str">
            <v>GREE</v>
          </cell>
          <cell r="C113" t="str">
            <v>WHOL</v>
          </cell>
          <cell r="D113" t="str">
            <v>TRA_RD_LD4</v>
          </cell>
          <cell r="E113">
            <v>-1</v>
          </cell>
          <cell r="F113">
            <v>-1</v>
          </cell>
          <cell r="G113">
            <v>-1</v>
          </cell>
          <cell r="H113">
            <v>-1</v>
          </cell>
          <cell r="I113">
            <v>-1</v>
          </cell>
          <cell r="J113">
            <v>-1</v>
          </cell>
          <cell r="K113">
            <v>-1</v>
          </cell>
          <cell r="L113">
            <v>-1</v>
          </cell>
          <cell r="M113">
            <v>-1</v>
          </cell>
          <cell r="N113">
            <v>0.35</v>
          </cell>
          <cell r="O113">
            <v>0.66</v>
          </cell>
          <cell r="P113">
            <v>0.65</v>
          </cell>
        </row>
        <row r="114">
          <cell r="A114" t="str">
            <v>GREE_TRA_RD_HD</v>
          </cell>
          <cell r="B114" t="str">
            <v>GREE</v>
          </cell>
          <cell r="C114" t="str">
            <v>WHOL</v>
          </cell>
          <cell r="D114" t="str">
            <v>TRA_RD_HD</v>
          </cell>
          <cell r="E114">
            <v>-1</v>
          </cell>
          <cell r="F114">
            <v>-1</v>
          </cell>
          <cell r="G114">
            <v>-1</v>
          </cell>
          <cell r="H114">
            <v>-1</v>
          </cell>
          <cell r="I114">
            <v>-1</v>
          </cell>
          <cell r="J114">
            <v>-1</v>
          </cell>
          <cell r="K114">
            <v>-1</v>
          </cell>
          <cell r="L114">
            <v>-1</v>
          </cell>
          <cell r="M114">
            <v>-1</v>
          </cell>
          <cell r="N114">
            <v>1</v>
          </cell>
          <cell r="O114">
            <v>0.66</v>
          </cell>
          <cell r="P114">
            <v>0.65</v>
          </cell>
        </row>
        <row r="115">
          <cell r="A115" t="str">
            <v>GREE_TRA_OT</v>
          </cell>
          <cell r="B115" t="str">
            <v>GREE</v>
          </cell>
          <cell r="C115" t="str">
            <v>WHOL</v>
          </cell>
          <cell r="D115" t="str">
            <v>TRA_OT</v>
          </cell>
          <cell r="E115">
            <v>0.08</v>
          </cell>
          <cell r="F115">
            <v>0.08</v>
          </cell>
          <cell r="G115">
            <v>0.08</v>
          </cell>
          <cell r="H115">
            <v>0.08</v>
          </cell>
          <cell r="I115">
            <v>0.08</v>
          </cell>
          <cell r="J115">
            <v>7.0000000000000007E-2</v>
          </cell>
          <cell r="K115">
            <v>0.05</v>
          </cell>
          <cell r="L115">
            <v>0.05</v>
          </cell>
          <cell r="M115">
            <v>0.16</v>
          </cell>
          <cell r="N115">
            <v>1</v>
          </cell>
          <cell r="O115">
            <v>0.66</v>
          </cell>
          <cell r="P115">
            <v>0.05</v>
          </cell>
        </row>
        <row r="116">
          <cell r="A116" t="str">
            <v>GREE_TRA_OT_LD2</v>
          </cell>
          <cell r="B116" t="str">
            <v>GREE</v>
          </cell>
          <cell r="C116" t="str">
            <v>WHOL</v>
          </cell>
          <cell r="D116" t="str">
            <v>TRA_OT_LD2</v>
          </cell>
          <cell r="E116">
            <v>-1</v>
          </cell>
          <cell r="F116">
            <v>-1</v>
          </cell>
          <cell r="G116">
            <v>-1</v>
          </cell>
          <cell r="H116">
            <v>-1</v>
          </cell>
          <cell r="I116">
            <v>-1</v>
          </cell>
          <cell r="J116">
            <v>-1</v>
          </cell>
          <cell r="K116">
            <v>-1</v>
          </cell>
          <cell r="L116">
            <v>-1</v>
          </cell>
          <cell r="M116">
            <v>-1</v>
          </cell>
          <cell r="N116">
            <v>-1</v>
          </cell>
          <cell r="O116">
            <v>0.2</v>
          </cell>
          <cell r="P116">
            <v>-1</v>
          </cell>
        </row>
        <row r="117">
          <cell r="A117" t="str">
            <v>GREE_TRA_OT_LB</v>
          </cell>
          <cell r="B117" t="str">
            <v>GREE</v>
          </cell>
          <cell r="C117" t="str">
            <v>WHOL</v>
          </cell>
          <cell r="D117" t="str">
            <v>TRA_OT_LB</v>
          </cell>
          <cell r="E117">
            <v>0.08</v>
          </cell>
          <cell r="F117">
            <v>0.08</v>
          </cell>
          <cell r="G117">
            <v>0.08</v>
          </cell>
          <cell r="H117">
            <v>0.08</v>
          </cell>
          <cell r="I117">
            <v>0.08</v>
          </cell>
          <cell r="J117">
            <v>7.0000000000000007E-2</v>
          </cell>
          <cell r="K117">
            <v>0.05</v>
          </cell>
          <cell r="L117">
            <v>0.05</v>
          </cell>
          <cell r="M117">
            <v>0.16</v>
          </cell>
          <cell r="N117">
            <v>1</v>
          </cell>
          <cell r="O117">
            <v>0.66</v>
          </cell>
          <cell r="P117">
            <v>0.05</v>
          </cell>
        </row>
        <row r="118">
          <cell r="A118" t="str">
            <v>GREE_TRA_OTS_M</v>
          </cell>
          <cell r="B118" t="str">
            <v>GREE</v>
          </cell>
          <cell r="C118" t="str">
            <v>WHOL</v>
          </cell>
          <cell r="D118" t="str">
            <v>TRA_OTS_M</v>
          </cell>
          <cell r="E118">
            <v>-1</v>
          </cell>
          <cell r="F118">
            <v>-1</v>
          </cell>
          <cell r="G118">
            <v>-1</v>
          </cell>
          <cell r="H118">
            <v>-1</v>
          </cell>
          <cell r="I118">
            <v>-1</v>
          </cell>
          <cell r="J118">
            <v>-1</v>
          </cell>
          <cell r="K118">
            <v>-1</v>
          </cell>
          <cell r="L118">
            <v>-1</v>
          </cell>
          <cell r="M118">
            <v>-1</v>
          </cell>
          <cell r="N118">
            <v>1.28</v>
          </cell>
          <cell r="O118">
            <v>-1</v>
          </cell>
          <cell r="P118">
            <v>-1</v>
          </cell>
        </row>
        <row r="119">
          <cell r="A119" t="str">
            <v>GREE_TRA_OTS_L</v>
          </cell>
          <cell r="B119" t="str">
            <v>GREE</v>
          </cell>
          <cell r="C119" t="str">
            <v>WHOL</v>
          </cell>
          <cell r="D119" t="str">
            <v>TRA_OTS_L</v>
          </cell>
          <cell r="E119">
            <v>-1</v>
          </cell>
          <cell r="F119">
            <v>-1</v>
          </cell>
          <cell r="G119">
            <v>-1</v>
          </cell>
          <cell r="H119">
            <v>-1</v>
          </cell>
          <cell r="I119">
            <v>-1</v>
          </cell>
          <cell r="J119">
            <v>-1</v>
          </cell>
          <cell r="K119">
            <v>-1</v>
          </cell>
          <cell r="L119">
            <v>-1</v>
          </cell>
          <cell r="M119">
            <v>1.28</v>
          </cell>
          <cell r="N119">
            <v>1.28</v>
          </cell>
          <cell r="O119">
            <v>-1</v>
          </cell>
          <cell r="P119">
            <v>-1</v>
          </cell>
        </row>
        <row r="120">
          <cell r="A120" t="str">
            <v>GREE_IN_BO</v>
          </cell>
          <cell r="B120" t="str">
            <v>GREE</v>
          </cell>
          <cell r="C120" t="str">
            <v>WHOL</v>
          </cell>
          <cell r="D120" t="str">
            <v>IN_BO</v>
          </cell>
          <cell r="E120">
            <v>0.2</v>
          </cell>
          <cell r="F120">
            <v>0.2</v>
          </cell>
          <cell r="G120">
            <v>0.23</v>
          </cell>
          <cell r="H120">
            <v>0.23</v>
          </cell>
          <cell r="I120">
            <v>0.23</v>
          </cell>
          <cell r="J120">
            <v>0.14000000000000001</v>
          </cell>
          <cell r="K120">
            <v>0.13</v>
          </cell>
          <cell r="L120">
            <v>0.13</v>
          </cell>
          <cell r="M120">
            <v>0.17</v>
          </cell>
          <cell r="N120">
            <v>0.08</v>
          </cell>
          <cell r="O120">
            <v>7.0000000000000007E-2</v>
          </cell>
          <cell r="P120">
            <v>7.0000000000000007E-2</v>
          </cell>
        </row>
        <row r="121">
          <cell r="A121" t="str">
            <v>GREE_IN_OC</v>
          </cell>
          <cell r="B121" t="str">
            <v>GREE</v>
          </cell>
          <cell r="C121" t="str">
            <v>WHOL</v>
          </cell>
          <cell r="D121" t="str">
            <v>IN_OC</v>
          </cell>
          <cell r="E121">
            <v>0.2</v>
          </cell>
          <cell r="F121">
            <v>0.2</v>
          </cell>
          <cell r="G121">
            <v>0.23</v>
          </cell>
          <cell r="H121">
            <v>0.23</v>
          </cell>
          <cell r="I121">
            <v>0.23</v>
          </cell>
          <cell r="J121">
            <v>0.03</v>
          </cell>
          <cell r="K121">
            <v>0.13</v>
          </cell>
          <cell r="L121">
            <v>0.13</v>
          </cell>
          <cell r="M121">
            <v>0.17</v>
          </cell>
          <cell r="N121">
            <v>0.08</v>
          </cell>
          <cell r="O121">
            <v>7.0000000000000007E-2</v>
          </cell>
          <cell r="P121">
            <v>7.0000000000000007E-2</v>
          </cell>
        </row>
        <row r="122">
          <cell r="A122" t="str">
            <v>IREL_CON_COMB</v>
          </cell>
          <cell r="B122" t="str">
            <v>IREL</v>
          </cell>
          <cell r="C122" t="str">
            <v>WHOL</v>
          </cell>
          <cell r="D122" t="str">
            <v>CON_COMB</v>
          </cell>
          <cell r="E122">
            <v>0.2</v>
          </cell>
          <cell r="F122">
            <v>0.2</v>
          </cell>
          <cell r="G122">
            <v>0.23</v>
          </cell>
          <cell r="H122">
            <v>0.23</v>
          </cell>
          <cell r="I122">
            <v>0.23</v>
          </cell>
          <cell r="J122">
            <v>0.14000000000000001</v>
          </cell>
          <cell r="K122">
            <v>0.13</v>
          </cell>
          <cell r="L122">
            <v>0.13</v>
          </cell>
          <cell r="M122">
            <v>0.17</v>
          </cell>
          <cell r="N122">
            <v>0.08</v>
          </cell>
          <cell r="O122">
            <v>7.0000000000000007E-2</v>
          </cell>
          <cell r="P122">
            <v>7.0000000000000007E-2</v>
          </cell>
        </row>
        <row r="123">
          <cell r="A123" t="str">
            <v>IREL_PP_EX_WB</v>
          </cell>
          <cell r="B123" t="str">
            <v>IREL</v>
          </cell>
          <cell r="C123" t="str">
            <v>WHOL</v>
          </cell>
          <cell r="D123" t="str">
            <v>PP_EX_WB</v>
          </cell>
          <cell r="E123">
            <v>-1</v>
          </cell>
          <cell r="F123">
            <v>-1</v>
          </cell>
          <cell r="G123">
            <v>0.42</v>
          </cell>
          <cell r="H123">
            <v>0.42</v>
          </cell>
          <cell r="I123">
            <v>0.42</v>
          </cell>
          <cell r="J123">
            <v>-1</v>
          </cell>
          <cell r="K123">
            <v>-1</v>
          </cell>
          <cell r="L123">
            <v>-1</v>
          </cell>
          <cell r="M123">
            <v>-1</v>
          </cell>
          <cell r="N123">
            <v>-1</v>
          </cell>
          <cell r="O123">
            <v>-1</v>
          </cell>
          <cell r="P123">
            <v>-1</v>
          </cell>
        </row>
        <row r="124">
          <cell r="A124" t="str">
            <v>IREL_PP_EX_OTH</v>
          </cell>
          <cell r="B124" t="str">
            <v>IREL</v>
          </cell>
          <cell r="C124" t="str">
            <v>WHOL</v>
          </cell>
          <cell r="D124" t="str">
            <v>PP_EX_OTH</v>
          </cell>
          <cell r="E124">
            <v>0.25</v>
          </cell>
          <cell r="F124">
            <v>0.27</v>
          </cell>
          <cell r="G124">
            <v>0.38</v>
          </cell>
          <cell r="H124">
            <v>0.38</v>
          </cell>
          <cell r="I124">
            <v>0.38</v>
          </cell>
          <cell r="J124">
            <v>0.2</v>
          </cell>
          <cell r="K124">
            <v>0.15</v>
          </cell>
          <cell r="L124">
            <v>0.25</v>
          </cell>
          <cell r="M124">
            <v>0.25</v>
          </cell>
          <cell r="N124">
            <v>0.15</v>
          </cell>
          <cell r="O124">
            <v>7.0000000000000007E-2</v>
          </cell>
          <cell r="P124">
            <v>0.25</v>
          </cell>
        </row>
        <row r="125">
          <cell r="A125" t="str">
            <v>IREL_PP_NEW</v>
          </cell>
          <cell r="B125" t="str">
            <v>IREL</v>
          </cell>
          <cell r="C125" t="str">
            <v>WHOL</v>
          </cell>
          <cell r="D125" t="str">
            <v>PP_NEW</v>
          </cell>
          <cell r="E125">
            <v>7.0000000000000007E-2</v>
          </cell>
          <cell r="F125">
            <v>0.1</v>
          </cell>
          <cell r="G125">
            <v>0.15</v>
          </cell>
          <cell r="H125">
            <v>0.15</v>
          </cell>
          <cell r="I125">
            <v>0.15</v>
          </cell>
          <cell r="J125">
            <v>7.0000000000000007E-2</v>
          </cell>
          <cell r="K125">
            <v>7.0000000000000007E-2</v>
          </cell>
          <cell r="L125">
            <v>7.0000000000000007E-2</v>
          </cell>
          <cell r="M125">
            <v>0.1</v>
          </cell>
          <cell r="N125">
            <v>0.05</v>
          </cell>
          <cell r="O125">
            <v>7.0000000000000007E-2</v>
          </cell>
          <cell r="P125">
            <v>0.05</v>
          </cell>
        </row>
        <row r="126">
          <cell r="A126" t="str">
            <v>IREL_DOM</v>
          </cell>
          <cell r="B126" t="str">
            <v>IREL</v>
          </cell>
          <cell r="C126" t="str">
            <v>WHOL</v>
          </cell>
          <cell r="D126" t="str">
            <v>DOM</v>
          </cell>
          <cell r="E126">
            <v>0.05</v>
          </cell>
          <cell r="F126">
            <v>7.0000000000000007E-2</v>
          </cell>
          <cell r="G126">
            <v>0.08</v>
          </cell>
          <cell r="H126">
            <v>0.08</v>
          </cell>
          <cell r="I126">
            <v>0.08</v>
          </cell>
          <cell r="J126">
            <v>7.0000000000000007E-2</v>
          </cell>
          <cell r="K126">
            <v>0.05</v>
          </cell>
          <cell r="L126">
            <v>0.05</v>
          </cell>
          <cell r="M126">
            <v>0.16</v>
          </cell>
          <cell r="N126">
            <v>0.06</v>
          </cell>
          <cell r="O126">
            <v>0.06</v>
          </cell>
          <cell r="P126">
            <v>0.05</v>
          </cell>
        </row>
        <row r="127">
          <cell r="A127" t="str">
            <v>IREL_TRA_RD_LD2</v>
          </cell>
          <cell r="B127" t="str">
            <v>IREL</v>
          </cell>
          <cell r="C127" t="str">
            <v>WHOL</v>
          </cell>
          <cell r="D127" t="str">
            <v>TRA_RD_LD2</v>
          </cell>
          <cell r="E127">
            <v>-1</v>
          </cell>
          <cell r="F127">
            <v>-1</v>
          </cell>
          <cell r="G127">
            <v>-1</v>
          </cell>
          <cell r="H127">
            <v>-1</v>
          </cell>
          <cell r="I127">
            <v>-1</v>
          </cell>
          <cell r="J127">
            <v>-1</v>
          </cell>
          <cell r="K127">
            <v>-1</v>
          </cell>
          <cell r="L127">
            <v>-1</v>
          </cell>
          <cell r="M127">
            <v>-1</v>
          </cell>
          <cell r="N127">
            <v>-1</v>
          </cell>
          <cell r="O127">
            <v>0.2</v>
          </cell>
          <cell r="P127">
            <v>-1</v>
          </cell>
        </row>
        <row r="128">
          <cell r="A128" t="str">
            <v>IREL_TRA_RD_LD4</v>
          </cell>
          <cell r="B128" t="str">
            <v>IREL</v>
          </cell>
          <cell r="C128" t="str">
            <v>WHOL</v>
          </cell>
          <cell r="D128" t="str">
            <v>TRA_RD_LD4</v>
          </cell>
          <cell r="E128">
            <v>-1</v>
          </cell>
          <cell r="F128">
            <v>-1</v>
          </cell>
          <cell r="G128">
            <v>-1</v>
          </cell>
          <cell r="H128">
            <v>-1</v>
          </cell>
          <cell r="I128">
            <v>-1</v>
          </cell>
          <cell r="J128">
            <v>-1</v>
          </cell>
          <cell r="K128">
            <v>-1</v>
          </cell>
          <cell r="L128">
            <v>-1</v>
          </cell>
          <cell r="M128">
            <v>-1</v>
          </cell>
          <cell r="N128">
            <v>0.35</v>
          </cell>
          <cell r="O128">
            <v>0.75</v>
          </cell>
          <cell r="P128">
            <v>0.65</v>
          </cell>
        </row>
        <row r="129">
          <cell r="A129" t="str">
            <v>IREL_TRA_RD_HD</v>
          </cell>
          <cell r="B129" t="str">
            <v>IREL</v>
          </cell>
          <cell r="C129" t="str">
            <v>WHOL</v>
          </cell>
          <cell r="D129" t="str">
            <v>TRA_RD_HD</v>
          </cell>
          <cell r="E129">
            <v>-1</v>
          </cell>
          <cell r="F129">
            <v>-1</v>
          </cell>
          <cell r="G129">
            <v>-1</v>
          </cell>
          <cell r="H129">
            <v>-1</v>
          </cell>
          <cell r="I129">
            <v>-1</v>
          </cell>
          <cell r="J129">
            <v>-1</v>
          </cell>
          <cell r="K129">
            <v>-1</v>
          </cell>
          <cell r="L129">
            <v>-1</v>
          </cell>
          <cell r="M129">
            <v>-1</v>
          </cell>
          <cell r="N129">
            <v>1</v>
          </cell>
          <cell r="O129">
            <v>0.8</v>
          </cell>
          <cell r="P129">
            <v>0.65</v>
          </cell>
        </row>
        <row r="130">
          <cell r="A130" t="str">
            <v>IREL_TRA_OT</v>
          </cell>
          <cell r="B130" t="str">
            <v>IREL</v>
          </cell>
          <cell r="C130" t="str">
            <v>WHOL</v>
          </cell>
          <cell r="D130" t="str">
            <v>TRA_OT</v>
          </cell>
          <cell r="E130">
            <v>0.08</v>
          </cell>
          <cell r="F130">
            <v>0.08</v>
          </cell>
          <cell r="G130">
            <v>0.08</v>
          </cell>
          <cell r="H130">
            <v>0.08</v>
          </cell>
          <cell r="I130">
            <v>0.08</v>
          </cell>
          <cell r="J130">
            <v>7.0000000000000007E-2</v>
          </cell>
          <cell r="K130">
            <v>0.05</v>
          </cell>
          <cell r="L130">
            <v>0.05</v>
          </cell>
          <cell r="M130">
            <v>0.16</v>
          </cell>
          <cell r="N130">
            <v>1</v>
          </cell>
          <cell r="O130">
            <v>0.8</v>
          </cell>
          <cell r="P130">
            <v>0.05</v>
          </cell>
        </row>
        <row r="131">
          <cell r="A131" t="str">
            <v>IREL_TRA_OT_LD2</v>
          </cell>
          <cell r="B131" t="str">
            <v>IREL</v>
          </cell>
          <cell r="C131" t="str">
            <v>WHOL</v>
          </cell>
          <cell r="D131" t="str">
            <v>TRA_OT_LD2</v>
          </cell>
          <cell r="E131">
            <v>-1</v>
          </cell>
          <cell r="F131">
            <v>-1</v>
          </cell>
          <cell r="G131">
            <v>-1</v>
          </cell>
          <cell r="H131">
            <v>-1</v>
          </cell>
          <cell r="I131">
            <v>-1</v>
          </cell>
          <cell r="J131">
            <v>-1</v>
          </cell>
          <cell r="K131">
            <v>-1</v>
          </cell>
          <cell r="L131">
            <v>-1</v>
          </cell>
          <cell r="M131">
            <v>-1</v>
          </cell>
          <cell r="N131">
            <v>-1</v>
          </cell>
          <cell r="O131">
            <v>0.2</v>
          </cell>
          <cell r="P131">
            <v>-1</v>
          </cell>
        </row>
        <row r="132">
          <cell r="A132" t="str">
            <v>IREL_TRA_OT_LB</v>
          </cell>
          <cell r="B132" t="str">
            <v>IREL</v>
          </cell>
          <cell r="C132" t="str">
            <v>WHOL</v>
          </cell>
          <cell r="D132" t="str">
            <v>TRA_OT_LB</v>
          </cell>
          <cell r="E132">
            <v>0.08</v>
          </cell>
          <cell r="F132">
            <v>0.08</v>
          </cell>
          <cell r="G132">
            <v>0.08</v>
          </cell>
          <cell r="H132">
            <v>0.08</v>
          </cell>
          <cell r="I132">
            <v>0.08</v>
          </cell>
          <cell r="J132">
            <v>7.0000000000000007E-2</v>
          </cell>
          <cell r="K132">
            <v>0.05</v>
          </cell>
          <cell r="L132">
            <v>0.05</v>
          </cell>
          <cell r="M132">
            <v>0.16</v>
          </cell>
          <cell r="N132">
            <v>1</v>
          </cell>
          <cell r="O132">
            <v>0.8</v>
          </cell>
          <cell r="P132">
            <v>0.05</v>
          </cell>
        </row>
        <row r="133">
          <cell r="A133" t="str">
            <v>IREL_TRA_OTS_M</v>
          </cell>
          <cell r="B133" t="str">
            <v>IREL</v>
          </cell>
          <cell r="C133" t="str">
            <v>WHOL</v>
          </cell>
          <cell r="D133" t="str">
            <v>TRA_OTS_M</v>
          </cell>
          <cell r="E133">
            <v>-1</v>
          </cell>
          <cell r="F133">
            <v>-1</v>
          </cell>
          <cell r="G133">
            <v>-1</v>
          </cell>
          <cell r="H133">
            <v>-1</v>
          </cell>
          <cell r="I133">
            <v>-1</v>
          </cell>
          <cell r="J133">
            <v>-1</v>
          </cell>
          <cell r="K133">
            <v>-1</v>
          </cell>
          <cell r="L133">
            <v>-1</v>
          </cell>
          <cell r="M133">
            <v>-1</v>
          </cell>
          <cell r="N133">
            <v>1.4</v>
          </cell>
          <cell r="O133">
            <v>-1</v>
          </cell>
          <cell r="P133">
            <v>-1</v>
          </cell>
        </row>
        <row r="134">
          <cell r="A134" t="str">
            <v>IREL_TRA_OTS_L</v>
          </cell>
          <cell r="B134" t="str">
            <v>IREL</v>
          </cell>
          <cell r="C134" t="str">
            <v>WHOL</v>
          </cell>
          <cell r="D134" t="str">
            <v>TRA_OTS_L</v>
          </cell>
          <cell r="E134">
            <v>-1</v>
          </cell>
          <cell r="F134">
            <v>-1</v>
          </cell>
          <cell r="G134">
            <v>-1</v>
          </cell>
          <cell r="H134">
            <v>-1</v>
          </cell>
          <cell r="I134">
            <v>-1</v>
          </cell>
          <cell r="J134">
            <v>-1</v>
          </cell>
          <cell r="K134">
            <v>-1</v>
          </cell>
          <cell r="L134">
            <v>-1</v>
          </cell>
          <cell r="M134">
            <v>1.4</v>
          </cell>
          <cell r="N134">
            <v>1.4</v>
          </cell>
          <cell r="O134">
            <v>-1</v>
          </cell>
          <cell r="P134">
            <v>-1</v>
          </cell>
        </row>
        <row r="135">
          <cell r="A135" t="str">
            <v>IREL_IN_BO</v>
          </cell>
          <cell r="B135" t="str">
            <v>IREL</v>
          </cell>
          <cell r="C135" t="str">
            <v>WHOL</v>
          </cell>
          <cell r="D135" t="str">
            <v>IN_BO</v>
          </cell>
          <cell r="E135">
            <v>0.2</v>
          </cell>
          <cell r="F135">
            <v>0.2</v>
          </cell>
          <cell r="G135">
            <v>0.24</v>
          </cell>
          <cell r="H135">
            <v>0.24</v>
          </cell>
          <cell r="I135">
            <v>0.24</v>
          </cell>
          <cell r="J135">
            <v>0.14000000000000001</v>
          </cell>
          <cell r="K135">
            <v>0.13</v>
          </cell>
          <cell r="L135">
            <v>0.13</v>
          </cell>
          <cell r="M135">
            <v>0.17</v>
          </cell>
          <cell r="N135">
            <v>0.08</v>
          </cell>
          <cell r="O135">
            <v>7.0000000000000007E-2</v>
          </cell>
          <cell r="P135">
            <v>7.0000000000000007E-2</v>
          </cell>
        </row>
        <row r="136">
          <cell r="A136" t="str">
            <v>IREL_IN_OC</v>
          </cell>
          <cell r="B136" t="str">
            <v>IREL</v>
          </cell>
          <cell r="C136" t="str">
            <v>WHOL</v>
          </cell>
          <cell r="D136" t="str">
            <v>IN_OC</v>
          </cell>
          <cell r="E136">
            <v>0.2</v>
          </cell>
          <cell r="F136">
            <v>0.2</v>
          </cell>
          <cell r="G136">
            <v>0.24</v>
          </cell>
          <cell r="H136">
            <v>0.24</v>
          </cell>
          <cell r="I136">
            <v>0.24</v>
          </cell>
          <cell r="J136">
            <v>0.03</v>
          </cell>
          <cell r="K136">
            <v>0.13</v>
          </cell>
          <cell r="L136">
            <v>0.13</v>
          </cell>
          <cell r="M136">
            <v>0.17</v>
          </cell>
          <cell r="N136">
            <v>0.08</v>
          </cell>
          <cell r="O136">
            <v>7.0000000000000007E-2</v>
          </cell>
          <cell r="P136">
            <v>7.0000000000000007E-2</v>
          </cell>
        </row>
        <row r="137">
          <cell r="A137" t="str">
            <v>ITAL_CON_COMB</v>
          </cell>
          <cell r="B137" t="str">
            <v>ITAL</v>
          </cell>
          <cell r="C137" t="str">
            <v>WHOL</v>
          </cell>
          <cell r="D137" t="str">
            <v>CON_COMB</v>
          </cell>
          <cell r="E137">
            <v>0.2</v>
          </cell>
          <cell r="F137">
            <v>0.2</v>
          </cell>
          <cell r="G137">
            <v>0.26</v>
          </cell>
          <cell r="H137">
            <v>0.26</v>
          </cell>
          <cell r="I137">
            <v>0.26</v>
          </cell>
          <cell r="J137">
            <v>0.14000000000000001</v>
          </cell>
          <cell r="K137">
            <v>0.13</v>
          </cell>
          <cell r="L137">
            <v>0.13</v>
          </cell>
          <cell r="M137">
            <v>0.22</v>
          </cell>
          <cell r="N137">
            <v>0.08</v>
          </cell>
          <cell r="O137">
            <v>7.0000000000000007E-2</v>
          </cell>
          <cell r="P137">
            <v>0.12</v>
          </cell>
        </row>
        <row r="138">
          <cell r="A138" t="str">
            <v>ITAL_PP_EX_WB</v>
          </cell>
          <cell r="B138" t="str">
            <v>ITAL</v>
          </cell>
          <cell r="C138" t="str">
            <v>WHOL</v>
          </cell>
          <cell r="D138" t="str">
            <v>PP_EX_WB</v>
          </cell>
          <cell r="E138">
            <v>-1</v>
          </cell>
          <cell r="F138">
            <v>-1</v>
          </cell>
          <cell r="G138">
            <v>0.42</v>
          </cell>
          <cell r="H138">
            <v>0.42</v>
          </cell>
          <cell r="I138">
            <v>0.42</v>
          </cell>
          <cell r="J138">
            <v>-1</v>
          </cell>
          <cell r="K138">
            <v>-1</v>
          </cell>
          <cell r="L138">
            <v>-1</v>
          </cell>
          <cell r="M138">
            <v>-1</v>
          </cell>
          <cell r="N138">
            <v>-1</v>
          </cell>
          <cell r="O138">
            <v>-1</v>
          </cell>
          <cell r="P138">
            <v>-1</v>
          </cell>
        </row>
        <row r="139">
          <cell r="A139" t="str">
            <v>ITAL_PP_EX_OTH</v>
          </cell>
          <cell r="B139" t="str">
            <v>ITAL</v>
          </cell>
          <cell r="C139" t="str">
            <v>WHOL</v>
          </cell>
          <cell r="D139" t="str">
            <v>PP_EX_OTH</v>
          </cell>
          <cell r="E139">
            <v>0.27</v>
          </cell>
          <cell r="F139">
            <v>0.27</v>
          </cell>
          <cell r="G139">
            <v>0.33</v>
          </cell>
          <cell r="H139">
            <v>0.33</v>
          </cell>
          <cell r="I139">
            <v>0.33</v>
          </cell>
          <cell r="J139">
            <v>0.14000000000000001</v>
          </cell>
          <cell r="K139">
            <v>0.13</v>
          </cell>
          <cell r="L139">
            <v>0.13</v>
          </cell>
          <cell r="M139">
            <v>0.22</v>
          </cell>
          <cell r="N139">
            <v>0.08</v>
          </cell>
          <cell r="O139">
            <v>7.0000000000000007E-2</v>
          </cell>
          <cell r="P139">
            <v>0.2</v>
          </cell>
        </row>
        <row r="140">
          <cell r="A140" t="str">
            <v>ITAL_PP_NEW</v>
          </cell>
          <cell r="B140" t="str">
            <v>ITAL</v>
          </cell>
          <cell r="C140" t="str">
            <v>WHOL</v>
          </cell>
          <cell r="D140" t="str">
            <v>PP_NEW</v>
          </cell>
          <cell r="E140">
            <v>0.1</v>
          </cell>
          <cell r="F140">
            <v>0.1</v>
          </cell>
          <cell r="G140">
            <v>0.15</v>
          </cell>
          <cell r="H140">
            <v>0.15</v>
          </cell>
          <cell r="I140">
            <v>0.15</v>
          </cell>
          <cell r="J140">
            <v>7.0000000000000007E-2</v>
          </cell>
          <cell r="K140">
            <v>7.0000000000000007E-2</v>
          </cell>
          <cell r="L140">
            <v>7.0000000000000007E-2</v>
          </cell>
          <cell r="M140">
            <v>0.1</v>
          </cell>
          <cell r="N140">
            <v>0.05</v>
          </cell>
          <cell r="O140">
            <v>7.0000000000000007E-2</v>
          </cell>
          <cell r="P140">
            <v>0.05</v>
          </cell>
        </row>
        <row r="141">
          <cell r="A141" t="str">
            <v>ITAL_DOM</v>
          </cell>
          <cell r="B141" t="str">
            <v>ITAL</v>
          </cell>
          <cell r="C141" t="str">
            <v>WHOL</v>
          </cell>
          <cell r="D141" t="str">
            <v>DOM</v>
          </cell>
          <cell r="E141">
            <v>7.0000000000000007E-2</v>
          </cell>
          <cell r="F141">
            <v>7.0000000000000007E-2</v>
          </cell>
          <cell r="G141">
            <v>0.08</v>
          </cell>
          <cell r="H141">
            <v>0.08</v>
          </cell>
          <cell r="I141">
            <v>0.08</v>
          </cell>
          <cell r="J141">
            <v>7.0000000000000007E-2</v>
          </cell>
          <cell r="K141">
            <v>0.05</v>
          </cell>
          <cell r="L141">
            <v>0.05</v>
          </cell>
          <cell r="M141">
            <v>0.16</v>
          </cell>
          <cell r="N141">
            <v>0.06</v>
          </cell>
          <cell r="O141">
            <v>0.06</v>
          </cell>
          <cell r="P141">
            <v>0.05</v>
          </cell>
        </row>
        <row r="142">
          <cell r="A142" t="str">
            <v>ITAL_TRA_RD_LD2</v>
          </cell>
          <cell r="B142" t="str">
            <v>ITAL</v>
          </cell>
          <cell r="C142" t="str">
            <v>WHOL</v>
          </cell>
          <cell r="D142" t="str">
            <v>TRA_RD_LD2</v>
          </cell>
          <cell r="E142">
            <v>-1</v>
          </cell>
          <cell r="F142">
            <v>-1</v>
          </cell>
          <cell r="G142">
            <v>-1</v>
          </cell>
          <cell r="H142">
            <v>-1</v>
          </cell>
          <cell r="I142">
            <v>-1</v>
          </cell>
          <cell r="J142">
            <v>-1</v>
          </cell>
          <cell r="K142">
            <v>-1</v>
          </cell>
          <cell r="L142">
            <v>-1</v>
          </cell>
          <cell r="M142">
            <v>-1</v>
          </cell>
          <cell r="N142">
            <v>-1</v>
          </cell>
          <cell r="O142">
            <v>0.2</v>
          </cell>
          <cell r="P142">
            <v>-1</v>
          </cell>
        </row>
        <row r="143">
          <cell r="A143" t="str">
            <v>ITAL_TRA_RD_LD4</v>
          </cell>
          <cell r="B143" t="str">
            <v>ITAL</v>
          </cell>
          <cell r="C143" t="str">
            <v>WHOL</v>
          </cell>
          <cell r="D143" t="str">
            <v>TRA_RD_LD4</v>
          </cell>
          <cell r="E143">
            <v>-1</v>
          </cell>
          <cell r="F143">
            <v>-1</v>
          </cell>
          <cell r="G143">
            <v>-1</v>
          </cell>
          <cell r="H143">
            <v>-1</v>
          </cell>
          <cell r="I143">
            <v>-1</v>
          </cell>
          <cell r="J143">
            <v>-1</v>
          </cell>
          <cell r="K143">
            <v>-1</v>
          </cell>
          <cell r="L143">
            <v>-1</v>
          </cell>
          <cell r="M143">
            <v>-1</v>
          </cell>
          <cell r="N143">
            <v>0.35</v>
          </cell>
          <cell r="O143">
            <v>0.73</v>
          </cell>
          <cell r="P143">
            <v>0.65</v>
          </cell>
        </row>
        <row r="144">
          <cell r="A144" t="str">
            <v>ITAL_TRA_RD_HD</v>
          </cell>
          <cell r="B144" t="str">
            <v>ITAL</v>
          </cell>
          <cell r="C144" t="str">
            <v>WHOL</v>
          </cell>
          <cell r="D144" t="str">
            <v>TRA_RD_HD</v>
          </cell>
          <cell r="E144">
            <v>-1</v>
          </cell>
          <cell r="F144">
            <v>-1</v>
          </cell>
          <cell r="G144">
            <v>-1</v>
          </cell>
          <cell r="H144">
            <v>-1</v>
          </cell>
          <cell r="I144">
            <v>-1</v>
          </cell>
          <cell r="J144">
            <v>-1</v>
          </cell>
          <cell r="K144">
            <v>-1</v>
          </cell>
          <cell r="L144">
            <v>-1</v>
          </cell>
          <cell r="M144">
            <v>-1</v>
          </cell>
          <cell r="N144">
            <v>1.05</v>
          </cell>
          <cell r="O144">
            <v>0.8</v>
          </cell>
          <cell r="P144">
            <v>0.65</v>
          </cell>
        </row>
        <row r="145">
          <cell r="A145" t="str">
            <v>ITAL_TRA_OT</v>
          </cell>
          <cell r="B145" t="str">
            <v>ITAL</v>
          </cell>
          <cell r="C145" t="str">
            <v>WHOL</v>
          </cell>
          <cell r="D145" t="str">
            <v>TRA_OT</v>
          </cell>
          <cell r="E145">
            <v>0.08</v>
          </cell>
          <cell r="F145">
            <v>0.08</v>
          </cell>
          <cell r="G145">
            <v>0.08</v>
          </cell>
          <cell r="H145">
            <v>0.08</v>
          </cell>
          <cell r="I145">
            <v>0.08</v>
          </cell>
          <cell r="J145">
            <v>7.0000000000000007E-2</v>
          </cell>
          <cell r="K145">
            <v>0.05</v>
          </cell>
          <cell r="L145">
            <v>0.05</v>
          </cell>
          <cell r="M145">
            <v>0.16</v>
          </cell>
          <cell r="N145">
            <v>1.3</v>
          </cell>
          <cell r="O145">
            <v>0.8</v>
          </cell>
          <cell r="P145">
            <v>0.05</v>
          </cell>
        </row>
        <row r="146">
          <cell r="A146" t="str">
            <v>ITAL_TRA_OT_LD2</v>
          </cell>
          <cell r="B146" t="str">
            <v>ITAL</v>
          </cell>
          <cell r="C146" t="str">
            <v>WHOL</v>
          </cell>
          <cell r="D146" t="str">
            <v>TRA_OT_LD2</v>
          </cell>
          <cell r="E146">
            <v>-1</v>
          </cell>
          <cell r="F146">
            <v>-1</v>
          </cell>
          <cell r="G146">
            <v>-1</v>
          </cell>
          <cell r="H146">
            <v>-1</v>
          </cell>
          <cell r="I146">
            <v>-1</v>
          </cell>
          <cell r="J146">
            <v>-1</v>
          </cell>
          <cell r="K146">
            <v>-1</v>
          </cell>
          <cell r="L146">
            <v>-1</v>
          </cell>
          <cell r="M146">
            <v>-1</v>
          </cell>
          <cell r="N146">
            <v>-1</v>
          </cell>
          <cell r="O146">
            <v>0.2</v>
          </cell>
          <cell r="P146">
            <v>-1</v>
          </cell>
        </row>
        <row r="147">
          <cell r="A147" t="str">
            <v>ITAL_TRA_OT_LB</v>
          </cell>
          <cell r="B147" t="str">
            <v>ITAL</v>
          </cell>
          <cell r="C147" t="str">
            <v>WHOL</v>
          </cell>
          <cell r="D147" t="str">
            <v>TRA_OT_LB</v>
          </cell>
          <cell r="E147">
            <v>0.08</v>
          </cell>
          <cell r="F147">
            <v>0.08</v>
          </cell>
          <cell r="G147">
            <v>0.08</v>
          </cell>
          <cell r="H147">
            <v>0.08</v>
          </cell>
          <cell r="I147">
            <v>0.08</v>
          </cell>
          <cell r="J147">
            <v>7.0000000000000007E-2</v>
          </cell>
          <cell r="K147">
            <v>0.05</v>
          </cell>
          <cell r="L147">
            <v>0.05</v>
          </cell>
          <cell r="M147">
            <v>0.16</v>
          </cell>
          <cell r="N147">
            <v>1.3</v>
          </cell>
          <cell r="O147">
            <v>0.8</v>
          </cell>
          <cell r="P147">
            <v>0.05</v>
          </cell>
        </row>
        <row r="148">
          <cell r="A148" t="str">
            <v>ITAL_TRA_OTS_M</v>
          </cell>
          <cell r="B148" t="str">
            <v>ITAL</v>
          </cell>
          <cell r="C148" t="str">
            <v>WHOL</v>
          </cell>
          <cell r="D148" t="str">
            <v>TRA_OTS_M</v>
          </cell>
          <cell r="E148">
            <v>-1</v>
          </cell>
          <cell r="F148">
            <v>-1</v>
          </cell>
          <cell r="G148">
            <v>-1</v>
          </cell>
          <cell r="H148">
            <v>-1</v>
          </cell>
          <cell r="I148">
            <v>-1</v>
          </cell>
          <cell r="J148">
            <v>-1</v>
          </cell>
          <cell r="K148">
            <v>-1</v>
          </cell>
          <cell r="L148">
            <v>-1</v>
          </cell>
          <cell r="M148">
            <v>-1</v>
          </cell>
          <cell r="N148">
            <v>1.4</v>
          </cell>
          <cell r="O148">
            <v>-1</v>
          </cell>
          <cell r="P148">
            <v>-1</v>
          </cell>
        </row>
        <row r="149">
          <cell r="A149" t="str">
            <v>ITAL_TRA_OTS_L</v>
          </cell>
          <cell r="B149" t="str">
            <v>ITAL</v>
          </cell>
          <cell r="C149" t="str">
            <v>WHOL</v>
          </cell>
          <cell r="D149" t="str">
            <v>TRA_OTS_L</v>
          </cell>
          <cell r="E149">
            <v>-1</v>
          </cell>
          <cell r="F149">
            <v>-1</v>
          </cell>
          <cell r="G149">
            <v>-1</v>
          </cell>
          <cell r="H149">
            <v>-1</v>
          </cell>
          <cell r="I149">
            <v>-1</v>
          </cell>
          <cell r="J149">
            <v>-1</v>
          </cell>
          <cell r="K149">
            <v>-1</v>
          </cell>
          <cell r="L149">
            <v>-1</v>
          </cell>
          <cell r="M149">
            <v>1.4</v>
          </cell>
          <cell r="N149">
            <v>1.4</v>
          </cell>
          <cell r="O149">
            <v>-1</v>
          </cell>
          <cell r="P149">
            <v>-1</v>
          </cell>
        </row>
        <row r="150">
          <cell r="A150" t="str">
            <v>ITAL_IN_BO</v>
          </cell>
          <cell r="B150" t="str">
            <v>ITAL</v>
          </cell>
          <cell r="C150" t="str">
            <v>WHOL</v>
          </cell>
          <cell r="D150" t="str">
            <v>IN_BO</v>
          </cell>
          <cell r="E150">
            <v>0.2</v>
          </cell>
          <cell r="F150">
            <v>0.2</v>
          </cell>
          <cell r="G150">
            <v>0.26</v>
          </cell>
          <cell r="H150">
            <v>0.26</v>
          </cell>
          <cell r="I150">
            <v>0.26</v>
          </cell>
          <cell r="J150">
            <v>0.14000000000000001</v>
          </cell>
          <cell r="K150">
            <v>0.13</v>
          </cell>
          <cell r="L150">
            <v>0.13</v>
          </cell>
          <cell r="M150">
            <v>0.2</v>
          </cell>
          <cell r="N150">
            <v>0.08</v>
          </cell>
          <cell r="O150">
            <v>7.0000000000000007E-2</v>
          </cell>
          <cell r="P150">
            <v>7.0000000000000007E-2</v>
          </cell>
        </row>
        <row r="151">
          <cell r="A151" t="str">
            <v>ITAL_IN_OC</v>
          </cell>
          <cell r="B151" t="str">
            <v>ITAL</v>
          </cell>
          <cell r="C151" t="str">
            <v>WHOL</v>
          </cell>
          <cell r="D151" t="str">
            <v>IN_OC</v>
          </cell>
          <cell r="E151">
            <v>0.2</v>
          </cell>
          <cell r="F151">
            <v>0.2</v>
          </cell>
          <cell r="G151">
            <v>0.26</v>
          </cell>
          <cell r="H151">
            <v>0.26</v>
          </cell>
          <cell r="I151">
            <v>0.26</v>
          </cell>
          <cell r="J151">
            <v>0.03</v>
          </cell>
          <cell r="K151">
            <v>0.13</v>
          </cell>
          <cell r="L151">
            <v>0.13</v>
          </cell>
          <cell r="M151">
            <v>0.22</v>
          </cell>
          <cell r="N151">
            <v>0.08</v>
          </cell>
          <cell r="O151">
            <v>7.0000000000000007E-2</v>
          </cell>
          <cell r="P151">
            <v>0.12</v>
          </cell>
        </row>
        <row r="152">
          <cell r="A152" t="str">
            <v>LUXE_CON_COMB</v>
          </cell>
          <cell r="B152" t="str">
            <v>LUXE</v>
          </cell>
          <cell r="C152" t="str">
            <v>WHOL</v>
          </cell>
          <cell r="D152" t="str">
            <v>CON_COMB</v>
          </cell>
          <cell r="E152">
            <v>0.2</v>
          </cell>
          <cell r="F152">
            <v>0.2</v>
          </cell>
          <cell r="G152">
            <v>0.23</v>
          </cell>
          <cell r="H152">
            <v>0.23</v>
          </cell>
          <cell r="I152">
            <v>0.23</v>
          </cell>
          <cell r="J152">
            <v>0.14000000000000001</v>
          </cell>
          <cell r="K152">
            <v>0.13</v>
          </cell>
          <cell r="L152">
            <v>0.13</v>
          </cell>
          <cell r="M152">
            <v>0.17</v>
          </cell>
          <cell r="N152">
            <v>0.08</v>
          </cell>
          <cell r="O152">
            <v>7.0000000000000007E-2</v>
          </cell>
          <cell r="P152">
            <v>7.0000000000000007E-2</v>
          </cell>
        </row>
        <row r="153">
          <cell r="A153" t="str">
            <v>LUXE_PP_EX_WB</v>
          </cell>
          <cell r="B153" t="str">
            <v>LUXE</v>
          </cell>
          <cell r="C153" t="str">
            <v>WHOL</v>
          </cell>
          <cell r="D153" t="str">
            <v>PP_EX_WB</v>
          </cell>
          <cell r="E153">
            <v>-1</v>
          </cell>
          <cell r="F153">
            <v>-1</v>
          </cell>
          <cell r="G153">
            <v>0.42</v>
          </cell>
          <cell r="H153">
            <v>0.42</v>
          </cell>
          <cell r="I153">
            <v>0.42</v>
          </cell>
          <cell r="J153">
            <v>-1</v>
          </cell>
          <cell r="K153">
            <v>-1</v>
          </cell>
          <cell r="L153">
            <v>-1</v>
          </cell>
          <cell r="M153">
            <v>-1</v>
          </cell>
          <cell r="N153">
            <v>-1</v>
          </cell>
          <cell r="O153">
            <v>-1</v>
          </cell>
          <cell r="P153">
            <v>-1</v>
          </cell>
        </row>
        <row r="154">
          <cell r="A154" t="str">
            <v>LUXE_PP_EX_OTH</v>
          </cell>
          <cell r="B154" t="str">
            <v>LUXE</v>
          </cell>
          <cell r="C154" t="str">
            <v>WHOL</v>
          </cell>
          <cell r="D154" t="str">
            <v>PP_EX_OTH</v>
          </cell>
          <cell r="E154">
            <v>0.27</v>
          </cell>
          <cell r="F154">
            <v>0.27</v>
          </cell>
          <cell r="G154">
            <v>0.3</v>
          </cell>
          <cell r="H154">
            <v>0.3</v>
          </cell>
          <cell r="I154">
            <v>0.3</v>
          </cell>
          <cell r="J154">
            <v>0.14000000000000001</v>
          </cell>
          <cell r="K154">
            <v>0.13</v>
          </cell>
          <cell r="L154">
            <v>0.13</v>
          </cell>
          <cell r="M154">
            <v>0.2</v>
          </cell>
          <cell r="N154">
            <v>0.08</v>
          </cell>
          <cell r="O154">
            <v>7.0000000000000007E-2</v>
          </cell>
          <cell r="P154">
            <v>0.05</v>
          </cell>
        </row>
        <row r="155">
          <cell r="A155" t="str">
            <v>LUXE_PP_NEW</v>
          </cell>
          <cell r="B155" t="str">
            <v>LUXE</v>
          </cell>
          <cell r="C155" t="str">
            <v>WHOL</v>
          </cell>
          <cell r="D155" t="str">
            <v>PP_NEW</v>
          </cell>
          <cell r="E155">
            <v>0.1</v>
          </cell>
          <cell r="F155">
            <v>0.1</v>
          </cell>
          <cell r="G155">
            <v>0.15</v>
          </cell>
          <cell r="H155">
            <v>0.15</v>
          </cell>
          <cell r="I155">
            <v>0.15</v>
          </cell>
          <cell r="J155">
            <v>7.0000000000000007E-2</v>
          </cell>
          <cell r="K155">
            <v>7.0000000000000007E-2</v>
          </cell>
          <cell r="L155">
            <v>7.0000000000000007E-2</v>
          </cell>
          <cell r="M155">
            <v>0.1</v>
          </cell>
          <cell r="N155">
            <v>0.05</v>
          </cell>
          <cell r="O155">
            <v>7.0000000000000007E-2</v>
          </cell>
          <cell r="P155">
            <v>0.05</v>
          </cell>
        </row>
        <row r="156">
          <cell r="A156" t="str">
            <v>LUXE_DOM</v>
          </cell>
          <cell r="B156" t="str">
            <v>LUXE</v>
          </cell>
          <cell r="C156" t="str">
            <v>WHOL</v>
          </cell>
          <cell r="D156" t="str">
            <v>DOM</v>
          </cell>
          <cell r="E156">
            <v>7.0000000000000007E-2</v>
          </cell>
          <cell r="F156">
            <v>7.0000000000000007E-2</v>
          </cell>
          <cell r="G156">
            <v>0.08</v>
          </cell>
          <cell r="H156">
            <v>0.08</v>
          </cell>
          <cell r="I156">
            <v>0.08</v>
          </cell>
          <cell r="J156">
            <v>7.0000000000000007E-2</v>
          </cell>
          <cell r="K156">
            <v>0.05</v>
          </cell>
          <cell r="L156">
            <v>0.05</v>
          </cell>
          <cell r="M156">
            <v>0.16</v>
          </cell>
          <cell r="N156">
            <v>0.06</v>
          </cell>
          <cell r="O156">
            <v>0.06</v>
          </cell>
          <cell r="P156">
            <v>0.05</v>
          </cell>
        </row>
        <row r="157">
          <cell r="A157" t="str">
            <v>LUXE_TRA_RD_LD2</v>
          </cell>
          <cell r="B157" t="str">
            <v>LUXE</v>
          </cell>
          <cell r="C157" t="str">
            <v>WHOL</v>
          </cell>
          <cell r="D157" t="str">
            <v>TRA_RD_LD2</v>
          </cell>
          <cell r="E157">
            <v>-1</v>
          </cell>
          <cell r="F157">
            <v>-1</v>
          </cell>
          <cell r="G157">
            <v>-1</v>
          </cell>
          <cell r="H157">
            <v>-1</v>
          </cell>
          <cell r="I157">
            <v>-1</v>
          </cell>
          <cell r="J157">
            <v>-1</v>
          </cell>
          <cell r="K157">
            <v>-1</v>
          </cell>
          <cell r="L157">
            <v>-1</v>
          </cell>
          <cell r="M157">
            <v>-1</v>
          </cell>
          <cell r="N157">
            <v>-1</v>
          </cell>
          <cell r="O157">
            <v>0.2</v>
          </cell>
          <cell r="P157">
            <v>-1</v>
          </cell>
        </row>
        <row r="158">
          <cell r="A158" t="str">
            <v>LUXE_TRA_RD_LD4</v>
          </cell>
          <cell r="B158" t="str">
            <v>LUXE</v>
          </cell>
          <cell r="C158" t="str">
            <v>WHOL</v>
          </cell>
          <cell r="D158" t="str">
            <v>TRA_RD_LD4</v>
          </cell>
          <cell r="E158">
            <v>-1</v>
          </cell>
          <cell r="F158">
            <v>-1</v>
          </cell>
          <cell r="G158">
            <v>-1</v>
          </cell>
          <cell r="H158">
            <v>-1</v>
          </cell>
          <cell r="I158">
            <v>-1</v>
          </cell>
          <cell r="J158">
            <v>-1</v>
          </cell>
          <cell r="K158">
            <v>-1</v>
          </cell>
          <cell r="L158">
            <v>-1</v>
          </cell>
          <cell r="M158">
            <v>-1</v>
          </cell>
          <cell r="N158">
            <v>0.35</v>
          </cell>
          <cell r="O158">
            <v>0.79</v>
          </cell>
          <cell r="P158">
            <v>0.65</v>
          </cell>
        </row>
        <row r="159">
          <cell r="A159" t="str">
            <v>LUXE_TRA_RD_HD</v>
          </cell>
          <cell r="B159" t="str">
            <v>LUXE</v>
          </cell>
          <cell r="C159" t="str">
            <v>WHOL</v>
          </cell>
          <cell r="D159" t="str">
            <v>TRA_RD_HD</v>
          </cell>
          <cell r="E159">
            <v>-1</v>
          </cell>
          <cell r="F159">
            <v>-1</v>
          </cell>
          <cell r="G159">
            <v>-1</v>
          </cell>
          <cell r="H159">
            <v>-1</v>
          </cell>
          <cell r="I159">
            <v>-1</v>
          </cell>
          <cell r="J159">
            <v>-1</v>
          </cell>
          <cell r="K159">
            <v>-1</v>
          </cell>
          <cell r="L159">
            <v>-1</v>
          </cell>
          <cell r="M159">
            <v>-1</v>
          </cell>
          <cell r="N159">
            <v>1</v>
          </cell>
          <cell r="O159">
            <v>0.79</v>
          </cell>
          <cell r="P159">
            <v>0.65</v>
          </cell>
        </row>
        <row r="160">
          <cell r="A160" t="str">
            <v>LUXE_TRA_OT</v>
          </cell>
          <cell r="B160" t="str">
            <v>LUXE</v>
          </cell>
          <cell r="C160" t="str">
            <v>WHOL</v>
          </cell>
          <cell r="D160" t="str">
            <v>TRA_OT</v>
          </cell>
          <cell r="E160">
            <v>0.08</v>
          </cell>
          <cell r="F160">
            <v>0.08</v>
          </cell>
          <cell r="G160">
            <v>0.08</v>
          </cell>
          <cell r="H160">
            <v>0.08</v>
          </cell>
          <cell r="I160">
            <v>0.08</v>
          </cell>
          <cell r="J160">
            <v>7.0000000000000007E-2</v>
          </cell>
          <cell r="K160">
            <v>0.05</v>
          </cell>
          <cell r="L160">
            <v>0.05</v>
          </cell>
          <cell r="M160">
            <v>0.16</v>
          </cell>
          <cell r="N160">
            <v>1</v>
          </cell>
          <cell r="O160">
            <v>0.79</v>
          </cell>
          <cell r="P160">
            <v>0.05</v>
          </cell>
        </row>
        <row r="161">
          <cell r="A161" t="str">
            <v>LUXE_TRA_OT_LD2</v>
          </cell>
          <cell r="B161" t="str">
            <v>LUXE</v>
          </cell>
          <cell r="C161" t="str">
            <v>WHOL</v>
          </cell>
          <cell r="D161" t="str">
            <v>TRA_OT_LD2</v>
          </cell>
          <cell r="E161">
            <v>-1</v>
          </cell>
          <cell r="F161">
            <v>-1</v>
          </cell>
          <cell r="G161">
            <v>-1</v>
          </cell>
          <cell r="H161">
            <v>-1</v>
          </cell>
          <cell r="I161">
            <v>-1</v>
          </cell>
          <cell r="J161">
            <v>-1</v>
          </cell>
          <cell r="K161">
            <v>-1</v>
          </cell>
          <cell r="L161">
            <v>-1</v>
          </cell>
          <cell r="M161">
            <v>-1</v>
          </cell>
          <cell r="N161">
            <v>-1</v>
          </cell>
          <cell r="O161">
            <v>0.2</v>
          </cell>
          <cell r="P161">
            <v>-1</v>
          </cell>
        </row>
        <row r="162">
          <cell r="A162" t="str">
            <v>LUXE_TRA_OT_LB</v>
          </cell>
          <cell r="B162" t="str">
            <v>LUXE</v>
          </cell>
          <cell r="C162" t="str">
            <v>WHOL</v>
          </cell>
          <cell r="D162" t="str">
            <v>TRA_OT_LB</v>
          </cell>
          <cell r="E162">
            <v>0.08</v>
          </cell>
          <cell r="F162">
            <v>0.08</v>
          </cell>
          <cell r="G162">
            <v>0.08</v>
          </cell>
          <cell r="H162">
            <v>0.08</v>
          </cell>
          <cell r="I162">
            <v>0.08</v>
          </cell>
          <cell r="J162">
            <v>7.0000000000000007E-2</v>
          </cell>
          <cell r="K162">
            <v>0.05</v>
          </cell>
          <cell r="L162">
            <v>0.05</v>
          </cell>
          <cell r="M162">
            <v>0.16</v>
          </cell>
          <cell r="N162">
            <v>1.1599999999999999</v>
          </cell>
          <cell r="O162">
            <v>0.86</v>
          </cell>
          <cell r="P162">
            <v>0.05</v>
          </cell>
        </row>
        <row r="163">
          <cell r="A163" t="str">
            <v>LUXE_TRA_OTS_M</v>
          </cell>
          <cell r="B163" t="str">
            <v>LUXE</v>
          </cell>
          <cell r="C163" t="str">
            <v>WHOL</v>
          </cell>
          <cell r="D163" t="str">
            <v>TRA_OTS_M</v>
          </cell>
          <cell r="E163">
            <v>-1</v>
          </cell>
          <cell r="F163">
            <v>-1</v>
          </cell>
          <cell r="G163">
            <v>-1</v>
          </cell>
          <cell r="H163">
            <v>-1</v>
          </cell>
          <cell r="I163">
            <v>-1</v>
          </cell>
          <cell r="J163">
            <v>-1</v>
          </cell>
          <cell r="K163">
            <v>-1</v>
          </cell>
          <cell r="L163">
            <v>-1</v>
          </cell>
          <cell r="M163">
            <v>-1</v>
          </cell>
          <cell r="N163">
            <v>1.4</v>
          </cell>
          <cell r="O163">
            <v>-1</v>
          </cell>
          <cell r="P163">
            <v>-1</v>
          </cell>
        </row>
        <row r="164">
          <cell r="A164" t="str">
            <v>LUXE_TRA_OTS_L</v>
          </cell>
          <cell r="B164" t="str">
            <v>LUXE</v>
          </cell>
          <cell r="C164" t="str">
            <v>WHOL</v>
          </cell>
          <cell r="D164" t="str">
            <v>TRA_OTS_L</v>
          </cell>
          <cell r="E164">
            <v>-1</v>
          </cell>
          <cell r="F164">
            <v>-1</v>
          </cell>
          <cell r="G164">
            <v>-1</v>
          </cell>
          <cell r="H164">
            <v>-1</v>
          </cell>
          <cell r="I164">
            <v>-1</v>
          </cell>
          <cell r="J164">
            <v>-1</v>
          </cell>
          <cell r="K164">
            <v>-1</v>
          </cell>
          <cell r="L164">
            <v>-1</v>
          </cell>
          <cell r="M164">
            <v>1.4</v>
          </cell>
          <cell r="N164">
            <v>1.4</v>
          </cell>
          <cell r="O164">
            <v>-1</v>
          </cell>
          <cell r="P164">
            <v>-1</v>
          </cell>
        </row>
        <row r="165">
          <cell r="A165" t="str">
            <v>LUXE_IN_BO</v>
          </cell>
          <cell r="B165" t="str">
            <v>LUXE</v>
          </cell>
          <cell r="C165" t="str">
            <v>WHOL</v>
          </cell>
          <cell r="D165" t="str">
            <v>IN_BO</v>
          </cell>
          <cell r="E165">
            <v>0.2</v>
          </cell>
          <cell r="F165">
            <v>0.2</v>
          </cell>
          <cell r="G165">
            <v>0.23</v>
          </cell>
          <cell r="H165">
            <v>0.23</v>
          </cell>
          <cell r="I165">
            <v>0.23</v>
          </cell>
          <cell r="J165">
            <v>0.14000000000000001</v>
          </cell>
          <cell r="K165">
            <v>0.13</v>
          </cell>
          <cell r="L165">
            <v>0.13</v>
          </cell>
          <cell r="M165">
            <v>0.17</v>
          </cell>
          <cell r="N165">
            <v>0.08</v>
          </cell>
          <cell r="O165">
            <v>7.0000000000000007E-2</v>
          </cell>
          <cell r="P165">
            <v>7.0000000000000007E-2</v>
          </cell>
        </row>
        <row r="166">
          <cell r="A166" t="str">
            <v>LUXE_IN_OC</v>
          </cell>
          <cell r="B166" t="str">
            <v>LUXE</v>
          </cell>
          <cell r="C166" t="str">
            <v>WHOL</v>
          </cell>
          <cell r="D166" t="str">
            <v>IN_OC</v>
          </cell>
          <cell r="E166">
            <v>0.2</v>
          </cell>
          <cell r="F166">
            <v>0.2</v>
          </cell>
          <cell r="G166">
            <v>0.23</v>
          </cell>
          <cell r="H166">
            <v>0.23</v>
          </cell>
          <cell r="I166">
            <v>0.23</v>
          </cell>
          <cell r="J166">
            <v>0.03</v>
          </cell>
          <cell r="K166">
            <v>0.13</v>
          </cell>
          <cell r="L166">
            <v>0.13</v>
          </cell>
          <cell r="M166">
            <v>0.17</v>
          </cell>
          <cell r="N166">
            <v>0.08</v>
          </cell>
          <cell r="O166">
            <v>7.0000000000000007E-2</v>
          </cell>
          <cell r="P166">
            <v>7.0000000000000007E-2</v>
          </cell>
        </row>
        <row r="167">
          <cell r="A167" t="str">
            <v>NETH_CON_COMB</v>
          </cell>
          <cell r="B167" t="str">
            <v>NETH</v>
          </cell>
          <cell r="C167" t="str">
            <v>WHOL</v>
          </cell>
          <cell r="D167" t="str">
            <v>CON_COMB</v>
          </cell>
          <cell r="E167">
            <v>0.2</v>
          </cell>
          <cell r="F167">
            <v>0.2</v>
          </cell>
          <cell r="G167">
            <v>0.23</v>
          </cell>
          <cell r="H167">
            <v>0.23</v>
          </cell>
          <cell r="I167">
            <v>0.23</v>
          </cell>
          <cell r="J167">
            <v>0.14000000000000001</v>
          </cell>
          <cell r="K167">
            <v>0.13</v>
          </cell>
          <cell r="L167">
            <v>0.13</v>
          </cell>
          <cell r="M167">
            <v>0.17</v>
          </cell>
          <cell r="N167">
            <v>0.08</v>
          </cell>
          <cell r="O167">
            <v>7.0000000000000007E-2</v>
          </cell>
          <cell r="P167">
            <v>7.0000000000000007E-2</v>
          </cell>
        </row>
        <row r="168">
          <cell r="A168" t="str">
            <v>NETH_PP_EX_WB</v>
          </cell>
          <cell r="B168" t="str">
            <v>NETH</v>
          </cell>
          <cell r="C168" t="str">
            <v>WHOL</v>
          </cell>
          <cell r="D168" t="str">
            <v>PP_EX_WB</v>
          </cell>
          <cell r="E168">
            <v>-1</v>
          </cell>
          <cell r="F168">
            <v>-1</v>
          </cell>
          <cell r="G168">
            <v>0.42</v>
          </cell>
          <cell r="H168">
            <v>0.42</v>
          </cell>
          <cell r="I168">
            <v>0.42</v>
          </cell>
          <cell r="J168">
            <v>-1</v>
          </cell>
          <cell r="K168">
            <v>-1</v>
          </cell>
          <cell r="L168">
            <v>-1</v>
          </cell>
          <cell r="M168">
            <v>-1</v>
          </cell>
          <cell r="N168">
            <v>-1</v>
          </cell>
          <cell r="O168">
            <v>-1</v>
          </cell>
          <cell r="P168">
            <v>-1</v>
          </cell>
        </row>
        <row r="169">
          <cell r="A169" t="str">
            <v>NETH_PP_EX_OTH</v>
          </cell>
          <cell r="B169" t="str">
            <v>NETH</v>
          </cell>
          <cell r="C169" t="str">
            <v>WHOL</v>
          </cell>
          <cell r="D169" t="str">
            <v>PP_EX_OTH</v>
          </cell>
          <cell r="E169">
            <v>0.27</v>
          </cell>
          <cell r="F169">
            <v>0.27</v>
          </cell>
          <cell r="G169">
            <v>0.28000000000000003</v>
          </cell>
          <cell r="H169">
            <v>0.28000000000000003</v>
          </cell>
          <cell r="I169">
            <v>0.28000000000000003</v>
          </cell>
          <cell r="J169">
            <v>0.14000000000000001</v>
          </cell>
          <cell r="K169">
            <v>0.13</v>
          </cell>
          <cell r="L169">
            <v>0.13</v>
          </cell>
          <cell r="M169">
            <v>0.2</v>
          </cell>
          <cell r="N169">
            <v>0.08</v>
          </cell>
          <cell r="O169">
            <v>7.0000000000000007E-2</v>
          </cell>
          <cell r="P169">
            <v>0.14000000000000001</v>
          </cell>
        </row>
        <row r="170">
          <cell r="A170" t="str">
            <v>NETH_PP_NEW</v>
          </cell>
          <cell r="B170" t="str">
            <v>NETH</v>
          </cell>
          <cell r="C170" t="str">
            <v>WHOL</v>
          </cell>
          <cell r="D170" t="str">
            <v>PP_NEW</v>
          </cell>
          <cell r="E170">
            <v>0.1</v>
          </cell>
          <cell r="F170">
            <v>0.1</v>
          </cell>
          <cell r="G170">
            <v>0.15</v>
          </cell>
          <cell r="H170">
            <v>0.15</v>
          </cell>
          <cell r="I170">
            <v>0.15</v>
          </cell>
          <cell r="J170">
            <v>7.0000000000000007E-2</v>
          </cell>
          <cell r="K170">
            <v>7.0000000000000007E-2</v>
          </cell>
          <cell r="L170">
            <v>7.0000000000000007E-2</v>
          </cell>
          <cell r="M170">
            <v>0.1</v>
          </cell>
          <cell r="N170">
            <v>0.05</v>
          </cell>
          <cell r="O170">
            <v>7.0000000000000007E-2</v>
          </cell>
          <cell r="P170">
            <v>0.05</v>
          </cell>
        </row>
        <row r="171">
          <cell r="A171" t="str">
            <v>NETH_DOM</v>
          </cell>
          <cell r="B171" t="str">
            <v>NETH</v>
          </cell>
          <cell r="C171" t="str">
            <v>WHOL</v>
          </cell>
          <cell r="D171" t="str">
            <v>DOM</v>
          </cell>
          <cell r="E171">
            <v>7.0000000000000007E-2</v>
          </cell>
          <cell r="F171">
            <v>7.0000000000000007E-2</v>
          </cell>
          <cell r="G171">
            <v>0.08</v>
          </cell>
          <cell r="H171">
            <v>0.08</v>
          </cell>
          <cell r="I171">
            <v>0.08</v>
          </cell>
          <cell r="J171">
            <v>7.0000000000000007E-2</v>
          </cell>
          <cell r="K171">
            <v>0.05</v>
          </cell>
          <cell r="L171">
            <v>0.05</v>
          </cell>
          <cell r="M171">
            <v>0.12</v>
          </cell>
          <cell r="N171">
            <v>0.06</v>
          </cell>
          <cell r="O171">
            <v>0.06</v>
          </cell>
          <cell r="P171">
            <v>0.05</v>
          </cell>
        </row>
        <row r="172">
          <cell r="A172" t="str">
            <v>NETH_TRA_RD_LD2</v>
          </cell>
          <cell r="B172" t="str">
            <v>NETH</v>
          </cell>
          <cell r="C172" t="str">
            <v>WHOL</v>
          </cell>
          <cell r="D172" t="str">
            <v>TRA_RD_LD2</v>
          </cell>
          <cell r="E172">
            <v>-1</v>
          </cell>
          <cell r="F172">
            <v>-1</v>
          </cell>
          <cell r="G172">
            <v>-1</v>
          </cell>
          <cell r="H172">
            <v>-1</v>
          </cell>
          <cell r="I172">
            <v>-1</v>
          </cell>
          <cell r="J172">
            <v>-1</v>
          </cell>
          <cell r="K172">
            <v>-1</v>
          </cell>
          <cell r="L172">
            <v>-1</v>
          </cell>
          <cell r="M172">
            <v>-1</v>
          </cell>
          <cell r="N172">
            <v>-1</v>
          </cell>
          <cell r="O172">
            <v>0.2</v>
          </cell>
          <cell r="P172">
            <v>-1</v>
          </cell>
        </row>
        <row r="173">
          <cell r="A173" t="str">
            <v>NETH_TRA_RD_LD4</v>
          </cell>
          <cell r="B173" t="str">
            <v>NETH</v>
          </cell>
          <cell r="C173" t="str">
            <v>WHOL</v>
          </cell>
          <cell r="D173" t="str">
            <v>TRA_RD_LD4</v>
          </cell>
          <cell r="E173">
            <v>-1</v>
          </cell>
          <cell r="F173">
            <v>-1</v>
          </cell>
          <cell r="G173">
            <v>-1</v>
          </cell>
          <cell r="H173">
            <v>-1</v>
          </cell>
          <cell r="I173">
            <v>-1</v>
          </cell>
          <cell r="J173">
            <v>-1</v>
          </cell>
          <cell r="K173">
            <v>-1</v>
          </cell>
          <cell r="L173">
            <v>-1</v>
          </cell>
          <cell r="M173">
            <v>-1</v>
          </cell>
          <cell r="N173">
            <v>0.35</v>
          </cell>
          <cell r="O173">
            <v>0.83</v>
          </cell>
          <cell r="P173">
            <v>0.65</v>
          </cell>
        </row>
        <row r="174">
          <cell r="A174" t="str">
            <v>NETH_TRA_RD_HD</v>
          </cell>
          <cell r="B174" t="str">
            <v>NETH</v>
          </cell>
          <cell r="C174" t="str">
            <v>WHOL</v>
          </cell>
          <cell r="D174" t="str">
            <v>TRA_RD_HD</v>
          </cell>
          <cell r="E174">
            <v>-1</v>
          </cell>
          <cell r="F174">
            <v>-1</v>
          </cell>
          <cell r="G174">
            <v>-1</v>
          </cell>
          <cell r="H174">
            <v>-1</v>
          </cell>
          <cell r="I174">
            <v>-1</v>
          </cell>
          <cell r="J174">
            <v>-1</v>
          </cell>
          <cell r="K174">
            <v>-1</v>
          </cell>
          <cell r="L174">
            <v>-1</v>
          </cell>
          <cell r="M174">
            <v>-1</v>
          </cell>
          <cell r="N174">
            <v>1.4</v>
          </cell>
          <cell r="O174">
            <v>0.83</v>
          </cell>
          <cell r="P174">
            <v>0.65</v>
          </cell>
        </row>
        <row r="175">
          <cell r="A175" t="str">
            <v>NETH_TRA_OT</v>
          </cell>
          <cell r="B175" t="str">
            <v>NETH</v>
          </cell>
          <cell r="C175" t="str">
            <v>WHOL</v>
          </cell>
          <cell r="D175" t="str">
            <v>TRA_OT</v>
          </cell>
          <cell r="E175">
            <v>0.08</v>
          </cell>
          <cell r="F175">
            <v>0.08</v>
          </cell>
          <cell r="G175">
            <v>0.08</v>
          </cell>
          <cell r="H175">
            <v>0.08</v>
          </cell>
          <cell r="I175">
            <v>0.08</v>
          </cell>
          <cell r="J175">
            <v>7.0000000000000007E-2</v>
          </cell>
          <cell r="K175">
            <v>0.05</v>
          </cell>
          <cell r="L175">
            <v>0.05</v>
          </cell>
          <cell r="M175">
            <v>0.16</v>
          </cell>
          <cell r="N175">
            <v>0.9</v>
          </cell>
          <cell r="O175">
            <v>0.83</v>
          </cell>
          <cell r="P175">
            <v>0.05</v>
          </cell>
        </row>
        <row r="176">
          <cell r="A176" t="str">
            <v>NETH_TRA_OT_LD2</v>
          </cell>
          <cell r="B176" t="str">
            <v>NETH</v>
          </cell>
          <cell r="C176" t="str">
            <v>WHOL</v>
          </cell>
          <cell r="D176" t="str">
            <v>TRA_OT_LD2</v>
          </cell>
          <cell r="E176">
            <v>-1</v>
          </cell>
          <cell r="F176">
            <v>-1</v>
          </cell>
          <cell r="G176">
            <v>-1</v>
          </cell>
          <cell r="H176">
            <v>-1</v>
          </cell>
          <cell r="I176">
            <v>-1</v>
          </cell>
          <cell r="J176">
            <v>-1</v>
          </cell>
          <cell r="K176">
            <v>-1</v>
          </cell>
          <cell r="L176">
            <v>-1</v>
          </cell>
          <cell r="M176">
            <v>-1</v>
          </cell>
          <cell r="N176">
            <v>-1</v>
          </cell>
          <cell r="O176">
            <v>0.2</v>
          </cell>
          <cell r="P176">
            <v>-1</v>
          </cell>
        </row>
        <row r="177">
          <cell r="A177" t="str">
            <v>NETH_TRA_OT_LB</v>
          </cell>
          <cell r="B177" t="str">
            <v>NETH</v>
          </cell>
          <cell r="C177" t="str">
            <v>WHOL</v>
          </cell>
          <cell r="D177" t="str">
            <v>TRA_OT_LB</v>
          </cell>
          <cell r="E177">
            <v>0.08</v>
          </cell>
          <cell r="F177">
            <v>0.08</v>
          </cell>
          <cell r="G177">
            <v>0.08</v>
          </cell>
          <cell r="H177">
            <v>0.08</v>
          </cell>
          <cell r="I177">
            <v>0.08</v>
          </cell>
          <cell r="J177">
            <v>7.0000000000000007E-2</v>
          </cell>
          <cell r="K177">
            <v>0.05</v>
          </cell>
          <cell r="L177">
            <v>0.05</v>
          </cell>
          <cell r="M177">
            <v>0.16</v>
          </cell>
          <cell r="N177">
            <v>1.4</v>
          </cell>
          <cell r="O177">
            <v>0.86</v>
          </cell>
          <cell r="P177">
            <v>0.05</v>
          </cell>
        </row>
        <row r="178">
          <cell r="A178" t="str">
            <v>NETH_TRA_OTS_M</v>
          </cell>
          <cell r="B178" t="str">
            <v>NETH</v>
          </cell>
          <cell r="C178" t="str">
            <v>WHOL</v>
          </cell>
          <cell r="D178" t="str">
            <v>TRA_OTS_M</v>
          </cell>
          <cell r="E178">
            <v>-1</v>
          </cell>
          <cell r="F178">
            <v>-1</v>
          </cell>
          <cell r="G178">
            <v>-1</v>
          </cell>
          <cell r="H178">
            <v>-1</v>
          </cell>
          <cell r="I178">
            <v>-1</v>
          </cell>
          <cell r="J178">
            <v>-1</v>
          </cell>
          <cell r="K178">
            <v>-1</v>
          </cell>
          <cell r="L178">
            <v>-1</v>
          </cell>
          <cell r="M178">
            <v>-1</v>
          </cell>
          <cell r="N178">
            <v>1.4</v>
          </cell>
          <cell r="O178">
            <v>-1</v>
          </cell>
          <cell r="P178">
            <v>-1</v>
          </cell>
        </row>
        <row r="179">
          <cell r="A179" t="str">
            <v>NETH_TRA_OTS_L</v>
          </cell>
          <cell r="B179" t="str">
            <v>NETH</v>
          </cell>
          <cell r="C179" t="str">
            <v>WHOL</v>
          </cell>
          <cell r="D179" t="str">
            <v>TRA_OTS_L</v>
          </cell>
          <cell r="E179">
            <v>-1</v>
          </cell>
          <cell r="F179">
            <v>-1</v>
          </cell>
          <cell r="G179">
            <v>-1</v>
          </cell>
          <cell r="H179">
            <v>-1</v>
          </cell>
          <cell r="I179">
            <v>-1</v>
          </cell>
          <cell r="J179">
            <v>-1</v>
          </cell>
          <cell r="K179">
            <v>-1</v>
          </cell>
          <cell r="L179">
            <v>-1</v>
          </cell>
          <cell r="M179">
            <v>1.3</v>
          </cell>
          <cell r="N179">
            <v>1.4</v>
          </cell>
          <cell r="O179">
            <v>-1</v>
          </cell>
          <cell r="P179">
            <v>-1</v>
          </cell>
        </row>
        <row r="180">
          <cell r="A180" t="str">
            <v>NETH_IN_BO</v>
          </cell>
          <cell r="B180" t="str">
            <v>NETH</v>
          </cell>
          <cell r="C180" t="str">
            <v>WHOL</v>
          </cell>
          <cell r="D180" t="str">
            <v>IN_BO</v>
          </cell>
          <cell r="E180">
            <v>0.2</v>
          </cell>
          <cell r="F180">
            <v>0.2</v>
          </cell>
          <cell r="G180">
            <v>0.23</v>
          </cell>
          <cell r="H180">
            <v>0.23</v>
          </cell>
          <cell r="I180">
            <v>0.23</v>
          </cell>
          <cell r="J180">
            <v>0.14000000000000001</v>
          </cell>
          <cell r="K180">
            <v>0.13</v>
          </cell>
          <cell r="L180">
            <v>0.13</v>
          </cell>
          <cell r="M180">
            <v>0.15</v>
          </cell>
          <cell r="N180">
            <v>0.08</v>
          </cell>
          <cell r="O180">
            <v>7.0000000000000007E-2</v>
          </cell>
          <cell r="P180">
            <v>0.08</v>
          </cell>
        </row>
        <row r="181">
          <cell r="A181" t="str">
            <v>NETH_IN_OC</v>
          </cell>
          <cell r="B181" t="str">
            <v>NETH</v>
          </cell>
          <cell r="C181" t="str">
            <v>WHOL</v>
          </cell>
          <cell r="D181" t="str">
            <v>IN_OC</v>
          </cell>
          <cell r="E181">
            <v>0.2</v>
          </cell>
          <cell r="F181">
            <v>0.2</v>
          </cell>
          <cell r="G181">
            <v>0.23</v>
          </cell>
          <cell r="H181">
            <v>0.23</v>
          </cell>
          <cell r="I181">
            <v>0.23</v>
          </cell>
          <cell r="J181">
            <v>0.03</v>
          </cell>
          <cell r="K181">
            <v>0.13</v>
          </cell>
          <cell r="L181">
            <v>0.13</v>
          </cell>
          <cell r="M181">
            <v>0.16</v>
          </cell>
          <cell r="N181">
            <v>0.08</v>
          </cell>
          <cell r="O181">
            <v>7.0000000000000007E-2</v>
          </cell>
          <cell r="P181">
            <v>7.0000000000000007E-2</v>
          </cell>
        </row>
        <row r="182">
          <cell r="A182" t="str">
            <v>NORW_CON_COMB</v>
          </cell>
          <cell r="B182" t="str">
            <v>NORW</v>
          </cell>
          <cell r="C182" t="str">
            <v>WHOL</v>
          </cell>
          <cell r="D182" t="str">
            <v>CON_COMB</v>
          </cell>
          <cell r="E182">
            <v>0.2</v>
          </cell>
          <cell r="F182">
            <v>0.2</v>
          </cell>
          <cell r="G182">
            <v>0.23</v>
          </cell>
          <cell r="H182">
            <v>0.23</v>
          </cell>
          <cell r="I182">
            <v>0.23</v>
          </cell>
          <cell r="J182">
            <v>0.14000000000000001</v>
          </cell>
          <cell r="K182">
            <v>0.13</v>
          </cell>
          <cell r="L182">
            <v>0.13</v>
          </cell>
          <cell r="M182">
            <v>0.17</v>
          </cell>
          <cell r="N182">
            <v>0.08</v>
          </cell>
          <cell r="O182">
            <v>7.0000000000000007E-2</v>
          </cell>
          <cell r="P182">
            <v>7.0000000000000007E-2</v>
          </cell>
        </row>
        <row r="183">
          <cell r="A183" t="str">
            <v>NORW_PP_EX_WB</v>
          </cell>
          <cell r="B183" t="str">
            <v>NORW</v>
          </cell>
          <cell r="C183" t="str">
            <v>WHOL</v>
          </cell>
          <cell r="D183" t="str">
            <v>PP_EX_WB</v>
          </cell>
          <cell r="E183">
            <v>-1</v>
          </cell>
          <cell r="F183">
            <v>-1</v>
          </cell>
          <cell r="G183">
            <v>0.42</v>
          </cell>
          <cell r="H183">
            <v>0.42</v>
          </cell>
          <cell r="I183">
            <v>0.42</v>
          </cell>
          <cell r="J183">
            <v>-1</v>
          </cell>
          <cell r="K183">
            <v>-1</v>
          </cell>
          <cell r="L183">
            <v>-1</v>
          </cell>
          <cell r="M183">
            <v>-1</v>
          </cell>
          <cell r="N183">
            <v>-1</v>
          </cell>
          <cell r="O183">
            <v>-1</v>
          </cell>
          <cell r="P183">
            <v>-1</v>
          </cell>
        </row>
        <row r="184">
          <cell r="A184" t="str">
            <v>NORW_PP_EX_OTH</v>
          </cell>
          <cell r="B184" t="str">
            <v>NORW</v>
          </cell>
          <cell r="C184" t="str">
            <v>WHOL</v>
          </cell>
          <cell r="D184" t="str">
            <v>PP_EX_OTH</v>
          </cell>
          <cell r="E184">
            <v>0.27</v>
          </cell>
          <cell r="F184">
            <v>0.27</v>
          </cell>
          <cell r="G184">
            <v>0.3</v>
          </cell>
          <cell r="H184">
            <v>0.3</v>
          </cell>
          <cell r="I184">
            <v>0.3</v>
          </cell>
          <cell r="J184">
            <v>0.14000000000000001</v>
          </cell>
          <cell r="K184">
            <v>0.13</v>
          </cell>
          <cell r="L184">
            <v>0.13</v>
          </cell>
          <cell r="M184">
            <v>0.2</v>
          </cell>
          <cell r="N184">
            <v>1.1299999999999999</v>
          </cell>
          <cell r="O184">
            <v>7.0000000000000007E-2</v>
          </cell>
          <cell r="P184">
            <v>0.15</v>
          </cell>
        </row>
        <row r="185">
          <cell r="A185" t="str">
            <v>NORW_PP_NEW</v>
          </cell>
          <cell r="B185" t="str">
            <v>NORW</v>
          </cell>
          <cell r="C185" t="str">
            <v>WHOL</v>
          </cell>
          <cell r="D185" t="str">
            <v>PP_NEW</v>
          </cell>
          <cell r="E185">
            <v>0.1</v>
          </cell>
          <cell r="F185">
            <v>0.1</v>
          </cell>
          <cell r="G185">
            <v>0.15</v>
          </cell>
          <cell r="H185">
            <v>0.15</v>
          </cell>
          <cell r="I185">
            <v>0.15</v>
          </cell>
          <cell r="J185">
            <v>7.0000000000000007E-2</v>
          </cell>
          <cell r="K185">
            <v>7.0000000000000007E-2</v>
          </cell>
          <cell r="L185">
            <v>7.0000000000000007E-2</v>
          </cell>
          <cell r="M185">
            <v>0.1</v>
          </cell>
          <cell r="N185">
            <v>0.1</v>
          </cell>
          <cell r="O185">
            <v>7.0000000000000007E-2</v>
          </cell>
          <cell r="P185">
            <v>0.05</v>
          </cell>
        </row>
        <row r="186">
          <cell r="A186" t="str">
            <v>NORW_DOM</v>
          </cell>
          <cell r="B186" t="str">
            <v>NORW</v>
          </cell>
          <cell r="C186" t="str">
            <v>WHOL</v>
          </cell>
          <cell r="D186" t="str">
            <v>DOM</v>
          </cell>
          <cell r="E186">
            <v>7.0000000000000007E-2</v>
          </cell>
          <cell r="F186">
            <v>7.0000000000000007E-2</v>
          </cell>
          <cell r="G186">
            <v>0.08</v>
          </cell>
          <cell r="H186">
            <v>0.08</v>
          </cell>
          <cell r="I186">
            <v>0.08</v>
          </cell>
          <cell r="J186">
            <v>7.0000000000000007E-2</v>
          </cell>
          <cell r="K186">
            <v>0.05</v>
          </cell>
          <cell r="L186">
            <v>0.05</v>
          </cell>
          <cell r="M186">
            <v>0.16</v>
          </cell>
          <cell r="N186">
            <v>0.06</v>
          </cell>
          <cell r="O186">
            <v>0.06</v>
          </cell>
          <cell r="P186">
            <v>0.05</v>
          </cell>
        </row>
        <row r="187">
          <cell r="A187" t="str">
            <v>NORW_TRA_RD_LD2</v>
          </cell>
          <cell r="B187" t="str">
            <v>NORW</v>
          </cell>
          <cell r="C187" t="str">
            <v>WHOL</v>
          </cell>
          <cell r="D187" t="str">
            <v>TRA_RD_LD2</v>
          </cell>
          <cell r="E187">
            <v>-1</v>
          </cell>
          <cell r="F187">
            <v>-1</v>
          </cell>
          <cell r="G187">
            <v>-1</v>
          </cell>
          <cell r="H187">
            <v>-1</v>
          </cell>
          <cell r="I187">
            <v>-1</v>
          </cell>
          <cell r="J187">
            <v>-1</v>
          </cell>
          <cell r="K187">
            <v>-1</v>
          </cell>
          <cell r="L187">
            <v>-1</v>
          </cell>
          <cell r="M187">
            <v>-1</v>
          </cell>
          <cell r="N187">
            <v>-1</v>
          </cell>
          <cell r="O187">
            <v>0.2</v>
          </cell>
          <cell r="P187">
            <v>-1</v>
          </cell>
        </row>
        <row r="188">
          <cell r="A188" t="str">
            <v>NORW_TRA_RD_LD4</v>
          </cell>
          <cell r="B188" t="str">
            <v>NORW</v>
          </cell>
          <cell r="C188" t="str">
            <v>WHOL</v>
          </cell>
          <cell r="D188" t="str">
            <v>TRA_RD_LD4</v>
          </cell>
          <cell r="E188">
            <v>-1</v>
          </cell>
          <cell r="F188">
            <v>-1</v>
          </cell>
          <cell r="G188">
            <v>-1</v>
          </cell>
          <cell r="H188">
            <v>-1</v>
          </cell>
          <cell r="I188">
            <v>-1</v>
          </cell>
          <cell r="J188">
            <v>-1</v>
          </cell>
          <cell r="K188">
            <v>-1</v>
          </cell>
          <cell r="L188">
            <v>-1</v>
          </cell>
          <cell r="M188">
            <v>-1</v>
          </cell>
          <cell r="N188">
            <v>0.35</v>
          </cell>
          <cell r="O188">
            <v>0.75</v>
          </cell>
          <cell r="P188">
            <v>0.65</v>
          </cell>
        </row>
        <row r="189">
          <cell r="A189" t="str">
            <v>NORW_TRA_RD_HD</v>
          </cell>
          <cell r="B189" t="str">
            <v>NORW</v>
          </cell>
          <cell r="C189" t="str">
            <v>WHOL</v>
          </cell>
          <cell r="D189" t="str">
            <v>TRA_RD_HD</v>
          </cell>
          <cell r="E189">
            <v>-1</v>
          </cell>
          <cell r="F189">
            <v>-1</v>
          </cell>
          <cell r="G189">
            <v>-1</v>
          </cell>
          <cell r="H189">
            <v>-1</v>
          </cell>
          <cell r="I189">
            <v>-1</v>
          </cell>
          <cell r="J189">
            <v>-1</v>
          </cell>
          <cell r="K189">
            <v>-1</v>
          </cell>
          <cell r="L189">
            <v>-1</v>
          </cell>
          <cell r="M189">
            <v>-1</v>
          </cell>
          <cell r="N189">
            <v>1.2</v>
          </cell>
          <cell r="O189">
            <v>0.75</v>
          </cell>
          <cell r="P189">
            <v>0.65</v>
          </cell>
        </row>
        <row r="190">
          <cell r="A190" t="str">
            <v>NORW_TRA_OT</v>
          </cell>
          <cell r="B190" t="str">
            <v>NORW</v>
          </cell>
          <cell r="C190" t="str">
            <v>WHOL</v>
          </cell>
          <cell r="D190" t="str">
            <v>TRA_OT</v>
          </cell>
          <cell r="E190">
            <v>0.08</v>
          </cell>
          <cell r="F190">
            <v>0.08</v>
          </cell>
          <cell r="G190">
            <v>0.08</v>
          </cell>
          <cell r="H190">
            <v>0.08</v>
          </cell>
          <cell r="I190">
            <v>0.08</v>
          </cell>
          <cell r="J190">
            <v>7.0000000000000007E-2</v>
          </cell>
          <cell r="K190">
            <v>0.05</v>
          </cell>
          <cell r="L190">
            <v>0.05</v>
          </cell>
          <cell r="M190">
            <v>0.16</v>
          </cell>
          <cell r="N190">
            <v>1.2</v>
          </cell>
          <cell r="O190">
            <v>0.75</v>
          </cell>
          <cell r="P190">
            <v>0.05</v>
          </cell>
        </row>
        <row r="191">
          <cell r="A191" t="str">
            <v>NORW_TRA_OT_LD2</v>
          </cell>
          <cell r="B191" t="str">
            <v>NORW</v>
          </cell>
          <cell r="C191" t="str">
            <v>WHOL</v>
          </cell>
          <cell r="D191" t="str">
            <v>TRA_OT_LD2</v>
          </cell>
          <cell r="E191">
            <v>-1</v>
          </cell>
          <cell r="F191">
            <v>-1</v>
          </cell>
          <cell r="G191">
            <v>-1</v>
          </cell>
          <cell r="H191">
            <v>-1</v>
          </cell>
          <cell r="I191">
            <v>-1</v>
          </cell>
          <cell r="J191">
            <v>-1</v>
          </cell>
          <cell r="K191">
            <v>-1</v>
          </cell>
          <cell r="L191">
            <v>-1</v>
          </cell>
          <cell r="M191">
            <v>-1</v>
          </cell>
          <cell r="N191">
            <v>-1</v>
          </cell>
          <cell r="O191">
            <v>0.2</v>
          </cell>
          <cell r="P191">
            <v>-1</v>
          </cell>
        </row>
        <row r="192">
          <cell r="A192" t="str">
            <v>NORW_TRA_OT_LB</v>
          </cell>
          <cell r="B192" t="str">
            <v>NORW</v>
          </cell>
          <cell r="C192" t="str">
            <v>WHOL</v>
          </cell>
          <cell r="D192" t="str">
            <v>TRA_OT_LB</v>
          </cell>
          <cell r="E192">
            <v>0.08</v>
          </cell>
          <cell r="F192">
            <v>0.08</v>
          </cell>
          <cell r="G192">
            <v>0.08</v>
          </cell>
          <cell r="H192">
            <v>0.08</v>
          </cell>
          <cell r="I192">
            <v>0.08</v>
          </cell>
          <cell r="J192">
            <v>7.0000000000000007E-2</v>
          </cell>
          <cell r="K192">
            <v>0.05</v>
          </cell>
          <cell r="L192">
            <v>0.05</v>
          </cell>
          <cell r="M192">
            <v>0.16</v>
          </cell>
          <cell r="N192">
            <v>1.2</v>
          </cell>
          <cell r="O192">
            <v>0.75</v>
          </cell>
          <cell r="P192">
            <v>0.05</v>
          </cell>
        </row>
        <row r="193">
          <cell r="A193" t="str">
            <v>NORW_TRA_OTS_M</v>
          </cell>
          <cell r="B193" t="str">
            <v>NORW</v>
          </cell>
          <cell r="C193" t="str">
            <v>WHOL</v>
          </cell>
          <cell r="D193" t="str">
            <v>TRA_OTS_M</v>
          </cell>
          <cell r="E193">
            <v>-1</v>
          </cell>
          <cell r="F193">
            <v>-1</v>
          </cell>
          <cell r="G193">
            <v>-1</v>
          </cell>
          <cell r="H193">
            <v>-1</v>
          </cell>
          <cell r="I193">
            <v>-1</v>
          </cell>
          <cell r="J193">
            <v>-1</v>
          </cell>
          <cell r="K193">
            <v>-1</v>
          </cell>
          <cell r="L193">
            <v>-1</v>
          </cell>
          <cell r="M193">
            <v>-1</v>
          </cell>
          <cell r="N193">
            <v>1.6</v>
          </cell>
          <cell r="O193">
            <v>-1</v>
          </cell>
          <cell r="P193">
            <v>-1</v>
          </cell>
        </row>
        <row r="194">
          <cell r="A194" t="str">
            <v>NORW_TRA_OTS_L</v>
          </cell>
          <cell r="B194" t="str">
            <v>NORW</v>
          </cell>
          <cell r="C194" t="str">
            <v>WHOL</v>
          </cell>
          <cell r="D194" t="str">
            <v>TRA_OTS_L</v>
          </cell>
          <cell r="E194">
            <v>-1</v>
          </cell>
          <cell r="F194">
            <v>-1</v>
          </cell>
          <cell r="G194">
            <v>-1</v>
          </cell>
          <cell r="H194">
            <v>-1</v>
          </cell>
          <cell r="I194">
            <v>-1</v>
          </cell>
          <cell r="J194">
            <v>-1</v>
          </cell>
          <cell r="K194">
            <v>-1</v>
          </cell>
          <cell r="L194">
            <v>-1</v>
          </cell>
          <cell r="M194">
            <v>1.6</v>
          </cell>
          <cell r="N194">
            <v>1.6</v>
          </cell>
          <cell r="O194">
            <v>-1</v>
          </cell>
          <cell r="P194">
            <v>-1</v>
          </cell>
        </row>
        <row r="195">
          <cell r="A195" t="str">
            <v>NORW_IN_BO</v>
          </cell>
          <cell r="B195" t="str">
            <v>NORW</v>
          </cell>
          <cell r="C195" t="str">
            <v>WHOL</v>
          </cell>
          <cell r="D195" t="str">
            <v>IN_BO</v>
          </cell>
          <cell r="E195">
            <v>0.2</v>
          </cell>
          <cell r="F195">
            <v>0.2</v>
          </cell>
          <cell r="G195">
            <v>0.23</v>
          </cell>
          <cell r="H195">
            <v>0.23</v>
          </cell>
          <cell r="I195">
            <v>0.23</v>
          </cell>
          <cell r="J195">
            <v>0.14000000000000001</v>
          </cell>
          <cell r="K195">
            <v>0.13</v>
          </cell>
          <cell r="L195">
            <v>0.13</v>
          </cell>
          <cell r="M195">
            <v>0.17</v>
          </cell>
          <cell r="N195">
            <v>0.2</v>
          </cell>
          <cell r="O195">
            <v>7.0000000000000007E-2</v>
          </cell>
          <cell r="P195">
            <v>0.18</v>
          </cell>
        </row>
        <row r="196">
          <cell r="A196" t="str">
            <v>NORW_IN_OC</v>
          </cell>
          <cell r="B196" t="str">
            <v>NORW</v>
          </cell>
          <cell r="C196" t="str">
            <v>WHOL</v>
          </cell>
          <cell r="D196" t="str">
            <v>IN_OC</v>
          </cell>
          <cell r="E196">
            <v>0.2</v>
          </cell>
          <cell r="F196">
            <v>0.2</v>
          </cell>
          <cell r="G196">
            <v>0.23</v>
          </cell>
          <cell r="H196">
            <v>0.23</v>
          </cell>
          <cell r="I196">
            <v>0.23</v>
          </cell>
          <cell r="J196">
            <v>0.03</v>
          </cell>
          <cell r="K196">
            <v>0.13</v>
          </cell>
          <cell r="L196">
            <v>0.13</v>
          </cell>
          <cell r="M196">
            <v>0.17</v>
          </cell>
          <cell r="N196">
            <v>0.1</v>
          </cell>
          <cell r="O196">
            <v>7.0000000000000007E-2</v>
          </cell>
          <cell r="P196">
            <v>7.0000000000000007E-2</v>
          </cell>
        </row>
        <row r="197">
          <cell r="A197" t="str">
            <v>PORT_CON_COMB</v>
          </cell>
          <cell r="B197" t="str">
            <v>PORT</v>
          </cell>
          <cell r="C197" t="str">
            <v>WHOL</v>
          </cell>
          <cell r="D197" t="str">
            <v>CON_COMB</v>
          </cell>
          <cell r="E197">
            <v>0.2</v>
          </cell>
          <cell r="F197">
            <v>0.2</v>
          </cell>
          <cell r="G197">
            <v>0.25</v>
          </cell>
          <cell r="H197">
            <v>0.23</v>
          </cell>
          <cell r="I197">
            <v>0.23</v>
          </cell>
          <cell r="J197">
            <v>0.14000000000000001</v>
          </cell>
          <cell r="K197">
            <v>0.13</v>
          </cell>
          <cell r="L197">
            <v>0.13</v>
          </cell>
          <cell r="M197">
            <v>0.25</v>
          </cell>
          <cell r="N197">
            <v>0.15</v>
          </cell>
          <cell r="O197">
            <v>0.1</v>
          </cell>
          <cell r="P197">
            <v>7.0000000000000007E-2</v>
          </cell>
        </row>
        <row r="198">
          <cell r="A198" t="str">
            <v>PORT_PP_EX_WB</v>
          </cell>
          <cell r="B198" t="str">
            <v>PORT</v>
          </cell>
          <cell r="C198" t="str">
            <v>WHOL</v>
          </cell>
          <cell r="D198" t="str">
            <v>PP_EX_WB</v>
          </cell>
          <cell r="E198">
            <v>-1</v>
          </cell>
          <cell r="F198">
            <v>-1</v>
          </cell>
          <cell r="G198">
            <v>0.42</v>
          </cell>
          <cell r="H198">
            <v>0.42</v>
          </cell>
          <cell r="I198">
            <v>0.42</v>
          </cell>
          <cell r="J198">
            <v>-1</v>
          </cell>
          <cell r="K198">
            <v>-1</v>
          </cell>
          <cell r="L198">
            <v>-1</v>
          </cell>
          <cell r="M198">
            <v>-1</v>
          </cell>
          <cell r="N198">
            <v>-1</v>
          </cell>
          <cell r="O198">
            <v>-1</v>
          </cell>
          <cell r="P198">
            <v>-1</v>
          </cell>
        </row>
        <row r="199">
          <cell r="A199" t="str">
            <v>PORT_PP_EX_OTH</v>
          </cell>
          <cell r="B199" t="str">
            <v>PORT</v>
          </cell>
          <cell r="C199" t="str">
            <v>WHOL</v>
          </cell>
          <cell r="D199" t="str">
            <v>PP_EX_OTH</v>
          </cell>
          <cell r="E199">
            <v>0.27</v>
          </cell>
          <cell r="F199">
            <v>0.27</v>
          </cell>
          <cell r="G199">
            <v>0.39</v>
          </cell>
          <cell r="H199">
            <v>0.3</v>
          </cell>
          <cell r="I199">
            <v>0.3</v>
          </cell>
          <cell r="J199">
            <v>0.14000000000000001</v>
          </cell>
          <cell r="K199">
            <v>0.16</v>
          </cell>
          <cell r="L199">
            <v>0.16</v>
          </cell>
          <cell r="M199">
            <v>0.34</v>
          </cell>
          <cell r="N199">
            <v>0.9</v>
          </cell>
          <cell r="O199">
            <v>0.1</v>
          </cell>
          <cell r="P199">
            <v>0.3</v>
          </cell>
        </row>
        <row r="200">
          <cell r="A200" t="str">
            <v>PORT_PP_NEW</v>
          </cell>
          <cell r="B200" t="str">
            <v>PORT</v>
          </cell>
          <cell r="C200" t="str">
            <v>WHOL</v>
          </cell>
          <cell r="D200" t="str">
            <v>PP_NEW</v>
          </cell>
          <cell r="E200">
            <v>0.1</v>
          </cell>
          <cell r="F200">
            <v>0.1</v>
          </cell>
          <cell r="G200">
            <v>0.15</v>
          </cell>
          <cell r="H200">
            <v>0.15</v>
          </cell>
          <cell r="I200">
            <v>0.15</v>
          </cell>
          <cell r="J200">
            <v>7.0000000000000007E-2</v>
          </cell>
          <cell r="K200">
            <v>7.0000000000000007E-2</v>
          </cell>
          <cell r="L200">
            <v>7.0000000000000007E-2</v>
          </cell>
          <cell r="M200">
            <v>0.1</v>
          </cell>
          <cell r="N200">
            <v>0.05</v>
          </cell>
          <cell r="O200">
            <v>7.0000000000000007E-2</v>
          </cell>
          <cell r="P200">
            <v>0.05</v>
          </cell>
        </row>
        <row r="201">
          <cell r="A201" t="str">
            <v>PORT_DOM</v>
          </cell>
          <cell r="B201" t="str">
            <v>PORT</v>
          </cell>
          <cell r="C201" t="str">
            <v>WHOL</v>
          </cell>
          <cell r="D201" t="str">
            <v>DOM</v>
          </cell>
          <cell r="E201">
            <v>7.0000000000000007E-2</v>
          </cell>
          <cell r="F201">
            <v>7.0000000000000007E-2</v>
          </cell>
          <cell r="G201">
            <v>0.1</v>
          </cell>
          <cell r="H201">
            <v>0.08</v>
          </cell>
          <cell r="I201">
            <v>0.08</v>
          </cell>
          <cell r="J201">
            <v>7.0000000000000007E-2</v>
          </cell>
          <cell r="K201">
            <v>0.1</v>
          </cell>
          <cell r="L201">
            <v>0.05</v>
          </cell>
          <cell r="M201">
            <v>0.17</v>
          </cell>
          <cell r="N201">
            <v>0.08</v>
          </cell>
          <cell r="O201">
            <v>0.1</v>
          </cell>
          <cell r="P201">
            <v>0.05</v>
          </cell>
        </row>
        <row r="202">
          <cell r="A202" t="str">
            <v>PORT_TRA_RD_LD2</v>
          </cell>
          <cell r="B202" t="str">
            <v>PORT</v>
          </cell>
          <cell r="C202" t="str">
            <v>WHOL</v>
          </cell>
          <cell r="D202" t="str">
            <v>TRA_RD_LD2</v>
          </cell>
          <cell r="E202">
            <v>-1</v>
          </cell>
          <cell r="F202">
            <v>-1</v>
          </cell>
          <cell r="G202">
            <v>-1</v>
          </cell>
          <cell r="H202">
            <v>-1</v>
          </cell>
          <cell r="I202">
            <v>-1</v>
          </cell>
          <cell r="J202">
            <v>-1</v>
          </cell>
          <cell r="K202">
            <v>-1</v>
          </cell>
          <cell r="L202">
            <v>-1</v>
          </cell>
          <cell r="M202">
            <v>-1</v>
          </cell>
          <cell r="N202">
            <v>-1</v>
          </cell>
          <cell r="O202">
            <v>0.1</v>
          </cell>
          <cell r="P202">
            <v>-1</v>
          </cell>
        </row>
        <row r="203">
          <cell r="A203" t="str">
            <v>PORT_TRA_RD_LD4</v>
          </cell>
          <cell r="B203" t="str">
            <v>PORT</v>
          </cell>
          <cell r="C203" t="str">
            <v>WHOL</v>
          </cell>
          <cell r="D203" t="str">
            <v>TRA_RD_LD4</v>
          </cell>
          <cell r="E203">
            <v>-1</v>
          </cell>
          <cell r="F203">
            <v>-1</v>
          </cell>
          <cell r="G203">
            <v>-1</v>
          </cell>
          <cell r="H203">
            <v>-1</v>
          </cell>
          <cell r="I203">
            <v>-1</v>
          </cell>
          <cell r="J203">
            <v>-1</v>
          </cell>
          <cell r="K203">
            <v>-1</v>
          </cell>
          <cell r="L203">
            <v>-1</v>
          </cell>
          <cell r="M203">
            <v>-1</v>
          </cell>
          <cell r="N203">
            <v>0.35</v>
          </cell>
          <cell r="O203">
            <v>0.72</v>
          </cell>
          <cell r="P203">
            <v>0.65</v>
          </cell>
        </row>
        <row r="204">
          <cell r="A204" t="str">
            <v>PORT_TRA_RD_HD</v>
          </cell>
          <cell r="B204" t="str">
            <v>PORT</v>
          </cell>
          <cell r="C204" t="str">
            <v>WHOL</v>
          </cell>
          <cell r="D204" t="str">
            <v>TRA_RD_HD</v>
          </cell>
          <cell r="E204">
            <v>-1</v>
          </cell>
          <cell r="F204">
            <v>-1</v>
          </cell>
          <cell r="G204">
            <v>-1</v>
          </cell>
          <cell r="H204">
            <v>-1</v>
          </cell>
          <cell r="I204">
            <v>-1</v>
          </cell>
          <cell r="J204">
            <v>-1</v>
          </cell>
          <cell r="K204">
            <v>-1</v>
          </cell>
          <cell r="L204">
            <v>-1</v>
          </cell>
          <cell r="M204">
            <v>-1</v>
          </cell>
          <cell r="N204">
            <v>1.55</v>
          </cell>
          <cell r="O204">
            <v>0.8</v>
          </cell>
          <cell r="P204">
            <v>0.65</v>
          </cell>
        </row>
        <row r="205">
          <cell r="A205" t="str">
            <v>PORT_TRA_OT</v>
          </cell>
          <cell r="B205" t="str">
            <v>PORT</v>
          </cell>
          <cell r="C205" t="str">
            <v>WHOL</v>
          </cell>
          <cell r="D205" t="str">
            <v>TRA_OT</v>
          </cell>
          <cell r="E205">
            <v>0.08</v>
          </cell>
          <cell r="F205">
            <v>0.08</v>
          </cell>
          <cell r="G205">
            <v>0.08</v>
          </cell>
          <cell r="H205">
            <v>0.08</v>
          </cell>
          <cell r="I205">
            <v>0.08</v>
          </cell>
          <cell r="J205">
            <v>7.0000000000000007E-2</v>
          </cell>
          <cell r="K205">
            <v>0.05</v>
          </cell>
          <cell r="L205">
            <v>0.05</v>
          </cell>
          <cell r="M205">
            <v>0.16</v>
          </cell>
          <cell r="N205">
            <v>1.1000000000000001</v>
          </cell>
          <cell r="O205">
            <v>0.8</v>
          </cell>
          <cell r="P205">
            <v>0.05</v>
          </cell>
        </row>
        <row r="206">
          <cell r="A206" t="str">
            <v>PORT_TRA_OT_LD2</v>
          </cell>
          <cell r="B206" t="str">
            <v>PORT</v>
          </cell>
          <cell r="C206" t="str">
            <v>WHOL</v>
          </cell>
          <cell r="D206" t="str">
            <v>TRA_OT_LD2</v>
          </cell>
          <cell r="E206">
            <v>-1</v>
          </cell>
          <cell r="F206">
            <v>-1</v>
          </cell>
          <cell r="G206">
            <v>-1</v>
          </cell>
          <cell r="H206">
            <v>-1</v>
          </cell>
          <cell r="I206">
            <v>-1</v>
          </cell>
          <cell r="J206">
            <v>-1</v>
          </cell>
          <cell r="K206">
            <v>-1</v>
          </cell>
          <cell r="L206">
            <v>-1</v>
          </cell>
          <cell r="M206">
            <v>-1</v>
          </cell>
          <cell r="N206">
            <v>-1</v>
          </cell>
          <cell r="O206">
            <v>0.1</v>
          </cell>
          <cell r="P206">
            <v>-1</v>
          </cell>
        </row>
        <row r="207">
          <cell r="A207" t="str">
            <v>PORT_TRA_OT_LB</v>
          </cell>
          <cell r="B207" t="str">
            <v>PORT</v>
          </cell>
          <cell r="C207" t="str">
            <v>WHOL</v>
          </cell>
          <cell r="D207" t="str">
            <v>TRA_OT_LB</v>
          </cell>
          <cell r="E207">
            <v>0.08</v>
          </cell>
          <cell r="F207">
            <v>0.08</v>
          </cell>
          <cell r="G207">
            <v>0.08</v>
          </cell>
          <cell r="H207">
            <v>0.08</v>
          </cell>
          <cell r="I207">
            <v>0.08</v>
          </cell>
          <cell r="J207">
            <v>7.0000000000000007E-2</v>
          </cell>
          <cell r="K207">
            <v>0.05</v>
          </cell>
          <cell r="L207">
            <v>0.05</v>
          </cell>
          <cell r="M207">
            <v>0.16</v>
          </cell>
          <cell r="N207">
            <v>1.26</v>
          </cell>
          <cell r="O207">
            <v>0.8</v>
          </cell>
          <cell r="P207">
            <v>0.05</v>
          </cell>
        </row>
        <row r="208">
          <cell r="A208" t="str">
            <v>PORT_TRA_OTS_M</v>
          </cell>
          <cell r="B208" t="str">
            <v>PORT</v>
          </cell>
          <cell r="C208" t="str">
            <v>WHOL</v>
          </cell>
          <cell r="D208" t="str">
            <v>TRA_OTS_M</v>
          </cell>
          <cell r="E208">
            <v>-1</v>
          </cell>
          <cell r="F208">
            <v>-1</v>
          </cell>
          <cell r="G208">
            <v>-1</v>
          </cell>
          <cell r="H208">
            <v>-1</v>
          </cell>
          <cell r="I208">
            <v>-1</v>
          </cell>
          <cell r="J208">
            <v>-1</v>
          </cell>
          <cell r="K208">
            <v>-1</v>
          </cell>
          <cell r="L208">
            <v>-1</v>
          </cell>
          <cell r="M208">
            <v>-1</v>
          </cell>
          <cell r="N208">
            <v>1.4</v>
          </cell>
          <cell r="O208">
            <v>-1</v>
          </cell>
          <cell r="P208">
            <v>-1</v>
          </cell>
        </row>
        <row r="209">
          <cell r="A209" t="str">
            <v>PORT_TRA_OTS_L</v>
          </cell>
          <cell r="B209" t="str">
            <v>PORT</v>
          </cell>
          <cell r="C209" t="str">
            <v>WHOL</v>
          </cell>
          <cell r="D209" t="str">
            <v>TRA_OTS_L</v>
          </cell>
          <cell r="E209">
            <v>-1</v>
          </cell>
          <cell r="F209">
            <v>-1</v>
          </cell>
          <cell r="G209">
            <v>-1</v>
          </cell>
          <cell r="H209">
            <v>-1</v>
          </cell>
          <cell r="I209">
            <v>-1</v>
          </cell>
          <cell r="J209">
            <v>-1</v>
          </cell>
          <cell r="K209">
            <v>-1</v>
          </cell>
          <cell r="L209">
            <v>-1</v>
          </cell>
          <cell r="M209">
            <v>1.4</v>
          </cell>
          <cell r="N209">
            <v>1.4</v>
          </cell>
          <cell r="O209">
            <v>-1</v>
          </cell>
          <cell r="P209">
            <v>-1</v>
          </cell>
        </row>
        <row r="210">
          <cell r="A210" t="str">
            <v>PORT_IN_BO</v>
          </cell>
          <cell r="B210" t="str">
            <v>PORT</v>
          </cell>
          <cell r="C210" t="str">
            <v>WHOL</v>
          </cell>
          <cell r="D210" t="str">
            <v>IN_BO</v>
          </cell>
          <cell r="E210">
            <v>0.2</v>
          </cell>
          <cell r="F210">
            <v>0.2</v>
          </cell>
          <cell r="G210">
            <v>0.26</v>
          </cell>
          <cell r="H210">
            <v>0.26</v>
          </cell>
          <cell r="I210">
            <v>0.23</v>
          </cell>
          <cell r="J210">
            <v>0.14000000000000001</v>
          </cell>
          <cell r="K210">
            <v>0.13</v>
          </cell>
          <cell r="L210">
            <v>0.13</v>
          </cell>
          <cell r="M210">
            <v>0.25</v>
          </cell>
          <cell r="N210">
            <v>0.15</v>
          </cell>
          <cell r="O210">
            <v>0.1</v>
          </cell>
          <cell r="P210">
            <v>7.0000000000000007E-2</v>
          </cell>
        </row>
        <row r="211">
          <cell r="A211" t="str">
            <v>PORT_IN_OC</v>
          </cell>
          <cell r="B211" t="str">
            <v>PORT</v>
          </cell>
          <cell r="C211" t="str">
            <v>WHOL</v>
          </cell>
          <cell r="D211" t="str">
            <v>IN_OC</v>
          </cell>
          <cell r="E211">
            <v>0.2</v>
          </cell>
          <cell r="F211">
            <v>0.2</v>
          </cell>
          <cell r="G211">
            <v>0.26</v>
          </cell>
          <cell r="H211">
            <v>0.26</v>
          </cell>
          <cell r="I211">
            <v>0.23</v>
          </cell>
          <cell r="J211">
            <v>0.03</v>
          </cell>
          <cell r="K211">
            <v>0.13</v>
          </cell>
          <cell r="L211">
            <v>0.13</v>
          </cell>
          <cell r="M211">
            <v>0.25</v>
          </cell>
          <cell r="N211">
            <v>0.15</v>
          </cell>
          <cell r="O211">
            <v>0.1</v>
          </cell>
          <cell r="P211">
            <v>7.0000000000000007E-2</v>
          </cell>
        </row>
        <row r="212">
          <cell r="A212" t="str">
            <v>SPAI_CON_COMB</v>
          </cell>
          <cell r="B212" t="str">
            <v>SPAI</v>
          </cell>
          <cell r="C212" t="str">
            <v>WHOL</v>
          </cell>
          <cell r="D212" t="str">
            <v>CON_COMB</v>
          </cell>
          <cell r="E212">
            <v>0.2</v>
          </cell>
          <cell r="F212">
            <v>0.2</v>
          </cell>
          <cell r="G212">
            <v>0.23</v>
          </cell>
          <cell r="H212">
            <v>0.23</v>
          </cell>
          <cell r="I212">
            <v>0.23</v>
          </cell>
          <cell r="J212">
            <v>0.14000000000000001</v>
          </cell>
          <cell r="K212">
            <v>0.13</v>
          </cell>
          <cell r="L212">
            <v>0.13</v>
          </cell>
          <cell r="M212">
            <v>0.17</v>
          </cell>
          <cell r="N212">
            <v>0.08</v>
          </cell>
          <cell r="O212">
            <v>7.0000000000000007E-2</v>
          </cell>
          <cell r="P212">
            <v>7.0000000000000007E-2</v>
          </cell>
        </row>
        <row r="213">
          <cell r="A213" t="str">
            <v>SPAI_PP_EX_WB</v>
          </cell>
          <cell r="B213" t="str">
            <v>SPAI</v>
          </cell>
          <cell r="C213" t="str">
            <v>WHOL</v>
          </cell>
          <cell r="D213" t="str">
            <v>PP_EX_WB</v>
          </cell>
          <cell r="E213">
            <v>-1</v>
          </cell>
          <cell r="F213">
            <v>-1</v>
          </cell>
          <cell r="G213">
            <v>0.42</v>
          </cell>
          <cell r="H213">
            <v>0.42</v>
          </cell>
          <cell r="I213">
            <v>0.42</v>
          </cell>
          <cell r="J213">
            <v>-1</v>
          </cell>
          <cell r="K213">
            <v>-1</v>
          </cell>
          <cell r="L213">
            <v>-1</v>
          </cell>
          <cell r="M213">
            <v>-1</v>
          </cell>
          <cell r="N213">
            <v>-1</v>
          </cell>
          <cell r="O213">
            <v>-1</v>
          </cell>
          <cell r="P213">
            <v>-1</v>
          </cell>
        </row>
        <row r="214">
          <cell r="A214" t="str">
            <v>SPAI_PP_EX_OTH</v>
          </cell>
          <cell r="B214" t="str">
            <v>SPAI</v>
          </cell>
          <cell r="C214" t="str">
            <v>WHOL</v>
          </cell>
          <cell r="D214" t="str">
            <v>PP_EX_OTH</v>
          </cell>
          <cell r="E214">
            <v>0.3</v>
          </cell>
          <cell r="F214">
            <v>0.3</v>
          </cell>
          <cell r="G214">
            <v>0.33</v>
          </cell>
          <cell r="H214">
            <v>0.33</v>
          </cell>
          <cell r="I214">
            <v>0.33</v>
          </cell>
          <cell r="J214">
            <v>0.14000000000000001</v>
          </cell>
          <cell r="K214">
            <v>0.13</v>
          </cell>
          <cell r="L214">
            <v>0.13</v>
          </cell>
          <cell r="M214">
            <v>0.22</v>
          </cell>
          <cell r="N214">
            <v>0.08</v>
          </cell>
          <cell r="O214">
            <v>7.0000000000000007E-2</v>
          </cell>
          <cell r="P214">
            <v>0.2</v>
          </cell>
        </row>
        <row r="215">
          <cell r="A215" t="str">
            <v>SPAI_PP_NEW</v>
          </cell>
          <cell r="B215" t="str">
            <v>SPAI</v>
          </cell>
          <cell r="C215" t="str">
            <v>WHOL</v>
          </cell>
          <cell r="D215" t="str">
            <v>PP_NEW</v>
          </cell>
          <cell r="E215">
            <v>0.1</v>
          </cell>
          <cell r="F215">
            <v>0.1</v>
          </cell>
          <cell r="G215">
            <v>0.15</v>
          </cell>
          <cell r="H215">
            <v>0.15</v>
          </cell>
          <cell r="I215">
            <v>0.15</v>
          </cell>
          <cell r="J215">
            <v>7.0000000000000007E-2</v>
          </cell>
          <cell r="K215">
            <v>7.0000000000000007E-2</v>
          </cell>
          <cell r="L215">
            <v>7.0000000000000007E-2</v>
          </cell>
          <cell r="M215">
            <v>0.1</v>
          </cell>
          <cell r="N215">
            <v>0.05</v>
          </cell>
          <cell r="O215">
            <v>7.0000000000000007E-2</v>
          </cell>
          <cell r="P215">
            <v>0.05</v>
          </cell>
        </row>
        <row r="216">
          <cell r="A216" t="str">
            <v>SPAI_DOM</v>
          </cell>
          <cell r="B216" t="str">
            <v>SPAI</v>
          </cell>
          <cell r="C216" t="str">
            <v>WHOL</v>
          </cell>
          <cell r="D216" t="str">
            <v>DOM</v>
          </cell>
          <cell r="E216">
            <v>7.0000000000000007E-2</v>
          </cell>
          <cell r="F216">
            <v>7.0000000000000007E-2</v>
          </cell>
          <cell r="G216">
            <v>0.08</v>
          </cell>
          <cell r="H216">
            <v>0.08</v>
          </cell>
          <cell r="I216">
            <v>0.08</v>
          </cell>
          <cell r="J216">
            <v>7.0000000000000007E-2</v>
          </cell>
          <cell r="K216">
            <v>0.05</v>
          </cell>
          <cell r="L216">
            <v>0.05</v>
          </cell>
          <cell r="M216">
            <v>0.16</v>
          </cell>
          <cell r="N216">
            <v>0.06</v>
          </cell>
          <cell r="O216">
            <v>0.06</v>
          </cell>
          <cell r="P216">
            <v>0.05</v>
          </cell>
        </row>
        <row r="217">
          <cell r="A217" t="str">
            <v>SPAI_TRA_RD_LD2</v>
          </cell>
          <cell r="B217" t="str">
            <v>SPAI</v>
          </cell>
          <cell r="C217" t="str">
            <v>WHOL</v>
          </cell>
          <cell r="D217" t="str">
            <v>TRA_RD_LD2</v>
          </cell>
          <cell r="E217">
            <v>-1</v>
          </cell>
          <cell r="F217">
            <v>-1</v>
          </cell>
          <cell r="G217">
            <v>-1</v>
          </cell>
          <cell r="H217">
            <v>-1</v>
          </cell>
          <cell r="I217">
            <v>-1</v>
          </cell>
          <cell r="J217">
            <v>-1</v>
          </cell>
          <cell r="K217">
            <v>-1</v>
          </cell>
          <cell r="L217">
            <v>-1</v>
          </cell>
          <cell r="M217">
            <v>-1</v>
          </cell>
          <cell r="N217">
            <v>-1</v>
          </cell>
          <cell r="O217">
            <v>0.2</v>
          </cell>
          <cell r="P217">
            <v>-1</v>
          </cell>
        </row>
        <row r="218">
          <cell r="A218" t="str">
            <v>SPAI_TRA_RD_LD4</v>
          </cell>
          <cell r="B218" t="str">
            <v>SPAI</v>
          </cell>
          <cell r="C218" t="str">
            <v>WHOL</v>
          </cell>
          <cell r="D218" t="str">
            <v>TRA_RD_LD4</v>
          </cell>
          <cell r="E218">
            <v>-1</v>
          </cell>
          <cell r="F218">
            <v>-1</v>
          </cell>
          <cell r="G218">
            <v>-1</v>
          </cell>
          <cell r="H218">
            <v>-1</v>
          </cell>
          <cell r="I218">
            <v>-1</v>
          </cell>
          <cell r="J218">
            <v>-1</v>
          </cell>
          <cell r="K218">
            <v>-1</v>
          </cell>
          <cell r="L218">
            <v>-1</v>
          </cell>
          <cell r="M218">
            <v>-1</v>
          </cell>
          <cell r="N218">
            <v>0.35</v>
          </cell>
          <cell r="O218">
            <v>0.77</v>
          </cell>
          <cell r="P218">
            <v>0.65</v>
          </cell>
        </row>
        <row r="219">
          <cell r="A219" t="str">
            <v>SPAI_TRA_RD_HD</v>
          </cell>
          <cell r="B219" t="str">
            <v>SPAI</v>
          </cell>
          <cell r="C219" t="str">
            <v>WHOL</v>
          </cell>
          <cell r="D219" t="str">
            <v>TRA_RD_HD</v>
          </cell>
          <cell r="E219">
            <v>-1</v>
          </cell>
          <cell r="F219">
            <v>-1</v>
          </cell>
          <cell r="G219">
            <v>-1</v>
          </cell>
          <cell r="H219">
            <v>-1</v>
          </cell>
          <cell r="I219">
            <v>-1</v>
          </cell>
          <cell r="J219">
            <v>-1</v>
          </cell>
          <cell r="K219">
            <v>-1</v>
          </cell>
          <cell r="L219">
            <v>-1</v>
          </cell>
          <cell r="M219">
            <v>-1</v>
          </cell>
          <cell r="N219">
            <v>1.1399999999999999</v>
          </cell>
          <cell r="O219">
            <v>0.86</v>
          </cell>
          <cell r="P219">
            <v>0.65</v>
          </cell>
        </row>
        <row r="220">
          <cell r="A220" t="str">
            <v>SPAI_TRA_OT</v>
          </cell>
          <cell r="B220" t="str">
            <v>SPAI</v>
          </cell>
          <cell r="C220" t="str">
            <v>WHOL</v>
          </cell>
          <cell r="D220" t="str">
            <v>TRA_OT</v>
          </cell>
          <cell r="E220">
            <v>0.08</v>
          </cell>
          <cell r="F220">
            <v>0.08</v>
          </cell>
          <cell r="G220">
            <v>0.08</v>
          </cell>
          <cell r="H220">
            <v>0.08</v>
          </cell>
          <cell r="I220">
            <v>0.08</v>
          </cell>
          <cell r="J220">
            <v>7.0000000000000007E-2</v>
          </cell>
          <cell r="K220">
            <v>0.05</v>
          </cell>
          <cell r="L220">
            <v>0.05</v>
          </cell>
          <cell r="M220">
            <v>0.16</v>
          </cell>
          <cell r="N220">
            <v>1.5</v>
          </cell>
          <cell r="O220">
            <v>0.86</v>
          </cell>
          <cell r="P220">
            <v>0.05</v>
          </cell>
        </row>
        <row r="221">
          <cell r="A221" t="str">
            <v>SPAI_TRA_OT_LD2</v>
          </cell>
          <cell r="B221" t="str">
            <v>SPAI</v>
          </cell>
          <cell r="C221" t="str">
            <v>WHOL</v>
          </cell>
          <cell r="D221" t="str">
            <v>TRA_OT_LD2</v>
          </cell>
          <cell r="E221">
            <v>-1</v>
          </cell>
          <cell r="F221">
            <v>-1</v>
          </cell>
          <cell r="G221">
            <v>-1</v>
          </cell>
          <cell r="H221">
            <v>-1</v>
          </cell>
          <cell r="I221">
            <v>-1</v>
          </cell>
          <cell r="J221">
            <v>-1</v>
          </cell>
          <cell r="K221">
            <v>-1</v>
          </cell>
          <cell r="L221">
            <v>-1</v>
          </cell>
          <cell r="M221">
            <v>-1</v>
          </cell>
          <cell r="N221">
            <v>-1</v>
          </cell>
          <cell r="O221">
            <v>0.2</v>
          </cell>
          <cell r="P221">
            <v>-1</v>
          </cell>
        </row>
        <row r="222">
          <cell r="A222" t="str">
            <v>SPAI_TRA_OT_LB</v>
          </cell>
          <cell r="B222" t="str">
            <v>SPAI</v>
          </cell>
          <cell r="C222" t="str">
            <v>WHOL</v>
          </cell>
          <cell r="D222" t="str">
            <v>TRA_OT_LB</v>
          </cell>
          <cell r="E222">
            <v>0.08</v>
          </cell>
          <cell r="F222">
            <v>0.08</v>
          </cell>
          <cell r="G222">
            <v>0.08</v>
          </cell>
          <cell r="H222">
            <v>0.08</v>
          </cell>
          <cell r="I222">
            <v>0.08</v>
          </cell>
          <cell r="J222">
            <v>7.0000000000000007E-2</v>
          </cell>
          <cell r="K222">
            <v>0.05</v>
          </cell>
          <cell r="L222">
            <v>0.05</v>
          </cell>
          <cell r="M222">
            <v>0.16</v>
          </cell>
          <cell r="N222">
            <v>1.5</v>
          </cell>
          <cell r="O222">
            <v>0.86</v>
          </cell>
          <cell r="P222">
            <v>0.05</v>
          </cell>
        </row>
        <row r="223">
          <cell r="A223" t="str">
            <v>SPAI_TRA_OTS_M</v>
          </cell>
          <cell r="B223" t="str">
            <v>SPAI</v>
          </cell>
          <cell r="C223" t="str">
            <v>WHOL</v>
          </cell>
          <cell r="D223" t="str">
            <v>TRA_OTS_M</v>
          </cell>
          <cell r="E223">
            <v>-1</v>
          </cell>
          <cell r="F223">
            <v>-1</v>
          </cell>
          <cell r="G223">
            <v>-1</v>
          </cell>
          <cell r="H223">
            <v>-1</v>
          </cell>
          <cell r="I223">
            <v>-1</v>
          </cell>
          <cell r="J223">
            <v>-1</v>
          </cell>
          <cell r="K223">
            <v>-1</v>
          </cell>
          <cell r="L223">
            <v>-1</v>
          </cell>
          <cell r="M223">
            <v>-1</v>
          </cell>
          <cell r="N223">
            <v>1.4</v>
          </cell>
          <cell r="O223">
            <v>-1</v>
          </cell>
          <cell r="P223">
            <v>-1</v>
          </cell>
        </row>
        <row r="224">
          <cell r="A224" t="str">
            <v>SPAI_TRA_OTS_L</v>
          </cell>
          <cell r="B224" t="str">
            <v>SPAI</v>
          </cell>
          <cell r="C224" t="str">
            <v>WHOL</v>
          </cell>
          <cell r="D224" t="str">
            <v>TRA_OTS_L</v>
          </cell>
          <cell r="E224">
            <v>-1</v>
          </cell>
          <cell r="F224">
            <v>-1</v>
          </cell>
          <cell r="G224">
            <v>-1</v>
          </cell>
          <cell r="H224">
            <v>-1</v>
          </cell>
          <cell r="I224">
            <v>-1</v>
          </cell>
          <cell r="J224">
            <v>-1</v>
          </cell>
          <cell r="K224">
            <v>-1</v>
          </cell>
          <cell r="L224">
            <v>-1</v>
          </cell>
          <cell r="M224">
            <v>1.4</v>
          </cell>
          <cell r="N224">
            <v>1.4</v>
          </cell>
          <cell r="O224">
            <v>-1</v>
          </cell>
          <cell r="P224">
            <v>-1</v>
          </cell>
        </row>
        <row r="225">
          <cell r="A225" t="str">
            <v>SPAI_IN_BO</v>
          </cell>
          <cell r="B225" t="str">
            <v>SPAI</v>
          </cell>
          <cell r="C225" t="str">
            <v>WHOL</v>
          </cell>
          <cell r="D225" t="str">
            <v>IN_BO</v>
          </cell>
          <cell r="E225">
            <v>0.23</v>
          </cell>
          <cell r="F225">
            <v>0.23</v>
          </cell>
          <cell r="G225">
            <v>0.26</v>
          </cell>
          <cell r="H225">
            <v>0.26</v>
          </cell>
          <cell r="I225">
            <v>0.26</v>
          </cell>
          <cell r="J225">
            <v>0.03</v>
          </cell>
          <cell r="K225">
            <v>0.15</v>
          </cell>
          <cell r="L225">
            <v>0.16</v>
          </cell>
          <cell r="M225">
            <v>0.17</v>
          </cell>
          <cell r="N225">
            <v>0.08</v>
          </cell>
          <cell r="O225">
            <v>7.0000000000000007E-2</v>
          </cell>
          <cell r="P225">
            <v>0.1</v>
          </cell>
        </row>
        <row r="226">
          <cell r="A226" t="str">
            <v>SPAI_IN_OC</v>
          </cell>
          <cell r="B226" t="str">
            <v>SPAI</v>
          </cell>
          <cell r="C226" t="str">
            <v>WHOL</v>
          </cell>
          <cell r="D226" t="str">
            <v>IN_OC</v>
          </cell>
          <cell r="E226">
            <v>0.23</v>
          </cell>
          <cell r="F226">
            <v>0.23</v>
          </cell>
          <cell r="G226">
            <v>0.26</v>
          </cell>
          <cell r="H226">
            <v>0.26</v>
          </cell>
          <cell r="I226">
            <v>0.26</v>
          </cell>
          <cell r="J226">
            <v>0.03</v>
          </cell>
          <cell r="K226">
            <v>0.15</v>
          </cell>
          <cell r="L226">
            <v>0.16</v>
          </cell>
          <cell r="M226">
            <v>0.17</v>
          </cell>
          <cell r="N226">
            <v>0.08</v>
          </cell>
          <cell r="O226">
            <v>7.0000000000000007E-2</v>
          </cell>
          <cell r="P226">
            <v>0.1</v>
          </cell>
        </row>
        <row r="227">
          <cell r="A227" t="str">
            <v>SWED_CON_COMB</v>
          </cell>
          <cell r="B227" t="str">
            <v>SWED</v>
          </cell>
          <cell r="C227" t="str">
            <v>WHOL</v>
          </cell>
          <cell r="D227" t="str">
            <v>CON_COMB</v>
          </cell>
          <cell r="E227">
            <v>0.2</v>
          </cell>
          <cell r="F227">
            <v>0.2</v>
          </cell>
          <cell r="G227">
            <v>0.23</v>
          </cell>
          <cell r="H227">
            <v>0.23</v>
          </cell>
          <cell r="I227">
            <v>0.23</v>
          </cell>
          <cell r="J227">
            <v>0.14000000000000001</v>
          </cell>
          <cell r="K227">
            <v>0.13</v>
          </cell>
          <cell r="L227">
            <v>0.13</v>
          </cell>
          <cell r="M227">
            <v>0.17</v>
          </cell>
          <cell r="N227">
            <v>0.08</v>
          </cell>
          <cell r="O227">
            <v>7.0000000000000007E-2</v>
          </cell>
          <cell r="P227">
            <v>7.0000000000000007E-2</v>
          </cell>
        </row>
        <row r="228">
          <cell r="A228" t="str">
            <v>SWED_PP_EX_WB</v>
          </cell>
          <cell r="B228" t="str">
            <v>SWED</v>
          </cell>
          <cell r="C228" t="str">
            <v>WHOL</v>
          </cell>
          <cell r="D228" t="str">
            <v>PP_EX_WB</v>
          </cell>
          <cell r="E228">
            <v>-1</v>
          </cell>
          <cell r="F228">
            <v>-1</v>
          </cell>
          <cell r="G228">
            <v>0.42</v>
          </cell>
          <cell r="H228">
            <v>0.42</v>
          </cell>
          <cell r="I228">
            <v>0.42</v>
          </cell>
          <cell r="J228">
            <v>-1</v>
          </cell>
          <cell r="K228">
            <v>-1</v>
          </cell>
          <cell r="L228">
            <v>-1</v>
          </cell>
          <cell r="M228">
            <v>-1</v>
          </cell>
          <cell r="N228">
            <v>-1</v>
          </cell>
          <cell r="O228">
            <v>-1</v>
          </cell>
          <cell r="P228">
            <v>-1</v>
          </cell>
        </row>
        <row r="229">
          <cell r="A229" t="str">
            <v>SWED_PP_EX_OTH</v>
          </cell>
          <cell r="B229" t="str">
            <v>SWED</v>
          </cell>
          <cell r="C229" t="str">
            <v>WHOL</v>
          </cell>
          <cell r="D229" t="str">
            <v>PP_EX_OTH</v>
          </cell>
          <cell r="E229">
            <v>0.27</v>
          </cell>
          <cell r="F229">
            <v>0.27</v>
          </cell>
          <cell r="G229">
            <v>0.3</v>
          </cell>
          <cell r="H229">
            <v>0.3</v>
          </cell>
          <cell r="I229">
            <v>0.3</v>
          </cell>
          <cell r="J229">
            <v>0.14000000000000001</v>
          </cell>
          <cell r="K229">
            <v>0.13</v>
          </cell>
          <cell r="L229">
            <v>0.13</v>
          </cell>
          <cell r="M229">
            <v>0.2</v>
          </cell>
          <cell r="N229">
            <v>0.08</v>
          </cell>
          <cell r="O229">
            <v>7.0000000000000007E-2</v>
          </cell>
          <cell r="P229">
            <v>0.15</v>
          </cell>
        </row>
        <row r="230">
          <cell r="A230" t="str">
            <v>SWED_PP_NEW</v>
          </cell>
          <cell r="B230" t="str">
            <v>SWED</v>
          </cell>
          <cell r="C230" t="str">
            <v>WHOL</v>
          </cell>
          <cell r="D230" t="str">
            <v>PP_NEW</v>
          </cell>
          <cell r="E230">
            <v>0.1</v>
          </cell>
          <cell r="F230">
            <v>0.1</v>
          </cell>
          <cell r="G230">
            <v>0.15</v>
          </cell>
          <cell r="H230">
            <v>0.15</v>
          </cell>
          <cell r="I230">
            <v>0.15</v>
          </cell>
          <cell r="J230">
            <v>7.0000000000000007E-2</v>
          </cell>
          <cell r="K230">
            <v>7.0000000000000007E-2</v>
          </cell>
          <cell r="L230">
            <v>7.0000000000000007E-2</v>
          </cell>
          <cell r="M230">
            <v>0.1</v>
          </cell>
          <cell r="N230">
            <v>0.05</v>
          </cell>
          <cell r="O230">
            <v>7.0000000000000007E-2</v>
          </cell>
          <cell r="P230">
            <v>0.05</v>
          </cell>
        </row>
        <row r="231">
          <cell r="A231" t="str">
            <v>SWED_DOM</v>
          </cell>
          <cell r="B231" t="str">
            <v>SWED</v>
          </cell>
          <cell r="C231" t="str">
            <v>WHOL</v>
          </cell>
          <cell r="D231" t="str">
            <v>DOM</v>
          </cell>
          <cell r="E231">
            <v>7.0000000000000007E-2</v>
          </cell>
          <cell r="F231">
            <v>7.0000000000000007E-2</v>
          </cell>
          <cell r="G231">
            <v>0.08</v>
          </cell>
          <cell r="H231">
            <v>0.08</v>
          </cell>
          <cell r="I231">
            <v>0.08</v>
          </cell>
          <cell r="J231">
            <v>7.0000000000000007E-2</v>
          </cell>
          <cell r="K231">
            <v>0.05</v>
          </cell>
          <cell r="L231">
            <v>0.05</v>
          </cell>
          <cell r="M231">
            <v>0.16</v>
          </cell>
          <cell r="N231">
            <v>0.06</v>
          </cell>
          <cell r="O231">
            <v>0.06</v>
          </cell>
          <cell r="P231">
            <v>0.05</v>
          </cell>
        </row>
        <row r="232">
          <cell r="A232" t="str">
            <v>SWED_TRA_RD_LD2</v>
          </cell>
          <cell r="B232" t="str">
            <v>SWED</v>
          </cell>
          <cell r="C232" t="str">
            <v>WHOL</v>
          </cell>
          <cell r="D232" t="str">
            <v>TRA_RD_LD2</v>
          </cell>
          <cell r="E232">
            <v>-1</v>
          </cell>
          <cell r="F232">
            <v>-1</v>
          </cell>
          <cell r="G232">
            <v>-1</v>
          </cell>
          <cell r="H232">
            <v>-1</v>
          </cell>
          <cell r="I232">
            <v>-1</v>
          </cell>
          <cell r="J232">
            <v>-1</v>
          </cell>
          <cell r="K232">
            <v>-1</v>
          </cell>
          <cell r="L232">
            <v>-1</v>
          </cell>
          <cell r="M232">
            <v>-1</v>
          </cell>
          <cell r="N232">
            <v>-1</v>
          </cell>
          <cell r="O232">
            <v>0.2</v>
          </cell>
          <cell r="P232">
            <v>-1</v>
          </cell>
        </row>
        <row r="233">
          <cell r="A233" t="str">
            <v>SWED_TRA_RD_LD4</v>
          </cell>
          <cell r="B233" t="str">
            <v>SWED</v>
          </cell>
          <cell r="C233" t="str">
            <v>WHOL</v>
          </cell>
          <cell r="D233" t="str">
            <v>TRA_RD_LD4</v>
          </cell>
          <cell r="E233">
            <v>-1</v>
          </cell>
          <cell r="F233">
            <v>-1</v>
          </cell>
          <cell r="G233">
            <v>-1</v>
          </cell>
          <cell r="H233">
            <v>-1</v>
          </cell>
          <cell r="I233">
            <v>-1</v>
          </cell>
          <cell r="J233">
            <v>-1</v>
          </cell>
          <cell r="K233">
            <v>-1</v>
          </cell>
          <cell r="L233">
            <v>-1</v>
          </cell>
          <cell r="M233">
            <v>-1</v>
          </cell>
          <cell r="N233">
            <v>0.35</v>
          </cell>
          <cell r="O233">
            <v>0.75</v>
          </cell>
          <cell r="P233">
            <v>0.65</v>
          </cell>
        </row>
        <row r="234">
          <cell r="A234" t="str">
            <v>SWED_TRA_RD_HD</v>
          </cell>
          <cell r="B234" t="str">
            <v>SWED</v>
          </cell>
          <cell r="C234" t="str">
            <v>WHOL</v>
          </cell>
          <cell r="D234" t="str">
            <v>TRA_RD_HD</v>
          </cell>
          <cell r="E234">
            <v>-1</v>
          </cell>
          <cell r="F234">
            <v>-1</v>
          </cell>
          <cell r="G234">
            <v>-1</v>
          </cell>
          <cell r="H234">
            <v>-1</v>
          </cell>
          <cell r="I234">
            <v>-1</v>
          </cell>
          <cell r="J234">
            <v>-1</v>
          </cell>
          <cell r="K234">
            <v>-1</v>
          </cell>
          <cell r="L234">
            <v>-1</v>
          </cell>
          <cell r="M234">
            <v>-1</v>
          </cell>
          <cell r="N234">
            <v>1.2</v>
          </cell>
          <cell r="O234">
            <v>0.86</v>
          </cell>
          <cell r="P234">
            <v>0.65</v>
          </cell>
        </row>
        <row r="235">
          <cell r="A235" t="str">
            <v>SWED_TRA_OT</v>
          </cell>
          <cell r="B235" t="str">
            <v>SWED</v>
          </cell>
          <cell r="C235" t="str">
            <v>WHOL</v>
          </cell>
          <cell r="D235" t="str">
            <v>TRA_OT</v>
          </cell>
          <cell r="E235">
            <v>0.08</v>
          </cell>
          <cell r="F235">
            <v>0.08</v>
          </cell>
          <cell r="G235">
            <v>0.08</v>
          </cell>
          <cell r="H235">
            <v>0.08</v>
          </cell>
          <cell r="I235">
            <v>0.08</v>
          </cell>
          <cell r="J235">
            <v>7.0000000000000007E-2</v>
          </cell>
          <cell r="K235">
            <v>0.05</v>
          </cell>
          <cell r="L235">
            <v>0.05</v>
          </cell>
          <cell r="M235">
            <v>0.16</v>
          </cell>
          <cell r="N235">
            <v>1.45</v>
          </cell>
          <cell r="O235">
            <v>0.86</v>
          </cell>
          <cell r="P235">
            <v>0.05</v>
          </cell>
        </row>
        <row r="236">
          <cell r="A236" t="str">
            <v>SWED_TRA_OT_LD2</v>
          </cell>
          <cell r="B236" t="str">
            <v>SWED</v>
          </cell>
          <cell r="C236" t="str">
            <v>WHOL</v>
          </cell>
          <cell r="D236" t="str">
            <v>TRA_OT_LD2</v>
          </cell>
          <cell r="E236">
            <v>-1</v>
          </cell>
          <cell r="F236">
            <v>-1</v>
          </cell>
          <cell r="G236">
            <v>-1</v>
          </cell>
          <cell r="H236">
            <v>-1</v>
          </cell>
          <cell r="I236">
            <v>-1</v>
          </cell>
          <cell r="J236">
            <v>-1</v>
          </cell>
          <cell r="K236">
            <v>-1</v>
          </cell>
          <cell r="L236">
            <v>-1</v>
          </cell>
          <cell r="M236">
            <v>-1</v>
          </cell>
          <cell r="N236">
            <v>-1</v>
          </cell>
          <cell r="O236">
            <v>0.2</v>
          </cell>
          <cell r="P236">
            <v>-1</v>
          </cell>
        </row>
        <row r="237">
          <cell r="A237" t="str">
            <v>SWED_TRA_OT_LB</v>
          </cell>
          <cell r="B237" t="str">
            <v>SWED</v>
          </cell>
          <cell r="C237" t="str">
            <v>WHOL</v>
          </cell>
          <cell r="D237" t="str">
            <v>TRA_OT_LB</v>
          </cell>
          <cell r="E237">
            <v>0.08</v>
          </cell>
          <cell r="F237">
            <v>0.08</v>
          </cell>
          <cell r="G237">
            <v>0.08</v>
          </cell>
          <cell r="H237">
            <v>0.08</v>
          </cell>
          <cell r="I237">
            <v>0.08</v>
          </cell>
          <cell r="J237">
            <v>7.0000000000000007E-2</v>
          </cell>
          <cell r="K237">
            <v>0.05</v>
          </cell>
          <cell r="L237">
            <v>0.05</v>
          </cell>
          <cell r="M237">
            <v>0.16</v>
          </cell>
          <cell r="N237">
            <v>1.45</v>
          </cell>
          <cell r="O237">
            <v>0.86</v>
          </cell>
          <cell r="P237">
            <v>0.05</v>
          </cell>
        </row>
        <row r="238">
          <cell r="A238" t="str">
            <v>SWED_TRA_OTS_M</v>
          </cell>
          <cell r="B238" t="str">
            <v>SWED</v>
          </cell>
          <cell r="C238" t="str">
            <v>WHOL</v>
          </cell>
          <cell r="D238" t="str">
            <v>TRA_OTS_M</v>
          </cell>
          <cell r="E238">
            <v>-1</v>
          </cell>
          <cell r="F238">
            <v>-1</v>
          </cell>
          <cell r="G238">
            <v>-1</v>
          </cell>
          <cell r="H238">
            <v>-1</v>
          </cell>
          <cell r="I238">
            <v>-1</v>
          </cell>
          <cell r="J238">
            <v>-1</v>
          </cell>
          <cell r="K238">
            <v>-1</v>
          </cell>
          <cell r="L238">
            <v>-1</v>
          </cell>
          <cell r="M238">
            <v>-1</v>
          </cell>
          <cell r="N238">
            <v>1.3</v>
          </cell>
          <cell r="O238">
            <v>-1</v>
          </cell>
          <cell r="P238">
            <v>-1</v>
          </cell>
        </row>
        <row r="239">
          <cell r="A239" t="str">
            <v>SWED_TRA_OTS_L</v>
          </cell>
          <cell r="B239" t="str">
            <v>SWED</v>
          </cell>
          <cell r="C239" t="str">
            <v>WHOL</v>
          </cell>
          <cell r="D239" t="str">
            <v>TRA_OTS_L</v>
          </cell>
          <cell r="E239">
            <v>-1</v>
          </cell>
          <cell r="F239">
            <v>-1</v>
          </cell>
          <cell r="G239">
            <v>-1</v>
          </cell>
          <cell r="H239">
            <v>-1</v>
          </cell>
          <cell r="I239">
            <v>-1</v>
          </cell>
          <cell r="J239">
            <v>-1</v>
          </cell>
          <cell r="K239">
            <v>-1</v>
          </cell>
          <cell r="L239">
            <v>-1</v>
          </cell>
          <cell r="M239">
            <v>1.3</v>
          </cell>
          <cell r="N239">
            <v>1.3</v>
          </cell>
          <cell r="O239">
            <v>-1</v>
          </cell>
          <cell r="P239">
            <v>-1</v>
          </cell>
        </row>
        <row r="240">
          <cell r="A240" t="str">
            <v>SWED_IN_BO</v>
          </cell>
          <cell r="B240" t="str">
            <v>SWED</v>
          </cell>
          <cell r="C240" t="str">
            <v>WHOL</v>
          </cell>
          <cell r="D240" t="str">
            <v>IN_BO</v>
          </cell>
          <cell r="E240">
            <v>0.2</v>
          </cell>
          <cell r="F240">
            <v>0.2</v>
          </cell>
          <cell r="G240">
            <v>0.23</v>
          </cell>
          <cell r="H240">
            <v>0.23</v>
          </cell>
          <cell r="I240">
            <v>0.23</v>
          </cell>
          <cell r="J240">
            <v>0.14000000000000001</v>
          </cell>
          <cell r="K240">
            <v>0.13</v>
          </cell>
          <cell r="L240">
            <v>0.13</v>
          </cell>
          <cell r="M240">
            <v>0.17</v>
          </cell>
          <cell r="N240">
            <v>0.08</v>
          </cell>
          <cell r="O240">
            <v>7.0000000000000007E-2</v>
          </cell>
          <cell r="P240">
            <v>7.0000000000000007E-2</v>
          </cell>
        </row>
        <row r="241">
          <cell r="A241" t="str">
            <v>SWED_IN_OC</v>
          </cell>
          <cell r="B241" t="str">
            <v>SWED</v>
          </cell>
          <cell r="C241" t="str">
            <v>WHOL</v>
          </cell>
          <cell r="D241" t="str">
            <v>IN_OC</v>
          </cell>
          <cell r="E241">
            <v>0.2</v>
          </cell>
          <cell r="F241">
            <v>0.2</v>
          </cell>
          <cell r="G241">
            <v>0.23</v>
          </cell>
          <cell r="H241">
            <v>0.23</v>
          </cell>
          <cell r="I241">
            <v>0.23</v>
          </cell>
          <cell r="J241">
            <v>0.03</v>
          </cell>
          <cell r="K241">
            <v>0.13</v>
          </cell>
          <cell r="L241">
            <v>0.13</v>
          </cell>
          <cell r="M241">
            <v>0.17</v>
          </cell>
          <cell r="N241">
            <v>0.08</v>
          </cell>
          <cell r="O241">
            <v>7.0000000000000007E-2</v>
          </cell>
          <cell r="P241">
            <v>7.0000000000000007E-2</v>
          </cell>
        </row>
        <row r="242">
          <cell r="A242" t="str">
            <v>UNKI_CON_COMB</v>
          </cell>
          <cell r="B242" t="str">
            <v>UNKI</v>
          </cell>
          <cell r="C242" t="str">
            <v>WHOL</v>
          </cell>
          <cell r="D242" t="str">
            <v>CON_COMB</v>
          </cell>
          <cell r="E242">
            <v>0.2</v>
          </cell>
          <cell r="F242">
            <v>0.2</v>
          </cell>
          <cell r="G242">
            <v>0.23</v>
          </cell>
          <cell r="H242">
            <v>0.23</v>
          </cell>
          <cell r="I242">
            <v>0.23</v>
          </cell>
          <cell r="J242">
            <v>0.14000000000000001</v>
          </cell>
          <cell r="K242">
            <v>0.13</v>
          </cell>
          <cell r="L242">
            <v>0.13</v>
          </cell>
          <cell r="M242">
            <v>0.18</v>
          </cell>
          <cell r="N242">
            <v>0.08</v>
          </cell>
          <cell r="O242">
            <v>7.0000000000000007E-2</v>
          </cell>
          <cell r="P242">
            <v>0.08</v>
          </cell>
        </row>
        <row r="243">
          <cell r="A243" t="str">
            <v>UNKI_PP_EX_WB</v>
          </cell>
          <cell r="B243" t="str">
            <v>UNKI</v>
          </cell>
          <cell r="C243" t="str">
            <v>WHOL</v>
          </cell>
          <cell r="D243" t="str">
            <v>PP_EX_WB</v>
          </cell>
          <cell r="E243">
            <v>-1</v>
          </cell>
          <cell r="F243">
            <v>-1</v>
          </cell>
          <cell r="G243">
            <v>0.42</v>
          </cell>
          <cell r="H243">
            <v>0.42</v>
          </cell>
          <cell r="I243">
            <v>0.42</v>
          </cell>
          <cell r="J243">
            <v>-1</v>
          </cell>
          <cell r="K243">
            <v>-1</v>
          </cell>
          <cell r="L243">
            <v>-1</v>
          </cell>
          <cell r="M243">
            <v>-1</v>
          </cell>
          <cell r="N243">
            <v>-1</v>
          </cell>
          <cell r="O243">
            <v>-1</v>
          </cell>
          <cell r="P243">
            <v>-1</v>
          </cell>
        </row>
        <row r="244">
          <cell r="A244" t="str">
            <v>UNKI_PP_EX_OTH</v>
          </cell>
          <cell r="B244" t="str">
            <v>UNKI</v>
          </cell>
          <cell r="C244" t="str">
            <v>WHOL</v>
          </cell>
          <cell r="D244" t="str">
            <v>PP_EX_OTH</v>
          </cell>
          <cell r="E244">
            <v>0.27</v>
          </cell>
          <cell r="F244">
            <v>0.27</v>
          </cell>
          <cell r="G244">
            <v>0.35</v>
          </cell>
          <cell r="H244">
            <v>0.35</v>
          </cell>
          <cell r="I244">
            <v>0.35</v>
          </cell>
          <cell r="J244">
            <v>0.14000000000000001</v>
          </cell>
          <cell r="K244">
            <v>0.13</v>
          </cell>
          <cell r="L244">
            <v>0.13</v>
          </cell>
          <cell r="M244">
            <v>0.23</v>
          </cell>
          <cell r="N244">
            <v>0.08</v>
          </cell>
          <cell r="O244">
            <v>7.0000000000000007E-2</v>
          </cell>
          <cell r="P244">
            <v>0.15</v>
          </cell>
        </row>
        <row r="245">
          <cell r="A245" t="str">
            <v>UNKI_PP_NEW</v>
          </cell>
          <cell r="B245" t="str">
            <v>UNKI</v>
          </cell>
          <cell r="C245" t="str">
            <v>WHOL</v>
          </cell>
          <cell r="D245" t="str">
            <v>PP_NEW</v>
          </cell>
          <cell r="E245">
            <v>0.1</v>
          </cell>
          <cell r="F245">
            <v>0.1</v>
          </cell>
          <cell r="G245">
            <v>0.15</v>
          </cell>
          <cell r="H245">
            <v>0.15</v>
          </cell>
          <cell r="I245">
            <v>0.15</v>
          </cell>
          <cell r="J245">
            <v>7.0000000000000007E-2</v>
          </cell>
          <cell r="K245">
            <v>7.0000000000000007E-2</v>
          </cell>
          <cell r="L245">
            <v>7.0000000000000007E-2</v>
          </cell>
          <cell r="M245">
            <v>0.1</v>
          </cell>
          <cell r="N245">
            <v>0.05</v>
          </cell>
          <cell r="O245">
            <v>7.0000000000000007E-2</v>
          </cell>
          <cell r="P245">
            <v>0.05</v>
          </cell>
        </row>
        <row r="246">
          <cell r="A246" t="str">
            <v>UNKI_DOM</v>
          </cell>
          <cell r="B246" t="str">
            <v>UNKI</v>
          </cell>
          <cell r="C246" t="str">
            <v>WHOL</v>
          </cell>
          <cell r="D246" t="str">
            <v>DOM</v>
          </cell>
          <cell r="E246">
            <v>7.0000000000000007E-2</v>
          </cell>
          <cell r="F246">
            <v>7.0000000000000007E-2</v>
          </cell>
          <cell r="G246">
            <v>0.08</v>
          </cell>
          <cell r="H246">
            <v>0.08</v>
          </cell>
          <cell r="I246">
            <v>0.08</v>
          </cell>
          <cell r="J246">
            <v>7.0000000000000007E-2</v>
          </cell>
          <cell r="K246">
            <v>0.05</v>
          </cell>
          <cell r="L246">
            <v>0.05</v>
          </cell>
          <cell r="M246">
            <v>0.16</v>
          </cell>
          <cell r="N246">
            <v>0.06</v>
          </cell>
          <cell r="O246">
            <v>0.06</v>
          </cell>
          <cell r="P246">
            <v>0.05</v>
          </cell>
        </row>
        <row r="247">
          <cell r="A247" t="str">
            <v>UNKI_TRA_RD_LD2</v>
          </cell>
          <cell r="B247" t="str">
            <v>UNKI</v>
          </cell>
          <cell r="C247" t="str">
            <v>WHOL</v>
          </cell>
          <cell r="D247" t="str">
            <v>TRA_RD_LD2</v>
          </cell>
          <cell r="E247">
            <v>-1</v>
          </cell>
          <cell r="F247">
            <v>-1</v>
          </cell>
          <cell r="G247">
            <v>-1</v>
          </cell>
          <cell r="H247">
            <v>-1</v>
          </cell>
          <cell r="I247">
            <v>-1</v>
          </cell>
          <cell r="J247">
            <v>-1</v>
          </cell>
          <cell r="K247">
            <v>-1</v>
          </cell>
          <cell r="L247">
            <v>-1</v>
          </cell>
          <cell r="M247">
            <v>-1</v>
          </cell>
          <cell r="N247">
            <v>-1</v>
          </cell>
          <cell r="O247">
            <v>0.2</v>
          </cell>
          <cell r="P247">
            <v>-1</v>
          </cell>
        </row>
        <row r="248">
          <cell r="A248" t="str">
            <v>UNKI_TRA_RD_LD4</v>
          </cell>
          <cell r="B248" t="str">
            <v>UNKI</v>
          </cell>
          <cell r="C248" t="str">
            <v>WHOL</v>
          </cell>
          <cell r="D248" t="str">
            <v>TRA_RD_LD4</v>
          </cell>
          <cell r="E248">
            <v>-1</v>
          </cell>
          <cell r="F248">
            <v>-1</v>
          </cell>
          <cell r="G248">
            <v>-1</v>
          </cell>
          <cell r="H248">
            <v>-1</v>
          </cell>
          <cell r="I248">
            <v>-1</v>
          </cell>
          <cell r="J248">
            <v>-1</v>
          </cell>
          <cell r="K248">
            <v>-1</v>
          </cell>
          <cell r="L248">
            <v>-1</v>
          </cell>
          <cell r="M248">
            <v>-1</v>
          </cell>
          <cell r="N248">
            <v>0.35</v>
          </cell>
          <cell r="O248">
            <v>0.72</v>
          </cell>
          <cell r="P248">
            <v>0.65</v>
          </cell>
        </row>
        <row r="249">
          <cell r="A249" t="str">
            <v>UNKI_TRA_RD_HD</v>
          </cell>
          <cell r="B249" t="str">
            <v>UNKI</v>
          </cell>
          <cell r="C249" t="str">
            <v>WHOL</v>
          </cell>
          <cell r="D249" t="str">
            <v>TRA_RD_HD</v>
          </cell>
          <cell r="E249">
            <v>-1</v>
          </cell>
          <cell r="F249">
            <v>-1</v>
          </cell>
          <cell r="G249">
            <v>-1</v>
          </cell>
          <cell r="H249">
            <v>-1</v>
          </cell>
          <cell r="I249">
            <v>-1</v>
          </cell>
          <cell r="J249">
            <v>-1</v>
          </cell>
          <cell r="K249">
            <v>-1</v>
          </cell>
          <cell r="L249">
            <v>-1</v>
          </cell>
          <cell r="M249">
            <v>-1</v>
          </cell>
          <cell r="N249">
            <v>1.47</v>
          </cell>
          <cell r="O249">
            <v>0.86</v>
          </cell>
          <cell r="P249">
            <v>0.65</v>
          </cell>
        </row>
        <row r="250">
          <cell r="A250" t="str">
            <v>UNKI_TRA_OT</v>
          </cell>
          <cell r="B250" t="str">
            <v>UNKI</v>
          </cell>
          <cell r="C250" t="str">
            <v>WHOL</v>
          </cell>
          <cell r="D250" t="str">
            <v>TRA_OT</v>
          </cell>
          <cell r="E250">
            <v>0.08</v>
          </cell>
          <cell r="F250">
            <v>0.08</v>
          </cell>
          <cell r="G250">
            <v>0.08</v>
          </cell>
          <cell r="H250">
            <v>0.08</v>
          </cell>
          <cell r="I250">
            <v>0.08</v>
          </cell>
          <cell r="J250">
            <v>7.0000000000000007E-2</v>
          </cell>
          <cell r="K250">
            <v>0.05</v>
          </cell>
          <cell r="L250">
            <v>0.05</v>
          </cell>
          <cell r="M250">
            <v>0.16</v>
          </cell>
          <cell r="N250">
            <v>1.5</v>
          </cell>
          <cell r="O250">
            <v>0.8</v>
          </cell>
          <cell r="P250">
            <v>0.05</v>
          </cell>
        </row>
        <row r="251">
          <cell r="A251" t="str">
            <v>UNKI_TRA_OT_LD2</v>
          </cell>
          <cell r="B251" t="str">
            <v>UNKI</v>
          </cell>
          <cell r="C251" t="str">
            <v>WHOL</v>
          </cell>
          <cell r="D251" t="str">
            <v>TRA_OT_LD2</v>
          </cell>
          <cell r="E251">
            <v>-1</v>
          </cell>
          <cell r="F251">
            <v>-1</v>
          </cell>
          <cell r="G251">
            <v>-1</v>
          </cell>
          <cell r="H251">
            <v>-1</v>
          </cell>
          <cell r="I251">
            <v>-1</v>
          </cell>
          <cell r="J251">
            <v>-1</v>
          </cell>
          <cell r="K251">
            <v>-1</v>
          </cell>
          <cell r="L251">
            <v>-1</v>
          </cell>
          <cell r="M251">
            <v>-1</v>
          </cell>
          <cell r="N251">
            <v>-1</v>
          </cell>
          <cell r="O251">
            <v>0.2</v>
          </cell>
          <cell r="P251">
            <v>-1</v>
          </cell>
        </row>
        <row r="252">
          <cell r="A252" t="str">
            <v>UNKI_TRA_OT_LB</v>
          </cell>
          <cell r="B252" t="str">
            <v>UNKI</v>
          </cell>
          <cell r="C252" t="str">
            <v>WHOL</v>
          </cell>
          <cell r="D252" t="str">
            <v>TRA_OT_LB</v>
          </cell>
          <cell r="E252">
            <v>0.08</v>
          </cell>
          <cell r="F252">
            <v>0.08</v>
          </cell>
          <cell r="G252">
            <v>0.08</v>
          </cell>
          <cell r="H252">
            <v>0.08</v>
          </cell>
          <cell r="I252">
            <v>0.08</v>
          </cell>
          <cell r="J252">
            <v>7.0000000000000007E-2</v>
          </cell>
          <cell r="K252">
            <v>0.05</v>
          </cell>
          <cell r="L252">
            <v>0.05</v>
          </cell>
          <cell r="M252">
            <v>0.16</v>
          </cell>
          <cell r="N252">
            <v>1.5</v>
          </cell>
          <cell r="O252">
            <v>0.8</v>
          </cell>
          <cell r="P252">
            <v>0.05</v>
          </cell>
        </row>
        <row r="253">
          <cell r="A253" t="str">
            <v>UNKI_TRA_OTS_M</v>
          </cell>
          <cell r="B253" t="str">
            <v>UNKI</v>
          </cell>
          <cell r="C253" t="str">
            <v>WHOL</v>
          </cell>
          <cell r="D253" t="str">
            <v>TRA_OTS_M</v>
          </cell>
          <cell r="E253">
            <v>-1</v>
          </cell>
          <cell r="F253">
            <v>-1</v>
          </cell>
          <cell r="G253">
            <v>-1</v>
          </cell>
          <cell r="H253">
            <v>-1</v>
          </cell>
          <cell r="I253">
            <v>-1</v>
          </cell>
          <cell r="J253">
            <v>-1</v>
          </cell>
          <cell r="K253">
            <v>-1</v>
          </cell>
          <cell r="L253">
            <v>-1</v>
          </cell>
          <cell r="M253">
            <v>-1</v>
          </cell>
          <cell r="N253">
            <v>1.4</v>
          </cell>
          <cell r="O253">
            <v>-1</v>
          </cell>
          <cell r="P253">
            <v>-1</v>
          </cell>
        </row>
        <row r="254">
          <cell r="A254" t="str">
            <v>UNKI_TRA_OTS_L</v>
          </cell>
          <cell r="B254" t="str">
            <v>UNKI</v>
          </cell>
          <cell r="C254" t="str">
            <v>WHOL</v>
          </cell>
          <cell r="D254" t="str">
            <v>TRA_OTS_L</v>
          </cell>
          <cell r="E254">
            <v>-1</v>
          </cell>
          <cell r="F254">
            <v>-1</v>
          </cell>
          <cell r="G254">
            <v>-1</v>
          </cell>
          <cell r="H254">
            <v>-1</v>
          </cell>
          <cell r="I254">
            <v>-1</v>
          </cell>
          <cell r="J254">
            <v>-1</v>
          </cell>
          <cell r="K254">
            <v>-1</v>
          </cell>
          <cell r="L254">
            <v>-1</v>
          </cell>
          <cell r="M254">
            <v>1.5</v>
          </cell>
          <cell r="N254">
            <v>1.5</v>
          </cell>
          <cell r="O254">
            <v>-1</v>
          </cell>
          <cell r="P254">
            <v>-1</v>
          </cell>
        </row>
        <row r="255">
          <cell r="A255" t="str">
            <v>UNKI_IN_BO</v>
          </cell>
          <cell r="B255" t="str">
            <v>UNKI</v>
          </cell>
          <cell r="C255" t="str">
            <v>WHOL</v>
          </cell>
          <cell r="D255" t="str">
            <v>IN_BO</v>
          </cell>
          <cell r="E255">
            <v>0.2</v>
          </cell>
          <cell r="F255">
            <v>0.2</v>
          </cell>
          <cell r="G255">
            <v>0.24</v>
          </cell>
          <cell r="H255">
            <v>0.24</v>
          </cell>
          <cell r="I255">
            <v>0.24</v>
          </cell>
          <cell r="J255">
            <v>0.14000000000000001</v>
          </cell>
          <cell r="K255">
            <v>0.13</v>
          </cell>
          <cell r="L255">
            <v>0.13</v>
          </cell>
          <cell r="M255">
            <v>0.18</v>
          </cell>
          <cell r="N255">
            <v>0.08</v>
          </cell>
          <cell r="O255">
            <v>7.0000000000000007E-2</v>
          </cell>
          <cell r="P255">
            <v>0.09</v>
          </cell>
        </row>
        <row r="256">
          <cell r="A256" t="str">
            <v>UNKI_IN_OC</v>
          </cell>
          <cell r="B256" t="str">
            <v>UNKI</v>
          </cell>
          <cell r="C256" t="str">
            <v>WHOL</v>
          </cell>
          <cell r="D256" t="str">
            <v>IN_OC</v>
          </cell>
          <cell r="E256">
            <v>0.2</v>
          </cell>
          <cell r="F256">
            <v>0.2</v>
          </cell>
          <cell r="G256">
            <v>0.26</v>
          </cell>
          <cell r="H256">
            <v>0.26</v>
          </cell>
          <cell r="I256">
            <v>0.26</v>
          </cell>
          <cell r="J256">
            <v>0.03</v>
          </cell>
          <cell r="K256">
            <v>0.13</v>
          </cell>
          <cell r="L256">
            <v>0.13</v>
          </cell>
          <cell r="M256">
            <v>0.2</v>
          </cell>
          <cell r="N256">
            <v>0.08</v>
          </cell>
          <cell r="O256">
            <v>7.0000000000000007E-2</v>
          </cell>
          <cell r="P256">
            <v>0.09</v>
          </cell>
        </row>
      </sheetData>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Ox emission factors"/>
      <sheetName val="SO2 emission factors"/>
      <sheetName val="OUT_FILE_SO2"/>
      <sheetName val="OUT_FILE_NO2"/>
    </sheetNames>
    <sheetDataSet>
      <sheetData sheetId="0" refreshError="1"/>
      <sheetData sheetId="1" refreshError="1"/>
      <sheetData sheetId="2" refreshError="1">
        <row r="12">
          <cell r="A12" t="str">
            <v>AUST_BC1</v>
          </cell>
          <cell r="B12" t="str">
            <v>AUST</v>
          </cell>
          <cell r="C12" t="str">
            <v>WHOL</v>
          </cell>
          <cell r="D12" t="str">
            <v>BC1</v>
          </cell>
          <cell r="E12">
            <v>0.71</v>
          </cell>
          <cell r="F12">
            <v>0.71</v>
          </cell>
          <cell r="G12">
            <v>0.71</v>
          </cell>
          <cell r="H12">
            <v>0</v>
          </cell>
          <cell r="I12">
            <v>0.71</v>
          </cell>
          <cell r="J12">
            <v>0</v>
          </cell>
          <cell r="K12">
            <v>0.71</v>
          </cell>
          <cell r="L12">
            <v>0.71</v>
          </cell>
        </row>
        <row r="13">
          <cell r="A13" t="str">
            <v>AUST_BC2</v>
          </cell>
          <cell r="B13" t="str">
            <v>AUST</v>
          </cell>
          <cell r="C13" t="str">
            <v>WHOL</v>
          </cell>
          <cell r="D13" t="str">
            <v>BC2</v>
          </cell>
          <cell r="E13">
            <v>1.01</v>
          </cell>
          <cell r="F13">
            <v>1.01</v>
          </cell>
          <cell r="G13">
            <v>1.01</v>
          </cell>
          <cell r="H13">
            <v>0</v>
          </cell>
          <cell r="I13">
            <v>1.01</v>
          </cell>
          <cell r="J13">
            <v>0</v>
          </cell>
          <cell r="K13">
            <v>1.01</v>
          </cell>
          <cell r="L13">
            <v>1.01</v>
          </cell>
        </row>
        <row r="14">
          <cell r="A14" t="str">
            <v>AUST_HC1</v>
          </cell>
          <cell r="B14" t="str">
            <v>AUST</v>
          </cell>
          <cell r="C14" t="str">
            <v>WHOL</v>
          </cell>
          <cell r="D14" t="str">
            <v>HC1</v>
          </cell>
          <cell r="E14">
            <v>0.65</v>
          </cell>
          <cell r="F14">
            <v>0.65</v>
          </cell>
          <cell r="G14">
            <v>0.61</v>
          </cell>
          <cell r="H14">
            <v>0</v>
          </cell>
          <cell r="I14">
            <v>0.61</v>
          </cell>
          <cell r="J14">
            <v>0</v>
          </cell>
          <cell r="K14">
            <v>0.49</v>
          </cell>
          <cell r="L14">
            <v>0.49</v>
          </cell>
        </row>
        <row r="15">
          <cell r="A15" t="str">
            <v>AUST_HC2</v>
          </cell>
          <cell r="B15" t="str">
            <v>AUST</v>
          </cell>
          <cell r="C15" t="str">
            <v>WHOL</v>
          </cell>
          <cell r="D15" t="str">
            <v>HC2</v>
          </cell>
          <cell r="E15">
            <v>0.65</v>
          </cell>
          <cell r="F15">
            <v>0.65</v>
          </cell>
          <cell r="G15">
            <v>0.61</v>
          </cell>
          <cell r="H15">
            <v>0</v>
          </cell>
          <cell r="I15">
            <v>0.61</v>
          </cell>
          <cell r="J15">
            <v>0</v>
          </cell>
          <cell r="K15">
            <v>0.65</v>
          </cell>
          <cell r="L15">
            <v>0.65</v>
          </cell>
        </row>
        <row r="16">
          <cell r="A16" t="str">
            <v>AUST_HC3</v>
          </cell>
          <cell r="B16" t="str">
            <v>AUST</v>
          </cell>
          <cell r="C16" t="str">
            <v>WHOL</v>
          </cell>
          <cell r="D16" t="str">
            <v>HC3</v>
          </cell>
          <cell r="E16">
            <v>0.65</v>
          </cell>
          <cell r="F16">
            <v>0.65</v>
          </cell>
          <cell r="G16">
            <v>0.61</v>
          </cell>
          <cell r="H16">
            <v>0</v>
          </cell>
          <cell r="I16">
            <v>0.61</v>
          </cell>
          <cell r="J16">
            <v>0</v>
          </cell>
          <cell r="K16">
            <v>0.65</v>
          </cell>
          <cell r="L16">
            <v>0.65</v>
          </cell>
        </row>
        <row r="17">
          <cell r="A17" t="str">
            <v>AUST_DC</v>
          </cell>
          <cell r="B17" t="str">
            <v>AUST</v>
          </cell>
          <cell r="C17" t="str">
            <v>WHOL</v>
          </cell>
          <cell r="D17" t="str">
            <v>DC</v>
          </cell>
          <cell r="E17">
            <v>0.32</v>
          </cell>
          <cell r="F17">
            <v>0.32</v>
          </cell>
          <cell r="G17">
            <v>0.31</v>
          </cell>
          <cell r="H17">
            <v>0</v>
          </cell>
          <cell r="I17">
            <v>0.31</v>
          </cell>
          <cell r="J17">
            <v>0</v>
          </cell>
          <cell r="K17">
            <v>0.36</v>
          </cell>
          <cell r="L17">
            <v>0.02</v>
          </cell>
        </row>
        <row r="18">
          <cell r="A18" t="str">
            <v>AUST_OS1</v>
          </cell>
          <cell r="B18" t="str">
            <v>AUST</v>
          </cell>
          <cell r="C18" t="str">
            <v>WHOL</v>
          </cell>
          <cell r="D18" t="str">
            <v>OS1</v>
          </cell>
          <cell r="E18">
            <v>0.04</v>
          </cell>
          <cell r="F18">
            <v>0.04</v>
          </cell>
          <cell r="G18">
            <v>0.04</v>
          </cell>
          <cell r="H18">
            <v>0</v>
          </cell>
          <cell r="I18">
            <v>0.04</v>
          </cell>
          <cell r="J18">
            <v>0</v>
          </cell>
          <cell r="K18">
            <v>0.04</v>
          </cell>
          <cell r="L18">
            <v>0.04</v>
          </cell>
        </row>
        <row r="19">
          <cell r="A19" t="str">
            <v>AUST_OS2</v>
          </cell>
          <cell r="B19" t="str">
            <v>AUST</v>
          </cell>
          <cell r="C19" t="str">
            <v>WHOL</v>
          </cell>
          <cell r="D19" t="str">
            <v>OS2</v>
          </cell>
          <cell r="E19">
            <v>0.13</v>
          </cell>
          <cell r="F19">
            <v>0.13</v>
          </cell>
          <cell r="G19">
            <v>0.13</v>
          </cell>
          <cell r="H19">
            <v>0</v>
          </cell>
          <cell r="I19">
            <v>0.13</v>
          </cell>
          <cell r="J19">
            <v>0</v>
          </cell>
          <cell r="K19">
            <v>0.13</v>
          </cell>
          <cell r="L19">
            <v>0.13</v>
          </cell>
        </row>
        <row r="20">
          <cell r="A20" t="str">
            <v>AUST_HF</v>
          </cell>
          <cell r="B20" t="str">
            <v>AUST</v>
          </cell>
          <cell r="C20" t="str">
            <v>WHOL</v>
          </cell>
          <cell r="D20" t="str">
            <v>HF</v>
          </cell>
          <cell r="E20">
            <v>2</v>
          </cell>
          <cell r="F20">
            <v>1.75</v>
          </cell>
          <cell r="G20">
            <v>1.69</v>
          </cell>
          <cell r="H20">
            <v>0</v>
          </cell>
          <cell r="I20">
            <v>1.69</v>
          </cell>
          <cell r="J20">
            <v>1.69</v>
          </cell>
          <cell r="K20">
            <v>1.1399999999999999</v>
          </cell>
          <cell r="L20">
            <v>1.1399999999999999</v>
          </cell>
        </row>
        <row r="21">
          <cell r="A21" t="str">
            <v>AUST_MD</v>
          </cell>
          <cell r="B21" t="str">
            <v>AUST</v>
          </cell>
          <cell r="C21" t="str">
            <v>WHOL</v>
          </cell>
          <cell r="D21" t="str">
            <v>MD</v>
          </cell>
          <cell r="E21">
            <v>0.24</v>
          </cell>
          <cell r="F21">
            <v>0.24</v>
          </cell>
          <cell r="G21">
            <v>0.24</v>
          </cell>
          <cell r="H21">
            <v>0.24</v>
          </cell>
          <cell r="I21">
            <v>0.24</v>
          </cell>
          <cell r="J21">
            <v>0.24</v>
          </cell>
          <cell r="K21">
            <v>0.24</v>
          </cell>
          <cell r="L21">
            <v>0.24</v>
          </cell>
        </row>
        <row r="22">
          <cell r="A22" t="str">
            <v>AUST_LF</v>
          </cell>
          <cell r="B22" t="str">
            <v>AUST</v>
          </cell>
          <cell r="C22" t="str">
            <v>WHOL</v>
          </cell>
          <cell r="D22" t="str">
            <v>LF</v>
          </cell>
          <cell r="E22">
            <v>0</v>
          </cell>
          <cell r="F22">
            <v>0</v>
          </cell>
          <cell r="G22">
            <v>0</v>
          </cell>
          <cell r="H22">
            <v>0</v>
          </cell>
          <cell r="I22">
            <v>0</v>
          </cell>
          <cell r="J22">
            <v>0</v>
          </cell>
          <cell r="K22">
            <v>0</v>
          </cell>
          <cell r="L22">
            <v>0</v>
          </cell>
        </row>
        <row r="23">
          <cell r="A23" t="str">
            <v>AUST_GAS</v>
          </cell>
          <cell r="B23" t="str">
            <v>AUST</v>
          </cell>
          <cell r="C23" t="str">
            <v>WHOL</v>
          </cell>
          <cell r="D23" t="str">
            <v>GAS</v>
          </cell>
          <cell r="E23">
            <v>0</v>
          </cell>
          <cell r="F23">
            <v>0</v>
          </cell>
          <cell r="G23">
            <v>0</v>
          </cell>
          <cell r="H23">
            <v>0</v>
          </cell>
          <cell r="I23">
            <v>0</v>
          </cell>
          <cell r="J23">
            <v>0</v>
          </cell>
          <cell r="K23">
            <v>0</v>
          </cell>
          <cell r="L23">
            <v>0</v>
          </cell>
        </row>
        <row r="24">
          <cell r="A24" t="str">
            <v>BELG_BC1</v>
          </cell>
          <cell r="B24" t="str">
            <v>BELG</v>
          </cell>
          <cell r="C24" t="str">
            <v>WHOL</v>
          </cell>
          <cell r="D24" t="str">
            <v>BC1</v>
          </cell>
          <cell r="E24">
            <v>0.62</v>
          </cell>
          <cell r="F24">
            <v>0.62</v>
          </cell>
          <cell r="G24">
            <v>0.62</v>
          </cell>
          <cell r="H24">
            <v>0</v>
          </cell>
          <cell r="I24">
            <v>0.62</v>
          </cell>
          <cell r="J24">
            <v>0</v>
          </cell>
          <cell r="K24">
            <v>0.62</v>
          </cell>
          <cell r="L24">
            <v>0.62</v>
          </cell>
        </row>
        <row r="25">
          <cell r="A25" t="str">
            <v>BELG_BC2</v>
          </cell>
          <cell r="B25" t="str">
            <v>BELG</v>
          </cell>
          <cell r="C25" t="str">
            <v>WHOL</v>
          </cell>
          <cell r="D25" t="str">
            <v>BC2</v>
          </cell>
          <cell r="E25">
            <v>1.24</v>
          </cell>
          <cell r="F25">
            <v>1.24</v>
          </cell>
          <cell r="G25">
            <v>1.24</v>
          </cell>
          <cell r="H25">
            <v>0</v>
          </cell>
          <cell r="I25">
            <v>1.24</v>
          </cell>
          <cell r="J25">
            <v>0</v>
          </cell>
          <cell r="K25">
            <v>1.24</v>
          </cell>
          <cell r="L25">
            <v>1.24</v>
          </cell>
        </row>
        <row r="26">
          <cell r="A26" t="str">
            <v>BELG_HC1</v>
          </cell>
          <cell r="B26" t="str">
            <v>BELG</v>
          </cell>
          <cell r="C26" t="str">
            <v>WHOL</v>
          </cell>
          <cell r="D26" t="str">
            <v>HC1</v>
          </cell>
          <cell r="E26">
            <v>0.64</v>
          </cell>
          <cell r="F26">
            <v>0.64</v>
          </cell>
          <cell r="G26">
            <v>0.6</v>
          </cell>
          <cell r="H26">
            <v>0</v>
          </cell>
          <cell r="I26">
            <v>0.6</v>
          </cell>
          <cell r="J26">
            <v>0</v>
          </cell>
          <cell r="K26">
            <v>0.65</v>
          </cell>
          <cell r="L26">
            <v>0.65</v>
          </cell>
        </row>
        <row r="27">
          <cell r="A27" t="str">
            <v>BELG_HC2</v>
          </cell>
          <cell r="B27" t="str">
            <v>BELG</v>
          </cell>
          <cell r="C27" t="str">
            <v>WHOL</v>
          </cell>
          <cell r="D27" t="str">
            <v>HC2</v>
          </cell>
          <cell r="E27">
            <v>0.71</v>
          </cell>
          <cell r="F27">
            <v>0.71</v>
          </cell>
          <cell r="G27">
            <v>0.67</v>
          </cell>
          <cell r="H27">
            <v>0</v>
          </cell>
          <cell r="I27">
            <v>0.67</v>
          </cell>
          <cell r="J27">
            <v>0</v>
          </cell>
          <cell r="K27">
            <v>0.72</v>
          </cell>
          <cell r="L27">
            <v>0.72</v>
          </cell>
        </row>
        <row r="28">
          <cell r="A28" t="str">
            <v>BELG_HC3</v>
          </cell>
          <cell r="B28" t="str">
            <v>BELG</v>
          </cell>
          <cell r="C28" t="str">
            <v>WHOL</v>
          </cell>
          <cell r="D28" t="str">
            <v>HC3</v>
          </cell>
          <cell r="E28">
            <v>0.71</v>
          </cell>
          <cell r="F28">
            <v>0.71</v>
          </cell>
          <cell r="G28">
            <v>0.67</v>
          </cell>
          <cell r="H28">
            <v>0</v>
          </cell>
          <cell r="I28">
            <v>0.67</v>
          </cell>
          <cell r="J28">
            <v>0</v>
          </cell>
          <cell r="K28">
            <v>0.72</v>
          </cell>
          <cell r="L28">
            <v>0.72</v>
          </cell>
        </row>
        <row r="29">
          <cell r="A29" t="str">
            <v>BELG_DC</v>
          </cell>
          <cell r="B29" t="str">
            <v>BELG</v>
          </cell>
          <cell r="C29" t="str">
            <v>WHOL</v>
          </cell>
          <cell r="D29" t="str">
            <v>DC</v>
          </cell>
          <cell r="E29">
            <v>0.52</v>
          </cell>
          <cell r="F29">
            <v>0.52</v>
          </cell>
          <cell r="G29">
            <v>0.49</v>
          </cell>
          <cell r="H29">
            <v>0</v>
          </cell>
          <cell r="I29">
            <v>0.49</v>
          </cell>
          <cell r="J29">
            <v>0</v>
          </cell>
          <cell r="K29">
            <v>0.52</v>
          </cell>
          <cell r="L29">
            <v>0.03</v>
          </cell>
        </row>
        <row r="30">
          <cell r="A30" t="str">
            <v>BELG_OS1</v>
          </cell>
          <cell r="B30" t="str">
            <v>BELG</v>
          </cell>
          <cell r="C30" t="str">
            <v>WHOL</v>
          </cell>
          <cell r="D30" t="str">
            <v>OS1</v>
          </cell>
          <cell r="E30">
            <v>0.04</v>
          </cell>
          <cell r="F30">
            <v>0.04</v>
          </cell>
          <cell r="G30">
            <v>0.04</v>
          </cell>
          <cell r="H30">
            <v>0</v>
          </cell>
          <cell r="I30">
            <v>0.04</v>
          </cell>
          <cell r="J30">
            <v>0</v>
          </cell>
          <cell r="K30">
            <v>0.04</v>
          </cell>
          <cell r="L30">
            <v>0.04</v>
          </cell>
        </row>
        <row r="31">
          <cell r="A31" t="str">
            <v>BELG_OS2</v>
          </cell>
          <cell r="B31" t="str">
            <v>BELG</v>
          </cell>
          <cell r="C31" t="str">
            <v>WHOL</v>
          </cell>
          <cell r="D31" t="str">
            <v>OS2</v>
          </cell>
          <cell r="E31">
            <v>0.13</v>
          </cell>
          <cell r="F31">
            <v>0.13</v>
          </cell>
          <cell r="G31">
            <v>0.13</v>
          </cell>
          <cell r="H31">
            <v>0</v>
          </cell>
          <cell r="I31">
            <v>0.13</v>
          </cell>
          <cell r="J31">
            <v>0</v>
          </cell>
          <cell r="K31">
            <v>0.13</v>
          </cell>
          <cell r="L31">
            <v>0.13</v>
          </cell>
        </row>
        <row r="32">
          <cell r="A32" t="str">
            <v>BELG_HF</v>
          </cell>
          <cell r="B32" t="str">
            <v>BELG</v>
          </cell>
          <cell r="C32" t="str">
            <v>WHOL</v>
          </cell>
          <cell r="D32" t="str">
            <v>HF</v>
          </cell>
          <cell r="E32">
            <v>1.76</v>
          </cell>
          <cell r="F32">
            <v>1.76</v>
          </cell>
          <cell r="G32">
            <v>1.2</v>
          </cell>
          <cell r="H32">
            <v>0</v>
          </cell>
          <cell r="I32">
            <v>1.2</v>
          </cell>
          <cell r="J32">
            <v>1.2</v>
          </cell>
          <cell r="K32">
            <v>1.76</v>
          </cell>
          <cell r="L32">
            <v>1.76</v>
          </cell>
        </row>
        <row r="33">
          <cell r="A33" t="str">
            <v>BELG_MD</v>
          </cell>
          <cell r="B33" t="str">
            <v>BELG</v>
          </cell>
          <cell r="C33" t="str">
            <v>WHOL</v>
          </cell>
          <cell r="D33" t="str">
            <v>MD</v>
          </cell>
          <cell r="E33">
            <v>0.24</v>
          </cell>
          <cell r="F33">
            <v>0.24</v>
          </cell>
          <cell r="G33">
            <v>0.24</v>
          </cell>
          <cell r="H33">
            <v>0.24</v>
          </cell>
          <cell r="I33">
            <v>0.24</v>
          </cell>
          <cell r="J33">
            <v>0.24</v>
          </cell>
          <cell r="K33">
            <v>0.24</v>
          </cell>
          <cell r="L33">
            <v>0.24</v>
          </cell>
        </row>
        <row r="34">
          <cell r="A34" t="str">
            <v>BELG_LF</v>
          </cell>
          <cell r="B34" t="str">
            <v>BELG</v>
          </cell>
          <cell r="C34" t="str">
            <v>WHOL</v>
          </cell>
          <cell r="D34" t="str">
            <v>LF</v>
          </cell>
          <cell r="E34">
            <v>0</v>
          </cell>
          <cell r="F34">
            <v>0</v>
          </cell>
          <cell r="G34">
            <v>0</v>
          </cell>
          <cell r="H34">
            <v>0</v>
          </cell>
          <cell r="I34">
            <v>0</v>
          </cell>
          <cell r="J34">
            <v>0</v>
          </cell>
          <cell r="K34">
            <v>0</v>
          </cell>
          <cell r="L34">
            <v>0</v>
          </cell>
        </row>
        <row r="35">
          <cell r="A35" t="str">
            <v>BELG_GAS</v>
          </cell>
          <cell r="B35" t="str">
            <v>BELG</v>
          </cell>
          <cell r="C35" t="str">
            <v>WHOL</v>
          </cell>
          <cell r="D35" t="str">
            <v>GAS</v>
          </cell>
          <cell r="E35">
            <v>0</v>
          </cell>
          <cell r="F35">
            <v>0</v>
          </cell>
          <cell r="G35">
            <v>0</v>
          </cell>
          <cell r="H35">
            <v>0</v>
          </cell>
          <cell r="I35">
            <v>0</v>
          </cell>
          <cell r="J35">
            <v>0</v>
          </cell>
          <cell r="K35">
            <v>0</v>
          </cell>
          <cell r="L35">
            <v>0</v>
          </cell>
        </row>
        <row r="36">
          <cell r="A36" t="str">
            <v>DENM_BC1</v>
          </cell>
          <cell r="B36" t="str">
            <v>DENM</v>
          </cell>
          <cell r="C36" t="str">
            <v>WHOL</v>
          </cell>
          <cell r="D36" t="str">
            <v>BC1</v>
          </cell>
          <cell r="E36">
            <v>0.76</v>
          </cell>
          <cell r="F36">
            <v>0.76</v>
          </cell>
          <cell r="G36">
            <v>0.76</v>
          </cell>
          <cell r="H36">
            <v>0</v>
          </cell>
          <cell r="I36">
            <v>0.76</v>
          </cell>
          <cell r="J36">
            <v>0</v>
          </cell>
          <cell r="K36">
            <v>0.76</v>
          </cell>
          <cell r="L36">
            <v>0.76</v>
          </cell>
        </row>
        <row r="37">
          <cell r="A37" t="str">
            <v>DENM_BC2</v>
          </cell>
          <cell r="B37" t="str">
            <v>DENM</v>
          </cell>
          <cell r="C37" t="str">
            <v>WHOL</v>
          </cell>
          <cell r="D37" t="str">
            <v>BC2</v>
          </cell>
          <cell r="E37">
            <v>1.52</v>
          </cell>
          <cell r="F37">
            <v>1.52</v>
          </cell>
          <cell r="G37">
            <v>1.52</v>
          </cell>
          <cell r="H37">
            <v>0</v>
          </cell>
          <cell r="I37">
            <v>1.52</v>
          </cell>
          <cell r="J37">
            <v>0</v>
          </cell>
          <cell r="K37">
            <v>1.52</v>
          </cell>
          <cell r="L37">
            <v>1.52</v>
          </cell>
        </row>
        <row r="38">
          <cell r="A38" t="str">
            <v>DENM_HC1</v>
          </cell>
          <cell r="B38" t="str">
            <v>DENM</v>
          </cell>
          <cell r="C38" t="str">
            <v>WHOL</v>
          </cell>
          <cell r="D38" t="str">
            <v>HC1</v>
          </cell>
          <cell r="E38">
            <v>0.73</v>
          </cell>
          <cell r="F38">
            <v>0.73</v>
          </cell>
          <cell r="G38">
            <v>0.69</v>
          </cell>
          <cell r="H38">
            <v>0</v>
          </cell>
          <cell r="I38">
            <v>0.69</v>
          </cell>
          <cell r="J38">
            <v>0</v>
          </cell>
          <cell r="K38">
            <v>0.67</v>
          </cell>
          <cell r="L38">
            <v>0.67</v>
          </cell>
        </row>
        <row r="39">
          <cell r="A39" t="str">
            <v>DENM_HC2</v>
          </cell>
          <cell r="B39" t="str">
            <v>DENM</v>
          </cell>
          <cell r="C39" t="str">
            <v>WHOL</v>
          </cell>
          <cell r="D39" t="str">
            <v>HC2</v>
          </cell>
          <cell r="E39">
            <v>0.67</v>
          </cell>
          <cell r="F39">
            <v>0.67</v>
          </cell>
          <cell r="G39">
            <v>0.63</v>
          </cell>
          <cell r="H39">
            <v>0</v>
          </cell>
          <cell r="I39">
            <v>0.63</v>
          </cell>
          <cell r="J39">
            <v>0</v>
          </cell>
          <cell r="K39">
            <v>0.67</v>
          </cell>
          <cell r="L39">
            <v>0.67</v>
          </cell>
        </row>
        <row r="40">
          <cell r="A40" t="str">
            <v>DENM_HC3</v>
          </cell>
          <cell r="B40" t="str">
            <v>DENM</v>
          </cell>
          <cell r="C40" t="str">
            <v>WHOL</v>
          </cell>
          <cell r="D40" t="str">
            <v>HC3</v>
          </cell>
          <cell r="E40">
            <v>0.67</v>
          </cell>
          <cell r="F40">
            <v>0.67</v>
          </cell>
          <cell r="G40">
            <v>0.63</v>
          </cell>
          <cell r="H40">
            <v>0</v>
          </cell>
          <cell r="I40">
            <v>0.63</v>
          </cell>
          <cell r="J40">
            <v>0</v>
          </cell>
          <cell r="K40">
            <v>0.67</v>
          </cell>
          <cell r="L40">
            <v>0.67</v>
          </cell>
        </row>
        <row r="41">
          <cell r="A41" t="str">
            <v>DENM_DC</v>
          </cell>
          <cell r="B41" t="str">
            <v>DENM</v>
          </cell>
          <cell r="C41" t="str">
            <v>WHOL</v>
          </cell>
          <cell r="D41" t="str">
            <v>DC</v>
          </cell>
          <cell r="E41">
            <v>0.55000000000000004</v>
          </cell>
          <cell r="F41">
            <v>0.55000000000000004</v>
          </cell>
          <cell r="G41">
            <v>0.52</v>
          </cell>
          <cell r="H41">
            <v>0</v>
          </cell>
          <cell r="I41">
            <v>0.52</v>
          </cell>
          <cell r="J41">
            <v>0</v>
          </cell>
          <cell r="K41">
            <v>0.55000000000000004</v>
          </cell>
          <cell r="L41">
            <v>0.03</v>
          </cell>
        </row>
        <row r="42">
          <cell r="A42" t="str">
            <v>DENM_OS1</v>
          </cell>
          <cell r="B42" t="str">
            <v>DENM</v>
          </cell>
          <cell r="C42" t="str">
            <v>WHOL</v>
          </cell>
          <cell r="D42" t="str">
            <v>OS1</v>
          </cell>
          <cell r="E42">
            <v>0.04</v>
          </cell>
          <cell r="F42">
            <v>0.04</v>
          </cell>
          <cell r="G42">
            <v>0.04</v>
          </cell>
          <cell r="H42">
            <v>0</v>
          </cell>
          <cell r="I42">
            <v>0.04</v>
          </cell>
          <cell r="J42">
            <v>0</v>
          </cell>
          <cell r="K42">
            <v>0.04</v>
          </cell>
          <cell r="L42">
            <v>0.04</v>
          </cell>
        </row>
        <row r="43">
          <cell r="A43" t="str">
            <v>DENM_OS2</v>
          </cell>
          <cell r="B43" t="str">
            <v>DENM</v>
          </cell>
          <cell r="C43" t="str">
            <v>WHOL</v>
          </cell>
          <cell r="D43" t="str">
            <v>OS2</v>
          </cell>
          <cell r="E43">
            <v>0.13</v>
          </cell>
          <cell r="F43">
            <v>0.13</v>
          </cell>
          <cell r="G43">
            <v>0.13</v>
          </cell>
          <cell r="H43">
            <v>0</v>
          </cell>
          <cell r="I43">
            <v>0.13</v>
          </cell>
          <cell r="J43">
            <v>0</v>
          </cell>
          <cell r="K43">
            <v>0.13</v>
          </cell>
          <cell r="L43">
            <v>0.13</v>
          </cell>
        </row>
        <row r="44">
          <cell r="A44" t="str">
            <v>DENM_HF</v>
          </cell>
          <cell r="B44" t="str">
            <v>DENM</v>
          </cell>
          <cell r="C44" t="str">
            <v>WHOL</v>
          </cell>
          <cell r="D44" t="str">
            <v>HF</v>
          </cell>
          <cell r="E44">
            <v>1.75</v>
          </cell>
          <cell r="F44">
            <v>1.75</v>
          </cell>
          <cell r="G44">
            <v>0.96</v>
          </cell>
          <cell r="H44">
            <v>0</v>
          </cell>
          <cell r="I44">
            <v>0.96</v>
          </cell>
          <cell r="J44">
            <v>0.96</v>
          </cell>
          <cell r="K44">
            <v>1.57</v>
          </cell>
          <cell r="L44">
            <v>1.57</v>
          </cell>
        </row>
        <row r="45">
          <cell r="A45" t="str">
            <v>DENM_MD</v>
          </cell>
          <cell r="B45" t="str">
            <v>DENM</v>
          </cell>
          <cell r="C45" t="str">
            <v>WHOL</v>
          </cell>
          <cell r="D45" t="str">
            <v>MD</v>
          </cell>
          <cell r="E45">
            <v>0.19</v>
          </cell>
          <cell r="F45">
            <v>0.19</v>
          </cell>
          <cell r="G45">
            <v>0.19</v>
          </cell>
          <cell r="H45">
            <v>0.19</v>
          </cell>
          <cell r="I45">
            <v>0.19</v>
          </cell>
          <cell r="J45">
            <v>0.19</v>
          </cell>
          <cell r="K45">
            <v>0.19</v>
          </cell>
          <cell r="L45">
            <v>0.19</v>
          </cell>
        </row>
        <row r="46">
          <cell r="A46" t="str">
            <v>DENM_LF</v>
          </cell>
          <cell r="B46" t="str">
            <v>DENM</v>
          </cell>
          <cell r="C46" t="str">
            <v>WHOL</v>
          </cell>
          <cell r="D46" t="str">
            <v>LF</v>
          </cell>
          <cell r="E46">
            <v>0</v>
          </cell>
          <cell r="F46">
            <v>0</v>
          </cell>
          <cell r="G46">
            <v>0</v>
          </cell>
          <cell r="H46">
            <v>0</v>
          </cell>
          <cell r="I46">
            <v>0</v>
          </cell>
          <cell r="J46">
            <v>0</v>
          </cell>
          <cell r="K46">
            <v>0</v>
          </cell>
          <cell r="L46">
            <v>0</v>
          </cell>
        </row>
        <row r="47">
          <cell r="A47" t="str">
            <v>DENM_GAS</v>
          </cell>
          <cell r="B47" t="str">
            <v>DENM</v>
          </cell>
          <cell r="C47" t="str">
            <v>WHOL</v>
          </cell>
          <cell r="D47" t="str">
            <v>GAS</v>
          </cell>
          <cell r="E47">
            <v>0</v>
          </cell>
          <cell r="F47">
            <v>0</v>
          </cell>
          <cell r="G47">
            <v>0</v>
          </cell>
          <cell r="H47">
            <v>0</v>
          </cell>
          <cell r="I47">
            <v>0</v>
          </cell>
          <cell r="J47">
            <v>0</v>
          </cell>
          <cell r="K47">
            <v>0</v>
          </cell>
          <cell r="L47">
            <v>0</v>
          </cell>
        </row>
        <row r="48">
          <cell r="A48" t="str">
            <v>FINL_BC1</v>
          </cell>
          <cell r="B48" t="str">
            <v>FINL</v>
          </cell>
          <cell r="C48" t="str">
            <v>WHOL</v>
          </cell>
          <cell r="D48" t="str">
            <v>BC1</v>
          </cell>
          <cell r="E48">
            <v>0.19</v>
          </cell>
          <cell r="F48">
            <v>0.2</v>
          </cell>
          <cell r="G48">
            <v>0.19</v>
          </cell>
          <cell r="H48">
            <v>0</v>
          </cell>
          <cell r="I48">
            <v>0.19</v>
          </cell>
          <cell r="J48">
            <v>0</v>
          </cell>
          <cell r="K48">
            <v>0.19</v>
          </cell>
          <cell r="L48">
            <v>0.19</v>
          </cell>
        </row>
        <row r="49">
          <cell r="A49" t="str">
            <v>FINL_BC2</v>
          </cell>
          <cell r="B49" t="str">
            <v>FINL</v>
          </cell>
          <cell r="C49" t="str">
            <v>WHOL</v>
          </cell>
          <cell r="D49" t="str">
            <v>BC2</v>
          </cell>
          <cell r="E49">
            <v>0.19</v>
          </cell>
          <cell r="F49">
            <v>0.2</v>
          </cell>
          <cell r="G49">
            <v>0.19</v>
          </cell>
          <cell r="H49">
            <v>0</v>
          </cell>
          <cell r="I49">
            <v>0.19</v>
          </cell>
          <cell r="J49">
            <v>0</v>
          </cell>
          <cell r="K49">
            <v>0.19</v>
          </cell>
          <cell r="L49">
            <v>0.19</v>
          </cell>
        </row>
        <row r="50">
          <cell r="A50" t="str">
            <v>FINL_HC1</v>
          </cell>
          <cell r="B50" t="str">
            <v>FINL</v>
          </cell>
          <cell r="C50" t="str">
            <v>WHOL</v>
          </cell>
          <cell r="D50" t="str">
            <v>HC1</v>
          </cell>
          <cell r="E50">
            <v>0.51</v>
          </cell>
          <cell r="F50">
            <v>0.54</v>
          </cell>
          <cell r="G50">
            <v>0.51</v>
          </cell>
          <cell r="H50">
            <v>0</v>
          </cell>
          <cell r="I50">
            <v>0.51</v>
          </cell>
          <cell r="J50">
            <v>0</v>
          </cell>
          <cell r="K50">
            <v>0.51</v>
          </cell>
          <cell r="L50">
            <v>0.51</v>
          </cell>
        </row>
        <row r="51">
          <cell r="A51" t="str">
            <v>FINL_HC2</v>
          </cell>
          <cell r="B51" t="str">
            <v>FINL</v>
          </cell>
          <cell r="C51" t="str">
            <v>WHOL</v>
          </cell>
          <cell r="D51" t="str">
            <v>HC2</v>
          </cell>
          <cell r="E51">
            <v>0.77</v>
          </cell>
          <cell r="F51">
            <v>0.81</v>
          </cell>
          <cell r="G51">
            <v>0.77</v>
          </cell>
          <cell r="H51">
            <v>0</v>
          </cell>
          <cell r="I51">
            <v>0.77</v>
          </cell>
          <cell r="J51">
            <v>0</v>
          </cell>
          <cell r="K51">
            <v>0.77</v>
          </cell>
          <cell r="L51">
            <v>0.77</v>
          </cell>
        </row>
        <row r="52">
          <cell r="A52" t="str">
            <v>FINL_HC3</v>
          </cell>
          <cell r="B52" t="str">
            <v>FINL</v>
          </cell>
          <cell r="C52" t="str">
            <v>WHOL</v>
          </cell>
          <cell r="D52" t="str">
            <v>HC3</v>
          </cell>
          <cell r="E52">
            <v>0.57999999999999996</v>
          </cell>
          <cell r="F52">
            <v>0.61</v>
          </cell>
          <cell r="G52">
            <v>0.57999999999999996</v>
          </cell>
          <cell r="H52">
            <v>0</v>
          </cell>
          <cell r="I52">
            <v>0.57999999999999996</v>
          </cell>
          <cell r="J52">
            <v>0</v>
          </cell>
          <cell r="K52">
            <v>0.57999999999999996</v>
          </cell>
          <cell r="L52">
            <v>0.57999999999999996</v>
          </cell>
        </row>
        <row r="53">
          <cell r="A53" t="str">
            <v>FINL_DC</v>
          </cell>
          <cell r="B53" t="str">
            <v>FINL</v>
          </cell>
          <cell r="C53" t="str">
            <v>WHOL</v>
          </cell>
          <cell r="D53" t="str">
            <v>DC</v>
          </cell>
          <cell r="E53">
            <v>0.61</v>
          </cell>
          <cell r="F53">
            <v>0.64</v>
          </cell>
          <cell r="G53">
            <v>0.61</v>
          </cell>
          <cell r="H53">
            <v>0</v>
          </cell>
          <cell r="I53">
            <v>0.61</v>
          </cell>
          <cell r="J53">
            <v>0</v>
          </cell>
          <cell r="K53">
            <v>0.61</v>
          </cell>
          <cell r="L53">
            <v>0.03</v>
          </cell>
        </row>
        <row r="54">
          <cell r="A54" t="str">
            <v>FINL_OS1</v>
          </cell>
          <cell r="B54" t="str">
            <v>FINL</v>
          </cell>
          <cell r="C54" t="str">
            <v>WHOL</v>
          </cell>
          <cell r="D54" t="str">
            <v>OS1</v>
          </cell>
          <cell r="E54">
            <v>0.03</v>
          </cell>
          <cell r="F54">
            <v>0.03</v>
          </cell>
          <cell r="G54">
            <v>0.03</v>
          </cell>
          <cell r="H54">
            <v>0</v>
          </cell>
          <cell r="I54">
            <v>0.03</v>
          </cell>
          <cell r="J54">
            <v>0</v>
          </cell>
          <cell r="K54">
            <v>0.04</v>
          </cell>
          <cell r="L54">
            <v>0.04</v>
          </cell>
        </row>
        <row r="55">
          <cell r="A55" t="str">
            <v>FINL_OS2</v>
          </cell>
          <cell r="B55" t="str">
            <v>FINL</v>
          </cell>
          <cell r="C55" t="str">
            <v>WHOL</v>
          </cell>
          <cell r="D55" t="str">
            <v>OS2</v>
          </cell>
          <cell r="E55">
            <v>0.24</v>
          </cell>
          <cell r="F55">
            <v>0.17</v>
          </cell>
          <cell r="G55">
            <v>0.17</v>
          </cell>
          <cell r="H55">
            <v>0</v>
          </cell>
          <cell r="I55">
            <v>0.17</v>
          </cell>
          <cell r="J55">
            <v>0</v>
          </cell>
          <cell r="K55">
            <v>0.24</v>
          </cell>
          <cell r="L55">
            <v>0.24</v>
          </cell>
        </row>
        <row r="56">
          <cell r="A56" t="str">
            <v>FINL_HF</v>
          </cell>
          <cell r="B56" t="str">
            <v>FINL</v>
          </cell>
          <cell r="C56" t="str">
            <v>WHOL</v>
          </cell>
          <cell r="D56" t="str">
            <v>HF</v>
          </cell>
          <cell r="E56">
            <v>1.4</v>
          </cell>
          <cell r="F56">
            <v>1.1399999999999999</v>
          </cell>
          <cell r="G56">
            <v>0.95</v>
          </cell>
          <cell r="H56">
            <v>0</v>
          </cell>
          <cell r="I56">
            <v>1.42</v>
          </cell>
          <cell r="J56">
            <v>1.48</v>
          </cell>
          <cell r="K56">
            <v>1.1399999999999999</v>
          </cell>
          <cell r="L56">
            <v>1.1200000000000001</v>
          </cell>
        </row>
        <row r="57">
          <cell r="A57" t="str">
            <v>FINL_MD</v>
          </cell>
          <cell r="B57" t="str">
            <v>FINL</v>
          </cell>
          <cell r="C57" t="str">
            <v>WHOL</v>
          </cell>
          <cell r="D57" t="str">
            <v>MD</v>
          </cell>
          <cell r="E57">
            <v>7.0000000000000007E-2</v>
          </cell>
          <cell r="F57">
            <v>7.0000000000000007E-2</v>
          </cell>
          <cell r="G57">
            <v>7.0000000000000007E-2</v>
          </cell>
          <cell r="H57">
            <v>0.05</v>
          </cell>
          <cell r="I57">
            <v>0.05</v>
          </cell>
          <cell r="J57">
            <v>0.05</v>
          </cell>
          <cell r="K57">
            <v>7.0000000000000007E-2</v>
          </cell>
          <cell r="L57">
            <v>7.0000000000000007E-2</v>
          </cell>
        </row>
        <row r="58">
          <cell r="A58" t="str">
            <v>FINL_LF</v>
          </cell>
          <cell r="B58" t="str">
            <v>FINL</v>
          </cell>
          <cell r="C58" t="str">
            <v>WHOL</v>
          </cell>
          <cell r="D58" t="str">
            <v>LF</v>
          </cell>
          <cell r="E58">
            <v>0</v>
          </cell>
          <cell r="F58">
            <v>0</v>
          </cell>
          <cell r="G58">
            <v>0</v>
          </cell>
          <cell r="H58">
            <v>0.01</v>
          </cell>
          <cell r="I58">
            <v>0.01</v>
          </cell>
          <cell r="J58">
            <v>0</v>
          </cell>
          <cell r="K58">
            <v>0</v>
          </cell>
          <cell r="L58">
            <v>0</v>
          </cell>
        </row>
        <row r="59">
          <cell r="A59" t="str">
            <v>FINL_GAS</v>
          </cell>
          <cell r="B59" t="str">
            <v>FINL</v>
          </cell>
          <cell r="C59" t="str">
            <v>WHOL</v>
          </cell>
          <cell r="D59" t="str">
            <v>GAS</v>
          </cell>
          <cell r="E59">
            <v>0.11</v>
          </cell>
          <cell r="F59">
            <v>0</v>
          </cell>
          <cell r="G59">
            <v>0</v>
          </cell>
          <cell r="H59">
            <v>0</v>
          </cell>
          <cell r="I59">
            <v>0</v>
          </cell>
          <cell r="J59">
            <v>0</v>
          </cell>
          <cell r="K59">
            <v>0.04</v>
          </cell>
          <cell r="L59">
            <v>0.04</v>
          </cell>
        </row>
        <row r="60">
          <cell r="A60" t="str">
            <v>FRAN_BC1</v>
          </cell>
          <cell r="B60" t="str">
            <v>FRAN</v>
          </cell>
          <cell r="C60" t="str">
            <v>WHOL</v>
          </cell>
          <cell r="D60" t="str">
            <v>BC1</v>
          </cell>
          <cell r="E60">
            <v>2.56</v>
          </cell>
          <cell r="F60">
            <v>2.56</v>
          </cell>
          <cell r="G60">
            <v>2.56</v>
          </cell>
          <cell r="H60">
            <v>0</v>
          </cell>
          <cell r="I60">
            <v>2.56</v>
          </cell>
          <cell r="J60">
            <v>0</v>
          </cell>
          <cell r="K60">
            <v>2.56</v>
          </cell>
          <cell r="L60">
            <v>2.56</v>
          </cell>
        </row>
        <row r="61">
          <cell r="A61" t="str">
            <v>FRAN_BC2</v>
          </cell>
          <cell r="B61" t="str">
            <v>FRAN</v>
          </cell>
          <cell r="C61" t="str">
            <v>WHOL</v>
          </cell>
          <cell r="D61" t="str">
            <v>BC2</v>
          </cell>
          <cell r="E61">
            <v>0.81</v>
          </cell>
          <cell r="F61">
            <v>0.81</v>
          </cell>
          <cell r="G61">
            <v>0.81</v>
          </cell>
          <cell r="H61">
            <v>0</v>
          </cell>
          <cell r="I61">
            <v>0.81</v>
          </cell>
          <cell r="J61">
            <v>0</v>
          </cell>
          <cell r="K61">
            <v>0.81</v>
          </cell>
          <cell r="L61">
            <v>0.81</v>
          </cell>
        </row>
        <row r="62">
          <cell r="A62" t="str">
            <v>FRAN_HC1</v>
          </cell>
          <cell r="B62" t="str">
            <v>FRAN</v>
          </cell>
          <cell r="C62" t="str">
            <v>WHOL</v>
          </cell>
          <cell r="D62" t="str">
            <v>HC1</v>
          </cell>
          <cell r="E62">
            <v>1.19</v>
          </cell>
          <cell r="F62">
            <v>0.68</v>
          </cell>
          <cell r="G62">
            <v>0.62</v>
          </cell>
          <cell r="H62">
            <v>0</v>
          </cell>
          <cell r="I62">
            <v>0.62</v>
          </cell>
          <cell r="J62">
            <v>0</v>
          </cell>
          <cell r="K62">
            <v>0.66</v>
          </cell>
          <cell r="L62">
            <v>0.66</v>
          </cell>
        </row>
        <row r="63">
          <cell r="A63" t="str">
            <v>FRAN_HC2</v>
          </cell>
          <cell r="B63" t="str">
            <v>FRAN</v>
          </cell>
          <cell r="C63" t="str">
            <v>WHOL</v>
          </cell>
          <cell r="D63" t="str">
            <v>HC2</v>
          </cell>
          <cell r="E63">
            <v>0.69</v>
          </cell>
          <cell r="F63">
            <v>0.69</v>
          </cell>
          <cell r="G63">
            <v>0.65</v>
          </cell>
          <cell r="H63">
            <v>0</v>
          </cell>
          <cell r="I63">
            <v>0.65</v>
          </cell>
          <cell r="J63">
            <v>0</v>
          </cell>
          <cell r="K63">
            <v>0.69</v>
          </cell>
          <cell r="L63">
            <v>0.69</v>
          </cell>
        </row>
        <row r="64">
          <cell r="A64" t="str">
            <v>FRAN_HC3</v>
          </cell>
          <cell r="B64" t="str">
            <v>FRAN</v>
          </cell>
          <cell r="C64" t="str">
            <v>WHOL</v>
          </cell>
          <cell r="D64" t="str">
            <v>HC3</v>
          </cell>
          <cell r="E64">
            <v>0.69</v>
          </cell>
          <cell r="F64">
            <v>0.69</v>
          </cell>
          <cell r="G64">
            <v>0.65</v>
          </cell>
          <cell r="H64">
            <v>0</v>
          </cell>
          <cell r="I64">
            <v>0.65</v>
          </cell>
          <cell r="J64">
            <v>0</v>
          </cell>
          <cell r="K64">
            <v>0.69</v>
          </cell>
          <cell r="L64">
            <v>0.69</v>
          </cell>
        </row>
        <row r="65">
          <cell r="A65" t="str">
            <v>FRAN_DC</v>
          </cell>
          <cell r="B65" t="str">
            <v>FRAN</v>
          </cell>
          <cell r="C65" t="str">
            <v>WHOL</v>
          </cell>
          <cell r="D65" t="str">
            <v>DC</v>
          </cell>
          <cell r="E65">
            <v>0.59</v>
          </cell>
          <cell r="F65">
            <v>0.59</v>
          </cell>
          <cell r="G65">
            <v>0.56000000000000005</v>
          </cell>
          <cell r="H65">
            <v>0</v>
          </cell>
          <cell r="I65">
            <v>0.56000000000000005</v>
          </cell>
          <cell r="J65">
            <v>0</v>
          </cell>
          <cell r="K65">
            <v>0.59</v>
          </cell>
          <cell r="L65">
            <v>0.03</v>
          </cell>
        </row>
        <row r="66">
          <cell r="A66" t="str">
            <v>FRAN_OS1</v>
          </cell>
          <cell r="B66" t="str">
            <v>FRAN</v>
          </cell>
          <cell r="C66" t="str">
            <v>WHOL</v>
          </cell>
          <cell r="D66" t="str">
            <v>OS1</v>
          </cell>
          <cell r="E66">
            <v>0.04</v>
          </cell>
          <cell r="F66">
            <v>0.04</v>
          </cell>
          <cell r="G66">
            <v>0.04</v>
          </cell>
          <cell r="H66">
            <v>0</v>
          </cell>
          <cell r="I66">
            <v>0.04</v>
          </cell>
          <cell r="J66">
            <v>0</v>
          </cell>
          <cell r="K66">
            <v>0.04</v>
          </cell>
          <cell r="L66">
            <v>0.04</v>
          </cell>
        </row>
        <row r="67">
          <cell r="A67" t="str">
            <v>FRAN_OS2</v>
          </cell>
          <cell r="B67" t="str">
            <v>FRAN</v>
          </cell>
          <cell r="C67" t="str">
            <v>WHOL</v>
          </cell>
          <cell r="D67" t="str">
            <v>OS2</v>
          </cell>
          <cell r="E67">
            <v>0.13</v>
          </cell>
          <cell r="F67">
            <v>0.13</v>
          </cell>
          <cell r="G67">
            <v>0.13</v>
          </cell>
          <cell r="H67">
            <v>0</v>
          </cell>
          <cell r="I67">
            <v>0.13</v>
          </cell>
          <cell r="J67">
            <v>0</v>
          </cell>
          <cell r="K67">
            <v>0.13</v>
          </cell>
          <cell r="L67">
            <v>0.13</v>
          </cell>
        </row>
        <row r="68">
          <cell r="A68" t="str">
            <v>FRAN_HF</v>
          </cell>
          <cell r="B68" t="str">
            <v>FRAN</v>
          </cell>
          <cell r="C68" t="str">
            <v>WHOL</v>
          </cell>
          <cell r="D68" t="str">
            <v>HF</v>
          </cell>
          <cell r="E68">
            <v>1.68</v>
          </cell>
          <cell r="F68">
            <v>1.42</v>
          </cell>
          <cell r="G68">
            <v>0.7</v>
          </cell>
          <cell r="H68">
            <v>0</v>
          </cell>
          <cell r="I68">
            <v>1.7</v>
          </cell>
          <cell r="J68">
            <v>1.7</v>
          </cell>
          <cell r="K68">
            <v>1.49</v>
          </cell>
          <cell r="L68">
            <v>1.49</v>
          </cell>
        </row>
        <row r="69">
          <cell r="A69" t="str">
            <v>FRAN_MD</v>
          </cell>
          <cell r="B69" t="str">
            <v>FRAN</v>
          </cell>
          <cell r="C69" t="str">
            <v>WHOL</v>
          </cell>
          <cell r="D69" t="str">
            <v>MD</v>
          </cell>
          <cell r="E69">
            <v>0.24</v>
          </cell>
          <cell r="F69">
            <v>0.24</v>
          </cell>
          <cell r="G69">
            <v>0.24</v>
          </cell>
          <cell r="H69">
            <v>0.24</v>
          </cell>
          <cell r="I69">
            <v>0.24</v>
          </cell>
          <cell r="J69">
            <v>0.24</v>
          </cell>
          <cell r="K69">
            <v>0.24</v>
          </cell>
          <cell r="L69">
            <v>0.24</v>
          </cell>
        </row>
        <row r="70">
          <cell r="A70" t="str">
            <v>FRAN_LF</v>
          </cell>
          <cell r="B70" t="str">
            <v>FRAN</v>
          </cell>
          <cell r="C70" t="str">
            <v>WHOL</v>
          </cell>
          <cell r="D70" t="str">
            <v>LF</v>
          </cell>
          <cell r="E70">
            <v>0</v>
          </cell>
          <cell r="F70">
            <v>0</v>
          </cell>
          <cell r="G70">
            <v>0</v>
          </cell>
          <cell r="H70">
            <v>0</v>
          </cell>
          <cell r="I70">
            <v>0</v>
          </cell>
          <cell r="J70">
            <v>0</v>
          </cell>
          <cell r="K70">
            <v>0</v>
          </cell>
          <cell r="L70">
            <v>0</v>
          </cell>
        </row>
        <row r="71">
          <cell r="A71" t="str">
            <v>FRAN_GAS</v>
          </cell>
          <cell r="B71" t="str">
            <v>FRAN</v>
          </cell>
          <cell r="C71" t="str">
            <v>WHOL</v>
          </cell>
          <cell r="D71" t="str">
            <v>GAS</v>
          </cell>
          <cell r="E71">
            <v>0.01</v>
          </cell>
          <cell r="F71">
            <v>0</v>
          </cell>
          <cell r="G71">
            <v>0</v>
          </cell>
          <cell r="H71">
            <v>0</v>
          </cell>
          <cell r="I71">
            <v>0</v>
          </cell>
          <cell r="J71">
            <v>0</v>
          </cell>
          <cell r="K71">
            <v>0</v>
          </cell>
          <cell r="L71">
            <v>0</v>
          </cell>
        </row>
        <row r="72">
          <cell r="A72" t="str">
            <v>GERM_BC1</v>
          </cell>
          <cell r="B72" t="str">
            <v>GERM</v>
          </cell>
          <cell r="C72" t="str">
            <v>OLDL</v>
          </cell>
          <cell r="D72" t="str">
            <v>BC1</v>
          </cell>
          <cell r="E72">
            <v>0.5</v>
          </cell>
          <cell r="F72">
            <v>0.75</v>
          </cell>
          <cell r="G72">
            <v>0.5</v>
          </cell>
          <cell r="H72">
            <v>0.5</v>
          </cell>
          <cell r="I72">
            <v>0.5</v>
          </cell>
          <cell r="J72">
            <v>0.5</v>
          </cell>
          <cell r="K72">
            <v>0.5</v>
          </cell>
          <cell r="L72">
            <v>0.5</v>
          </cell>
        </row>
        <row r="73">
          <cell r="A73" t="str">
            <v>GERM_BC2</v>
          </cell>
          <cell r="B73" t="str">
            <v>GERM</v>
          </cell>
          <cell r="C73" t="str">
            <v>OLDL</v>
          </cell>
          <cell r="D73" t="str">
            <v>BC2</v>
          </cell>
          <cell r="E73">
            <v>0.36</v>
          </cell>
          <cell r="F73">
            <v>0.56999999999999995</v>
          </cell>
          <cell r="G73">
            <v>0.25</v>
          </cell>
          <cell r="H73">
            <v>1</v>
          </cell>
          <cell r="I73">
            <v>1</v>
          </cell>
          <cell r="J73">
            <v>1</v>
          </cell>
          <cell r="K73">
            <v>0.57999999999999996</v>
          </cell>
          <cell r="L73">
            <v>0.57999999999999996</v>
          </cell>
        </row>
        <row r="74">
          <cell r="A74" t="str">
            <v>GERM_HC1</v>
          </cell>
          <cell r="B74" t="str">
            <v>GERM</v>
          </cell>
          <cell r="C74" t="str">
            <v>OLDL</v>
          </cell>
          <cell r="D74" t="str">
            <v>HC1</v>
          </cell>
          <cell r="E74">
            <v>0.65</v>
          </cell>
          <cell r="F74">
            <v>0.69</v>
          </cell>
          <cell r="G74">
            <v>0.62</v>
          </cell>
          <cell r="H74">
            <v>0.62</v>
          </cell>
          <cell r="I74">
            <v>0.62</v>
          </cell>
          <cell r="J74">
            <v>0.62</v>
          </cell>
          <cell r="K74">
            <v>0.56000000000000005</v>
          </cell>
          <cell r="L74">
            <v>0.56000000000000005</v>
          </cell>
        </row>
        <row r="75">
          <cell r="A75" t="str">
            <v>GERM_HC2</v>
          </cell>
          <cell r="B75" t="str">
            <v>GERM</v>
          </cell>
          <cell r="C75" t="str">
            <v>OLDL</v>
          </cell>
          <cell r="D75" t="str">
            <v>HC2</v>
          </cell>
          <cell r="E75">
            <v>0.65</v>
          </cell>
          <cell r="F75">
            <v>0.69</v>
          </cell>
          <cell r="G75">
            <v>0.55000000000000004</v>
          </cell>
          <cell r="H75">
            <v>0.62</v>
          </cell>
          <cell r="I75">
            <v>0.62</v>
          </cell>
          <cell r="J75">
            <v>0.62</v>
          </cell>
          <cell r="K75">
            <v>0.56000000000000005</v>
          </cell>
          <cell r="L75">
            <v>0.56000000000000005</v>
          </cell>
        </row>
        <row r="76">
          <cell r="A76" t="str">
            <v>GERM_HC3</v>
          </cell>
          <cell r="B76" t="str">
            <v>GERM</v>
          </cell>
          <cell r="C76" t="str">
            <v>OLDL</v>
          </cell>
          <cell r="D76" t="str">
            <v>HC3</v>
          </cell>
          <cell r="E76">
            <v>0.69</v>
          </cell>
          <cell r="F76">
            <v>0.69</v>
          </cell>
          <cell r="G76">
            <v>0.65</v>
          </cell>
          <cell r="H76">
            <v>0.65</v>
          </cell>
          <cell r="I76">
            <v>0.65</v>
          </cell>
          <cell r="J76">
            <v>0.65</v>
          </cell>
          <cell r="K76">
            <v>0.69</v>
          </cell>
          <cell r="L76">
            <v>0.69</v>
          </cell>
        </row>
        <row r="77">
          <cell r="A77" t="str">
            <v>GERM_DC</v>
          </cell>
          <cell r="B77" t="str">
            <v>GERM</v>
          </cell>
          <cell r="C77" t="str">
            <v>OLDL</v>
          </cell>
          <cell r="D77" t="str">
            <v>DC</v>
          </cell>
          <cell r="E77">
            <v>0.65</v>
          </cell>
          <cell r="F77">
            <v>0.65</v>
          </cell>
          <cell r="G77">
            <v>0.55000000000000004</v>
          </cell>
          <cell r="H77">
            <v>0.61</v>
          </cell>
          <cell r="I77">
            <v>0.61</v>
          </cell>
          <cell r="J77">
            <v>0.61</v>
          </cell>
          <cell r="K77">
            <v>0.65</v>
          </cell>
          <cell r="L77">
            <v>0.03</v>
          </cell>
        </row>
        <row r="78">
          <cell r="A78" t="str">
            <v>GERM_OS1</v>
          </cell>
          <cell r="B78" t="str">
            <v>GERM</v>
          </cell>
          <cell r="C78" t="str">
            <v>OLDL</v>
          </cell>
          <cell r="D78" t="str">
            <v>OS1</v>
          </cell>
          <cell r="E78">
            <v>0.03</v>
          </cell>
          <cell r="F78">
            <v>0.03</v>
          </cell>
          <cell r="G78">
            <v>0.03</v>
          </cell>
          <cell r="H78">
            <v>0.03</v>
          </cell>
          <cell r="I78">
            <v>0.03</v>
          </cell>
          <cell r="J78">
            <v>0.03</v>
          </cell>
          <cell r="K78">
            <v>0.03</v>
          </cell>
          <cell r="L78">
            <v>0.03</v>
          </cell>
        </row>
        <row r="79">
          <cell r="A79" t="str">
            <v>GERM_OS2</v>
          </cell>
          <cell r="B79" t="str">
            <v>GERM</v>
          </cell>
          <cell r="C79" t="str">
            <v>OLDL</v>
          </cell>
          <cell r="D79" t="str">
            <v>OS2</v>
          </cell>
          <cell r="E79">
            <v>0.13</v>
          </cell>
          <cell r="F79">
            <v>0.13</v>
          </cell>
          <cell r="G79">
            <v>0.13</v>
          </cell>
          <cell r="H79">
            <v>0.13</v>
          </cell>
          <cell r="I79">
            <v>0.13</v>
          </cell>
          <cell r="J79">
            <v>0.13</v>
          </cell>
          <cell r="K79">
            <v>0.13</v>
          </cell>
          <cell r="L79">
            <v>0.13</v>
          </cell>
        </row>
        <row r="80">
          <cell r="A80" t="str">
            <v>GERM_HF</v>
          </cell>
          <cell r="B80" t="str">
            <v>GERM</v>
          </cell>
          <cell r="C80" t="str">
            <v>OLDL</v>
          </cell>
          <cell r="D80" t="str">
            <v>HF</v>
          </cell>
          <cell r="E80">
            <v>1</v>
          </cell>
          <cell r="F80">
            <v>0.85</v>
          </cell>
          <cell r="G80">
            <v>0.48</v>
          </cell>
          <cell r="H80">
            <v>0.48</v>
          </cell>
          <cell r="I80">
            <v>0.48</v>
          </cell>
          <cell r="J80">
            <v>0.48</v>
          </cell>
          <cell r="K80">
            <v>0.74</v>
          </cell>
          <cell r="L80">
            <v>0.74</v>
          </cell>
        </row>
        <row r="81">
          <cell r="A81" t="str">
            <v>GERM_MD</v>
          </cell>
          <cell r="B81" t="str">
            <v>GERM</v>
          </cell>
          <cell r="C81" t="str">
            <v>OLDL</v>
          </cell>
          <cell r="D81" t="str">
            <v>MD</v>
          </cell>
          <cell r="E81">
            <v>0.09</v>
          </cell>
          <cell r="F81">
            <v>0.09</v>
          </cell>
          <cell r="G81">
            <v>0.09</v>
          </cell>
          <cell r="H81">
            <v>0.09</v>
          </cell>
          <cell r="I81">
            <v>0.09</v>
          </cell>
          <cell r="J81">
            <v>0.09</v>
          </cell>
          <cell r="K81">
            <v>0.09</v>
          </cell>
          <cell r="L81">
            <v>0.09</v>
          </cell>
        </row>
        <row r="82">
          <cell r="A82" t="str">
            <v>GERM_LF</v>
          </cell>
          <cell r="B82" t="str">
            <v>GERM</v>
          </cell>
          <cell r="C82" t="str">
            <v>OLDL</v>
          </cell>
          <cell r="D82" t="str">
            <v>LF</v>
          </cell>
          <cell r="E82">
            <v>0</v>
          </cell>
          <cell r="F82">
            <v>0</v>
          </cell>
          <cell r="G82">
            <v>0</v>
          </cell>
          <cell r="H82">
            <v>0</v>
          </cell>
          <cell r="I82">
            <v>0</v>
          </cell>
          <cell r="J82">
            <v>0</v>
          </cell>
          <cell r="K82">
            <v>0</v>
          </cell>
          <cell r="L82">
            <v>0</v>
          </cell>
        </row>
        <row r="83">
          <cell r="A83" t="str">
            <v>GERM_GAS</v>
          </cell>
          <cell r="B83" t="str">
            <v>GERM</v>
          </cell>
          <cell r="C83" t="str">
            <v>OLDL</v>
          </cell>
          <cell r="D83" t="str">
            <v>GAS</v>
          </cell>
          <cell r="E83">
            <v>0</v>
          </cell>
          <cell r="F83">
            <v>0</v>
          </cell>
          <cell r="G83">
            <v>0</v>
          </cell>
          <cell r="H83">
            <v>0</v>
          </cell>
          <cell r="I83">
            <v>0</v>
          </cell>
          <cell r="J83">
            <v>0</v>
          </cell>
          <cell r="K83">
            <v>0</v>
          </cell>
          <cell r="L83">
            <v>0</v>
          </cell>
        </row>
        <row r="84">
          <cell r="A84" t="str">
            <v>GREE_BC1</v>
          </cell>
          <cell r="B84" t="str">
            <v>GREE</v>
          </cell>
          <cell r="C84" t="str">
            <v>WHOL</v>
          </cell>
          <cell r="D84" t="str">
            <v>BC1</v>
          </cell>
          <cell r="E84">
            <v>1.0900000000000001</v>
          </cell>
          <cell r="F84">
            <v>4.1399999999999997</v>
          </cell>
          <cell r="G84">
            <v>1.0900000000000001</v>
          </cell>
          <cell r="H84">
            <v>0</v>
          </cell>
          <cell r="I84">
            <v>1.0900000000000001</v>
          </cell>
          <cell r="J84">
            <v>0</v>
          </cell>
          <cell r="K84">
            <v>1.0900000000000001</v>
          </cell>
          <cell r="L84">
            <v>1.0900000000000001</v>
          </cell>
        </row>
        <row r="85">
          <cell r="A85" t="str">
            <v>GREE_BC2</v>
          </cell>
          <cell r="B85" t="str">
            <v>GREE</v>
          </cell>
          <cell r="C85" t="str">
            <v>WHOL</v>
          </cell>
          <cell r="D85" t="str">
            <v>BC2</v>
          </cell>
          <cell r="E85">
            <v>2.5499999999999998</v>
          </cell>
          <cell r="F85">
            <v>2.94</v>
          </cell>
          <cell r="G85">
            <v>2.5499999999999998</v>
          </cell>
          <cell r="H85">
            <v>0</v>
          </cell>
          <cell r="I85">
            <v>2.5499999999999998</v>
          </cell>
          <cell r="J85">
            <v>0</v>
          </cell>
          <cell r="K85">
            <v>2.5499999999999998</v>
          </cell>
          <cell r="L85">
            <v>2.5499999999999998</v>
          </cell>
        </row>
        <row r="86">
          <cell r="A86" t="str">
            <v>GREE_HC1</v>
          </cell>
          <cell r="B86" t="str">
            <v>GREE</v>
          </cell>
          <cell r="C86" t="str">
            <v>WHOL</v>
          </cell>
          <cell r="D86" t="str">
            <v>HC1</v>
          </cell>
          <cell r="E86">
            <v>0.81</v>
          </cell>
          <cell r="F86">
            <v>0.73</v>
          </cell>
          <cell r="G86">
            <v>0.65</v>
          </cell>
          <cell r="H86">
            <v>0</v>
          </cell>
          <cell r="I86">
            <v>0.61</v>
          </cell>
          <cell r="J86">
            <v>0</v>
          </cell>
          <cell r="K86">
            <v>0.87</v>
          </cell>
          <cell r="L86">
            <v>0.87</v>
          </cell>
        </row>
        <row r="87">
          <cell r="A87" t="str">
            <v>GREE_HC2</v>
          </cell>
          <cell r="B87" t="str">
            <v>GREE</v>
          </cell>
          <cell r="C87" t="str">
            <v>WHOL</v>
          </cell>
          <cell r="D87" t="str">
            <v>HC2</v>
          </cell>
          <cell r="E87">
            <v>0.27</v>
          </cell>
          <cell r="F87">
            <v>0.86</v>
          </cell>
          <cell r="G87">
            <v>0.27</v>
          </cell>
          <cell r="H87">
            <v>0</v>
          </cell>
          <cell r="I87">
            <v>0.27</v>
          </cell>
          <cell r="J87">
            <v>0</v>
          </cell>
          <cell r="K87">
            <v>0.34</v>
          </cell>
          <cell r="L87">
            <v>0.34</v>
          </cell>
        </row>
        <row r="88">
          <cell r="A88" t="str">
            <v>GREE_HC3</v>
          </cell>
          <cell r="B88" t="str">
            <v>GREE</v>
          </cell>
          <cell r="C88" t="str">
            <v>WHOL</v>
          </cell>
          <cell r="D88" t="str">
            <v>HC3</v>
          </cell>
          <cell r="E88">
            <v>7.0000000000000007E-2</v>
          </cell>
          <cell r="F88">
            <v>0.26</v>
          </cell>
          <cell r="G88">
            <v>0.13</v>
          </cell>
          <cell r="H88">
            <v>0</v>
          </cell>
          <cell r="I88">
            <v>0.61</v>
          </cell>
          <cell r="J88">
            <v>0</v>
          </cell>
          <cell r="K88">
            <v>0.17</v>
          </cell>
          <cell r="L88">
            <v>0.17</v>
          </cell>
        </row>
        <row r="89">
          <cell r="A89" t="str">
            <v>GREE_DC</v>
          </cell>
          <cell r="B89" t="str">
            <v>GREE</v>
          </cell>
          <cell r="C89" t="str">
            <v>WHOL</v>
          </cell>
          <cell r="D89" t="str">
            <v>DC</v>
          </cell>
          <cell r="E89">
            <v>0.17</v>
          </cell>
          <cell r="F89">
            <v>0.08</v>
          </cell>
          <cell r="G89">
            <v>0.19</v>
          </cell>
          <cell r="H89">
            <v>0</v>
          </cell>
          <cell r="I89">
            <v>0.2</v>
          </cell>
          <cell r="J89">
            <v>0</v>
          </cell>
          <cell r="K89">
            <v>0.17</v>
          </cell>
          <cell r="L89">
            <v>0.17</v>
          </cell>
        </row>
        <row r="90">
          <cell r="A90" t="str">
            <v>GREE_OS1</v>
          </cell>
          <cell r="B90" t="str">
            <v>GREE</v>
          </cell>
          <cell r="C90" t="str">
            <v>WHOL</v>
          </cell>
          <cell r="D90" t="str">
            <v>OS1</v>
          </cell>
          <cell r="E90">
            <v>0.04</v>
          </cell>
          <cell r="F90">
            <v>0.04</v>
          </cell>
          <cell r="G90">
            <v>0.04</v>
          </cell>
          <cell r="H90">
            <v>0</v>
          </cell>
          <cell r="I90">
            <v>0.04</v>
          </cell>
          <cell r="J90">
            <v>0</v>
          </cell>
          <cell r="K90">
            <v>0.04</v>
          </cell>
          <cell r="L90">
            <v>0.04</v>
          </cell>
        </row>
        <row r="91">
          <cell r="A91" t="str">
            <v>GREE_OS2</v>
          </cell>
          <cell r="B91" t="str">
            <v>GREE</v>
          </cell>
          <cell r="C91" t="str">
            <v>WHOL</v>
          </cell>
          <cell r="D91" t="str">
            <v>OS2</v>
          </cell>
          <cell r="E91">
            <v>0.13</v>
          </cell>
          <cell r="F91">
            <v>0.13</v>
          </cell>
          <cell r="G91">
            <v>0.13</v>
          </cell>
          <cell r="H91">
            <v>0</v>
          </cell>
          <cell r="I91">
            <v>0.13</v>
          </cell>
          <cell r="J91">
            <v>0</v>
          </cell>
          <cell r="K91">
            <v>0.13</v>
          </cell>
          <cell r="L91">
            <v>0.13</v>
          </cell>
        </row>
        <row r="92">
          <cell r="A92" t="str">
            <v>GREE_HF</v>
          </cell>
          <cell r="B92" t="str">
            <v>GREE</v>
          </cell>
          <cell r="C92" t="str">
            <v>WHOL</v>
          </cell>
          <cell r="D92" t="str">
            <v>HF</v>
          </cell>
          <cell r="E92">
            <v>1.74</v>
          </cell>
          <cell r="F92">
            <v>1.74</v>
          </cell>
          <cell r="G92">
            <v>1.74</v>
          </cell>
          <cell r="H92">
            <v>1.74</v>
          </cell>
          <cell r="I92">
            <v>1.74</v>
          </cell>
          <cell r="J92">
            <v>1.49</v>
          </cell>
          <cell r="K92">
            <v>1.74</v>
          </cell>
          <cell r="L92">
            <v>1.74</v>
          </cell>
        </row>
        <row r="93">
          <cell r="A93" t="str">
            <v>GREE_MD</v>
          </cell>
          <cell r="B93" t="str">
            <v>GREE</v>
          </cell>
          <cell r="C93" t="str">
            <v>WHOL</v>
          </cell>
          <cell r="D93" t="str">
            <v>MD</v>
          </cell>
          <cell r="E93">
            <v>0.28000000000000003</v>
          </cell>
          <cell r="F93">
            <v>0.28000000000000003</v>
          </cell>
          <cell r="G93">
            <v>0.28000000000000003</v>
          </cell>
          <cell r="H93">
            <v>0.28000000000000003</v>
          </cell>
          <cell r="I93">
            <v>0.28000000000000003</v>
          </cell>
          <cell r="J93">
            <v>0.37</v>
          </cell>
          <cell r="K93">
            <v>0.28000000000000003</v>
          </cell>
          <cell r="L93">
            <v>0.28000000000000003</v>
          </cell>
        </row>
        <row r="94">
          <cell r="A94" t="str">
            <v>GREE_LF</v>
          </cell>
          <cell r="B94" t="str">
            <v>GREE</v>
          </cell>
          <cell r="C94" t="str">
            <v>WHOL</v>
          </cell>
          <cell r="D94" t="str">
            <v>LF</v>
          </cell>
          <cell r="E94">
            <v>0.02</v>
          </cell>
          <cell r="F94">
            <v>0.02</v>
          </cell>
          <cell r="G94">
            <v>0.02</v>
          </cell>
          <cell r="H94">
            <v>0.02</v>
          </cell>
          <cell r="I94">
            <v>0.02</v>
          </cell>
          <cell r="J94">
            <v>0.02</v>
          </cell>
          <cell r="K94">
            <v>0.02</v>
          </cell>
          <cell r="L94">
            <v>0.02</v>
          </cell>
        </row>
        <row r="95">
          <cell r="A95" t="str">
            <v>GREE_GAS</v>
          </cell>
          <cell r="B95" t="str">
            <v>GREE</v>
          </cell>
          <cell r="C95" t="str">
            <v>WHOL</v>
          </cell>
          <cell r="D95" t="str">
            <v>GAS</v>
          </cell>
          <cell r="E95">
            <v>0</v>
          </cell>
          <cell r="F95">
            <v>0</v>
          </cell>
          <cell r="G95">
            <v>0</v>
          </cell>
          <cell r="H95">
            <v>0</v>
          </cell>
          <cell r="I95">
            <v>0</v>
          </cell>
          <cell r="J95">
            <v>0</v>
          </cell>
          <cell r="K95">
            <v>0</v>
          </cell>
          <cell r="L95">
            <v>0</v>
          </cell>
        </row>
        <row r="96">
          <cell r="A96" t="str">
            <v>IREL_BC1</v>
          </cell>
          <cell r="B96" t="str">
            <v>IREL</v>
          </cell>
          <cell r="C96" t="str">
            <v>WHOL</v>
          </cell>
          <cell r="D96" t="str">
            <v>BC1</v>
          </cell>
          <cell r="E96">
            <v>0.56000000000000005</v>
          </cell>
          <cell r="F96">
            <v>0.19</v>
          </cell>
          <cell r="G96">
            <v>0.15</v>
          </cell>
          <cell r="H96">
            <v>0</v>
          </cell>
          <cell r="I96">
            <v>0.56000000000000005</v>
          </cell>
          <cell r="J96">
            <v>0</v>
          </cell>
          <cell r="K96">
            <v>0.56000000000000005</v>
          </cell>
          <cell r="L96">
            <v>0.56000000000000005</v>
          </cell>
        </row>
        <row r="97">
          <cell r="A97" t="str">
            <v>IREL_BC2</v>
          </cell>
          <cell r="B97" t="str">
            <v>IREL</v>
          </cell>
          <cell r="C97" t="str">
            <v>WHOL</v>
          </cell>
          <cell r="D97" t="str">
            <v>BC2</v>
          </cell>
          <cell r="E97">
            <v>1.24</v>
          </cell>
          <cell r="F97">
            <v>1.24</v>
          </cell>
          <cell r="G97">
            <v>1.24</v>
          </cell>
          <cell r="H97">
            <v>0</v>
          </cell>
          <cell r="I97">
            <v>1.24</v>
          </cell>
          <cell r="J97">
            <v>0</v>
          </cell>
          <cell r="K97">
            <v>1.24</v>
          </cell>
          <cell r="L97">
            <v>1.24</v>
          </cell>
        </row>
        <row r="98">
          <cell r="A98" t="str">
            <v>IREL_HC1</v>
          </cell>
          <cell r="B98" t="str">
            <v>IREL</v>
          </cell>
          <cell r="C98" t="str">
            <v>WHOL</v>
          </cell>
          <cell r="D98" t="str">
            <v>HC1</v>
          </cell>
          <cell r="E98">
            <v>0.85</v>
          </cell>
          <cell r="F98">
            <v>1.29</v>
          </cell>
          <cell r="G98">
            <v>0.52</v>
          </cell>
          <cell r="H98">
            <v>0</v>
          </cell>
          <cell r="I98">
            <v>0.81</v>
          </cell>
          <cell r="J98">
            <v>0</v>
          </cell>
          <cell r="K98">
            <v>0.93</v>
          </cell>
          <cell r="L98">
            <v>0.93</v>
          </cell>
        </row>
        <row r="99">
          <cell r="A99" t="str">
            <v>IREL_HC2</v>
          </cell>
          <cell r="B99" t="str">
            <v>IREL</v>
          </cell>
          <cell r="C99" t="str">
            <v>WHOL</v>
          </cell>
          <cell r="D99" t="str">
            <v>HC2</v>
          </cell>
          <cell r="E99">
            <v>0.65</v>
          </cell>
          <cell r="F99">
            <v>0.65</v>
          </cell>
          <cell r="G99">
            <v>0.61</v>
          </cell>
          <cell r="H99">
            <v>0</v>
          </cell>
          <cell r="I99">
            <v>0.61</v>
          </cell>
          <cell r="J99">
            <v>0</v>
          </cell>
          <cell r="K99">
            <v>0.65</v>
          </cell>
          <cell r="L99">
            <v>0.65</v>
          </cell>
        </row>
        <row r="100">
          <cell r="A100" t="str">
            <v>IREL_HC3</v>
          </cell>
          <cell r="B100" t="str">
            <v>IREL</v>
          </cell>
          <cell r="C100" t="str">
            <v>WHOL</v>
          </cell>
          <cell r="D100" t="str">
            <v>HC3</v>
          </cell>
          <cell r="E100">
            <v>0.65</v>
          </cell>
          <cell r="F100">
            <v>0.65</v>
          </cell>
          <cell r="G100">
            <v>0.61</v>
          </cell>
          <cell r="H100">
            <v>0</v>
          </cell>
          <cell r="I100">
            <v>0.61</v>
          </cell>
          <cell r="J100">
            <v>0</v>
          </cell>
          <cell r="K100">
            <v>0.65</v>
          </cell>
          <cell r="L100">
            <v>0.65</v>
          </cell>
        </row>
        <row r="101">
          <cell r="A101" t="str">
            <v>IREL_DC</v>
          </cell>
          <cell r="B101" t="str">
            <v>IREL</v>
          </cell>
          <cell r="C101" t="str">
            <v>WHOL</v>
          </cell>
          <cell r="D101" t="str">
            <v>DC</v>
          </cell>
          <cell r="E101">
            <v>0.78</v>
          </cell>
          <cell r="F101">
            <v>0.78</v>
          </cell>
          <cell r="G101">
            <v>0.46</v>
          </cell>
          <cell r="H101">
            <v>0</v>
          </cell>
          <cell r="I101">
            <v>0.73</v>
          </cell>
          <cell r="J101">
            <v>0</v>
          </cell>
          <cell r="K101">
            <v>0.78</v>
          </cell>
          <cell r="L101">
            <v>0.04</v>
          </cell>
        </row>
        <row r="102">
          <cell r="A102" t="str">
            <v>IREL_OS1</v>
          </cell>
          <cell r="B102" t="str">
            <v>IREL</v>
          </cell>
          <cell r="C102" t="str">
            <v>WHOL</v>
          </cell>
          <cell r="D102" t="str">
            <v>OS1</v>
          </cell>
          <cell r="E102">
            <v>0.04</v>
          </cell>
          <cell r="F102">
            <v>0.04</v>
          </cell>
          <cell r="G102">
            <v>0.04</v>
          </cell>
          <cell r="H102">
            <v>0</v>
          </cell>
          <cell r="I102">
            <v>0.04</v>
          </cell>
          <cell r="J102">
            <v>0</v>
          </cell>
          <cell r="K102">
            <v>0.04</v>
          </cell>
          <cell r="L102">
            <v>0.04</v>
          </cell>
        </row>
        <row r="103">
          <cell r="A103" t="str">
            <v>IREL_OS2</v>
          </cell>
          <cell r="B103" t="str">
            <v>IREL</v>
          </cell>
          <cell r="C103" t="str">
            <v>WHOL</v>
          </cell>
          <cell r="D103" t="str">
            <v>OS2</v>
          </cell>
          <cell r="E103">
            <v>0.2</v>
          </cell>
          <cell r="F103">
            <v>0.19</v>
          </cell>
          <cell r="G103">
            <v>0.15</v>
          </cell>
          <cell r="H103">
            <v>0</v>
          </cell>
          <cell r="I103">
            <v>0.2</v>
          </cell>
          <cell r="J103">
            <v>0</v>
          </cell>
          <cell r="K103">
            <v>0.2</v>
          </cell>
          <cell r="L103">
            <v>0.2</v>
          </cell>
        </row>
        <row r="104">
          <cell r="A104" t="str">
            <v>IREL_HF</v>
          </cell>
          <cell r="B104" t="str">
            <v>IREL</v>
          </cell>
          <cell r="C104" t="str">
            <v>WHOL</v>
          </cell>
          <cell r="D104" t="str">
            <v>HF</v>
          </cell>
          <cell r="E104">
            <v>2</v>
          </cell>
          <cell r="F104">
            <v>1.75</v>
          </cell>
          <cell r="G104">
            <v>0.72</v>
          </cell>
          <cell r="H104">
            <v>0</v>
          </cell>
          <cell r="I104">
            <v>1.69</v>
          </cell>
          <cell r="J104">
            <v>1.69</v>
          </cell>
          <cell r="K104">
            <v>1.4</v>
          </cell>
          <cell r="L104">
            <v>1.4</v>
          </cell>
        </row>
        <row r="105">
          <cell r="A105" t="str">
            <v>IREL_MD</v>
          </cell>
          <cell r="B105" t="str">
            <v>IREL</v>
          </cell>
          <cell r="C105" t="str">
            <v>WHOL</v>
          </cell>
          <cell r="D105" t="str">
            <v>MD</v>
          </cell>
          <cell r="E105">
            <v>0.24</v>
          </cell>
          <cell r="F105">
            <v>0.24</v>
          </cell>
          <cell r="G105">
            <v>0.24</v>
          </cell>
          <cell r="H105">
            <v>0.24</v>
          </cell>
          <cell r="I105">
            <v>0.24</v>
          </cell>
          <cell r="J105">
            <v>0.24</v>
          </cell>
          <cell r="K105">
            <v>0.24</v>
          </cell>
          <cell r="L105">
            <v>0.24</v>
          </cell>
        </row>
        <row r="106">
          <cell r="A106" t="str">
            <v>IREL_LF</v>
          </cell>
          <cell r="B106" t="str">
            <v>IREL</v>
          </cell>
          <cell r="C106" t="str">
            <v>WHOL</v>
          </cell>
          <cell r="D106" t="str">
            <v>LF</v>
          </cell>
          <cell r="E106">
            <v>0</v>
          </cell>
          <cell r="F106">
            <v>0</v>
          </cell>
          <cell r="G106">
            <v>0</v>
          </cell>
          <cell r="H106">
            <v>0</v>
          </cell>
          <cell r="I106">
            <v>0</v>
          </cell>
          <cell r="J106">
            <v>0</v>
          </cell>
          <cell r="K106">
            <v>0</v>
          </cell>
          <cell r="L106">
            <v>0</v>
          </cell>
        </row>
        <row r="107">
          <cell r="A107" t="str">
            <v>IREL_GAS</v>
          </cell>
          <cell r="B107" t="str">
            <v>IREL</v>
          </cell>
          <cell r="C107" t="str">
            <v>WHOL</v>
          </cell>
          <cell r="D107" t="str">
            <v>GAS</v>
          </cell>
          <cell r="E107">
            <v>0</v>
          </cell>
          <cell r="F107">
            <v>0</v>
          </cell>
          <cell r="G107">
            <v>0</v>
          </cell>
          <cell r="H107">
            <v>0</v>
          </cell>
          <cell r="I107">
            <v>0</v>
          </cell>
          <cell r="J107">
            <v>0</v>
          </cell>
          <cell r="K107">
            <v>0</v>
          </cell>
          <cell r="L107">
            <v>0</v>
          </cell>
        </row>
        <row r="108">
          <cell r="A108" t="str">
            <v>ITAL_BC1</v>
          </cell>
          <cell r="B108" t="str">
            <v>ITAL</v>
          </cell>
          <cell r="C108" t="str">
            <v>WHOL</v>
          </cell>
          <cell r="D108" t="str">
            <v>BC1</v>
          </cell>
          <cell r="E108">
            <v>1.6</v>
          </cell>
          <cell r="F108">
            <v>1.6</v>
          </cell>
          <cell r="G108">
            <v>1.6</v>
          </cell>
          <cell r="H108">
            <v>0</v>
          </cell>
          <cell r="I108">
            <v>1.6</v>
          </cell>
          <cell r="J108">
            <v>0</v>
          </cell>
          <cell r="K108">
            <v>1.6</v>
          </cell>
          <cell r="L108">
            <v>1.6</v>
          </cell>
        </row>
        <row r="109">
          <cell r="A109" t="str">
            <v>ITAL_BC2</v>
          </cell>
          <cell r="B109" t="str">
            <v>ITAL</v>
          </cell>
          <cell r="C109" t="str">
            <v>WHOL</v>
          </cell>
          <cell r="D109" t="str">
            <v>BC2</v>
          </cell>
          <cell r="E109">
            <v>1.33</v>
          </cell>
          <cell r="F109">
            <v>1.33</v>
          </cell>
          <cell r="G109">
            <v>1.33</v>
          </cell>
          <cell r="H109">
            <v>0</v>
          </cell>
          <cell r="I109">
            <v>1.33</v>
          </cell>
          <cell r="J109">
            <v>0</v>
          </cell>
          <cell r="K109">
            <v>1.33</v>
          </cell>
          <cell r="L109">
            <v>1.33</v>
          </cell>
        </row>
        <row r="110">
          <cell r="A110" t="str">
            <v>ITAL_HC1</v>
          </cell>
          <cell r="B110" t="str">
            <v>ITAL</v>
          </cell>
          <cell r="C110" t="str">
            <v>WHOL</v>
          </cell>
          <cell r="D110" t="str">
            <v>HC1</v>
          </cell>
          <cell r="E110">
            <v>0.65</v>
          </cell>
          <cell r="F110">
            <v>0.65</v>
          </cell>
          <cell r="G110">
            <v>0.72</v>
          </cell>
          <cell r="H110">
            <v>0</v>
          </cell>
          <cell r="I110">
            <v>0.72</v>
          </cell>
          <cell r="J110">
            <v>0</v>
          </cell>
          <cell r="K110">
            <v>0.35</v>
          </cell>
          <cell r="L110">
            <v>0.35</v>
          </cell>
        </row>
        <row r="111">
          <cell r="A111" t="str">
            <v>ITAL_HC2</v>
          </cell>
          <cell r="B111" t="str">
            <v>ITAL</v>
          </cell>
          <cell r="C111" t="str">
            <v>WHOL</v>
          </cell>
          <cell r="D111" t="str">
            <v>HC2</v>
          </cell>
          <cell r="E111">
            <v>0.65</v>
          </cell>
          <cell r="F111">
            <v>0.65</v>
          </cell>
          <cell r="G111">
            <v>0.61</v>
          </cell>
          <cell r="H111">
            <v>0</v>
          </cell>
          <cell r="I111">
            <v>0.61</v>
          </cell>
          <cell r="J111">
            <v>0</v>
          </cell>
          <cell r="K111">
            <v>0.65</v>
          </cell>
          <cell r="L111">
            <v>0.65</v>
          </cell>
        </row>
        <row r="112">
          <cell r="A112" t="str">
            <v>ITAL_HC3</v>
          </cell>
          <cell r="B112" t="str">
            <v>ITAL</v>
          </cell>
          <cell r="C112" t="str">
            <v>WHOL</v>
          </cell>
          <cell r="D112" t="str">
            <v>HC3</v>
          </cell>
          <cell r="E112">
            <v>0.65</v>
          </cell>
          <cell r="F112">
            <v>0.65</v>
          </cell>
          <cell r="G112">
            <v>0.61</v>
          </cell>
          <cell r="H112">
            <v>0</v>
          </cell>
          <cell r="I112">
            <v>0.61</v>
          </cell>
          <cell r="J112">
            <v>0</v>
          </cell>
          <cell r="K112">
            <v>0.65</v>
          </cell>
          <cell r="L112">
            <v>0.65</v>
          </cell>
        </row>
        <row r="113">
          <cell r="A113" t="str">
            <v>ITAL_DC</v>
          </cell>
          <cell r="B113" t="str">
            <v>ITAL</v>
          </cell>
          <cell r="C113" t="str">
            <v>WHOL</v>
          </cell>
          <cell r="D113" t="str">
            <v>DC</v>
          </cell>
          <cell r="E113">
            <v>0.52</v>
          </cell>
          <cell r="F113">
            <v>0.52</v>
          </cell>
          <cell r="G113">
            <v>0.49</v>
          </cell>
          <cell r="H113">
            <v>0</v>
          </cell>
          <cell r="I113">
            <v>0.49</v>
          </cell>
          <cell r="J113">
            <v>0</v>
          </cell>
          <cell r="K113">
            <v>0.52</v>
          </cell>
          <cell r="L113">
            <v>0.03</v>
          </cell>
        </row>
        <row r="114">
          <cell r="A114" t="str">
            <v>ITAL_OS1</v>
          </cell>
          <cell r="B114" t="str">
            <v>ITAL</v>
          </cell>
          <cell r="C114" t="str">
            <v>WHOL</v>
          </cell>
          <cell r="D114" t="str">
            <v>OS1</v>
          </cell>
          <cell r="E114">
            <v>0.04</v>
          </cell>
          <cell r="F114">
            <v>0.04</v>
          </cell>
          <cell r="G114">
            <v>0.04</v>
          </cell>
          <cell r="H114">
            <v>0</v>
          </cell>
          <cell r="I114">
            <v>0.04</v>
          </cell>
          <cell r="J114">
            <v>0</v>
          </cell>
          <cell r="K114">
            <v>0.04</v>
          </cell>
          <cell r="L114">
            <v>0.04</v>
          </cell>
        </row>
        <row r="115">
          <cell r="A115" t="str">
            <v>ITAL_OS2</v>
          </cell>
          <cell r="B115" t="str">
            <v>ITAL</v>
          </cell>
          <cell r="C115" t="str">
            <v>WHOL</v>
          </cell>
          <cell r="D115" t="str">
            <v>OS2</v>
          </cell>
          <cell r="E115">
            <v>0.13</v>
          </cell>
          <cell r="F115">
            <v>0.13</v>
          </cell>
          <cell r="G115">
            <v>0.13</v>
          </cell>
          <cell r="H115">
            <v>0</v>
          </cell>
          <cell r="I115">
            <v>0.13</v>
          </cell>
          <cell r="J115">
            <v>0</v>
          </cell>
          <cell r="K115">
            <v>0.13</v>
          </cell>
          <cell r="L115">
            <v>0.13</v>
          </cell>
        </row>
        <row r="116">
          <cell r="A116" t="str">
            <v>ITAL_HF</v>
          </cell>
          <cell r="B116" t="str">
            <v>ITAL</v>
          </cell>
          <cell r="C116" t="str">
            <v>WHOL</v>
          </cell>
          <cell r="D116" t="str">
            <v>HF</v>
          </cell>
          <cell r="E116">
            <v>2</v>
          </cell>
          <cell r="F116">
            <v>2</v>
          </cell>
          <cell r="G116">
            <v>0.77</v>
          </cell>
          <cell r="H116">
            <v>0</v>
          </cell>
          <cell r="I116">
            <v>0.77</v>
          </cell>
          <cell r="J116">
            <v>0.77</v>
          </cell>
          <cell r="K116">
            <v>1.65</v>
          </cell>
          <cell r="L116">
            <v>1.65</v>
          </cell>
        </row>
        <row r="117">
          <cell r="A117" t="str">
            <v>ITAL_MD</v>
          </cell>
          <cell r="B117" t="str">
            <v>ITAL</v>
          </cell>
          <cell r="C117" t="str">
            <v>WHOL</v>
          </cell>
          <cell r="D117" t="str">
            <v>MD</v>
          </cell>
          <cell r="E117">
            <v>0.38</v>
          </cell>
          <cell r="F117">
            <v>0.38</v>
          </cell>
          <cell r="G117">
            <v>0.38</v>
          </cell>
          <cell r="H117">
            <v>0.38</v>
          </cell>
          <cell r="I117">
            <v>0.38</v>
          </cell>
          <cell r="J117">
            <v>0.38</v>
          </cell>
          <cell r="K117">
            <v>0.38</v>
          </cell>
          <cell r="L117">
            <v>0.38</v>
          </cell>
        </row>
        <row r="118">
          <cell r="A118" t="str">
            <v>ITAL_LF</v>
          </cell>
          <cell r="B118" t="str">
            <v>ITAL</v>
          </cell>
          <cell r="C118" t="str">
            <v>WHOL</v>
          </cell>
          <cell r="D118" t="str">
            <v>LF</v>
          </cell>
          <cell r="E118">
            <v>0</v>
          </cell>
          <cell r="F118">
            <v>0</v>
          </cell>
          <cell r="G118">
            <v>0</v>
          </cell>
          <cell r="H118">
            <v>0</v>
          </cell>
          <cell r="I118">
            <v>0</v>
          </cell>
          <cell r="J118">
            <v>0</v>
          </cell>
          <cell r="K118">
            <v>0</v>
          </cell>
          <cell r="L118">
            <v>0</v>
          </cell>
        </row>
        <row r="119">
          <cell r="A119" t="str">
            <v>ITAL_GAS</v>
          </cell>
          <cell r="B119" t="str">
            <v>ITAL</v>
          </cell>
          <cell r="C119" t="str">
            <v>WHOL</v>
          </cell>
          <cell r="D119" t="str">
            <v>GAS</v>
          </cell>
          <cell r="E119">
            <v>0</v>
          </cell>
          <cell r="F119">
            <v>0</v>
          </cell>
          <cell r="G119">
            <v>0</v>
          </cell>
          <cell r="H119">
            <v>0</v>
          </cell>
          <cell r="I119">
            <v>0</v>
          </cell>
          <cell r="J119">
            <v>0</v>
          </cell>
          <cell r="K119">
            <v>0</v>
          </cell>
          <cell r="L119">
            <v>0</v>
          </cell>
        </row>
        <row r="120">
          <cell r="A120" t="str">
            <v>LUXE_BC1</v>
          </cell>
          <cell r="B120" t="str">
            <v>LUXE</v>
          </cell>
          <cell r="C120" t="str">
            <v>WHOL</v>
          </cell>
          <cell r="D120" t="str">
            <v>BC1</v>
          </cell>
          <cell r="E120">
            <v>0.56000000000000005</v>
          </cell>
          <cell r="F120">
            <v>0.56000000000000005</v>
          </cell>
          <cell r="G120">
            <v>0.56000000000000005</v>
          </cell>
          <cell r="H120">
            <v>0</v>
          </cell>
          <cell r="I120">
            <v>0.56000000000000005</v>
          </cell>
          <cell r="J120">
            <v>0</v>
          </cell>
          <cell r="K120">
            <v>0.56000000000000005</v>
          </cell>
          <cell r="L120">
            <v>0.56000000000000005</v>
          </cell>
        </row>
        <row r="121">
          <cell r="A121" t="str">
            <v>LUXE_BC2</v>
          </cell>
          <cell r="B121" t="str">
            <v>LUXE</v>
          </cell>
          <cell r="C121" t="str">
            <v>WHOL</v>
          </cell>
          <cell r="D121" t="str">
            <v>BC2</v>
          </cell>
          <cell r="E121">
            <v>1.24</v>
          </cell>
          <cell r="F121">
            <v>1.24</v>
          </cell>
          <cell r="G121">
            <v>1.24</v>
          </cell>
          <cell r="H121">
            <v>0</v>
          </cell>
          <cell r="I121">
            <v>1.24</v>
          </cell>
          <cell r="J121">
            <v>0</v>
          </cell>
          <cell r="K121">
            <v>1.24</v>
          </cell>
          <cell r="L121">
            <v>1.24</v>
          </cell>
        </row>
        <row r="122">
          <cell r="A122" t="str">
            <v>LUXE_HC1</v>
          </cell>
          <cell r="B122" t="str">
            <v>LUXE</v>
          </cell>
          <cell r="C122" t="str">
            <v>WHOL</v>
          </cell>
          <cell r="D122" t="str">
            <v>HC1</v>
          </cell>
          <cell r="E122">
            <v>0.57999999999999996</v>
          </cell>
          <cell r="F122">
            <v>0.57999999999999996</v>
          </cell>
          <cell r="G122">
            <v>0.65</v>
          </cell>
          <cell r="H122">
            <v>0</v>
          </cell>
          <cell r="I122">
            <v>0.65</v>
          </cell>
          <cell r="J122">
            <v>0</v>
          </cell>
          <cell r="K122">
            <v>0.57999999999999996</v>
          </cell>
          <cell r="L122">
            <v>0.57999999999999996</v>
          </cell>
        </row>
        <row r="123">
          <cell r="A123" t="str">
            <v>LUXE_HC2</v>
          </cell>
          <cell r="B123" t="str">
            <v>LUXE</v>
          </cell>
          <cell r="C123" t="str">
            <v>WHOL</v>
          </cell>
          <cell r="D123" t="str">
            <v>HC2</v>
          </cell>
          <cell r="E123">
            <v>0.65</v>
          </cell>
          <cell r="F123">
            <v>0.65</v>
          </cell>
          <cell r="G123">
            <v>0.61</v>
          </cell>
          <cell r="H123">
            <v>0</v>
          </cell>
          <cell r="I123">
            <v>0.61</v>
          </cell>
          <cell r="J123">
            <v>0</v>
          </cell>
          <cell r="K123">
            <v>0.65</v>
          </cell>
          <cell r="L123">
            <v>0.65</v>
          </cell>
        </row>
        <row r="124">
          <cell r="A124" t="str">
            <v>LUXE_HC3</v>
          </cell>
          <cell r="B124" t="str">
            <v>LUXE</v>
          </cell>
          <cell r="C124" t="str">
            <v>WHOL</v>
          </cell>
          <cell r="D124" t="str">
            <v>HC3</v>
          </cell>
          <cell r="E124">
            <v>0.65</v>
          </cell>
          <cell r="F124">
            <v>0.65</v>
          </cell>
          <cell r="G124">
            <v>0.61</v>
          </cell>
          <cell r="H124">
            <v>0</v>
          </cell>
          <cell r="I124">
            <v>0.61</v>
          </cell>
          <cell r="J124">
            <v>0</v>
          </cell>
          <cell r="K124">
            <v>0.65</v>
          </cell>
          <cell r="L124">
            <v>0.65</v>
          </cell>
        </row>
        <row r="125">
          <cell r="A125" t="str">
            <v>LUXE_DC</v>
          </cell>
          <cell r="B125" t="str">
            <v>LUXE</v>
          </cell>
          <cell r="C125" t="str">
            <v>WHOL</v>
          </cell>
          <cell r="D125" t="str">
            <v>DC</v>
          </cell>
          <cell r="E125">
            <v>0.52</v>
          </cell>
          <cell r="F125">
            <v>0.52</v>
          </cell>
          <cell r="G125">
            <v>0.49</v>
          </cell>
          <cell r="H125">
            <v>0</v>
          </cell>
          <cell r="I125">
            <v>0.49</v>
          </cell>
          <cell r="J125">
            <v>0</v>
          </cell>
          <cell r="K125">
            <v>0.52</v>
          </cell>
          <cell r="L125">
            <v>0.03</v>
          </cell>
        </row>
        <row r="126">
          <cell r="A126" t="str">
            <v>LUXE_OS1</v>
          </cell>
          <cell r="B126" t="str">
            <v>LUXE</v>
          </cell>
          <cell r="C126" t="str">
            <v>WHOL</v>
          </cell>
          <cell r="D126" t="str">
            <v>OS1</v>
          </cell>
          <cell r="E126">
            <v>0.04</v>
          </cell>
          <cell r="F126">
            <v>0.04</v>
          </cell>
          <cell r="G126">
            <v>0.04</v>
          </cell>
          <cell r="H126">
            <v>0</v>
          </cell>
          <cell r="I126">
            <v>0.04</v>
          </cell>
          <cell r="J126">
            <v>0</v>
          </cell>
          <cell r="K126">
            <v>0.04</v>
          </cell>
          <cell r="L126">
            <v>0.04</v>
          </cell>
        </row>
        <row r="127">
          <cell r="A127" t="str">
            <v>LUXE_OS2</v>
          </cell>
          <cell r="B127" t="str">
            <v>LUXE</v>
          </cell>
          <cell r="C127" t="str">
            <v>WHOL</v>
          </cell>
          <cell r="D127" t="str">
            <v>OS2</v>
          </cell>
          <cell r="E127">
            <v>0.13</v>
          </cell>
          <cell r="F127">
            <v>0.13</v>
          </cell>
          <cell r="G127">
            <v>0.13</v>
          </cell>
          <cell r="H127">
            <v>0</v>
          </cell>
          <cell r="I127">
            <v>0.13</v>
          </cell>
          <cell r="J127">
            <v>0</v>
          </cell>
          <cell r="K127">
            <v>0.13</v>
          </cell>
          <cell r="L127">
            <v>0.13</v>
          </cell>
        </row>
        <row r="128">
          <cell r="A128" t="str">
            <v>LUXE_HF</v>
          </cell>
          <cell r="B128" t="str">
            <v>LUXE</v>
          </cell>
          <cell r="C128" t="str">
            <v>WHOL</v>
          </cell>
          <cell r="D128" t="str">
            <v>HF</v>
          </cell>
          <cell r="E128">
            <v>1.75</v>
          </cell>
          <cell r="F128">
            <v>1.75</v>
          </cell>
          <cell r="G128">
            <v>1.69</v>
          </cell>
          <cell r="H128">
            <v>0</v>
          </cell>
          <cell r="I128">
            <v>1.69</v>
          </cell>
          <cell r="J128">
            <v>1.69</v>
          </cell>
          <cell r="K128">
            <v>1.31</v>
          </cell>
          <cell r="L128">
            <v>1.31</v>
          </cell>
        </row>
        <row r="129">
          <cell r="A129" t="str">
            <v>LUXE_MD</v>
          </cell>
          <cell r="B129" t="str">
            <v>LUXE</v>
          </cell>
          <cell r="C129" t="str">
            <v>WHOL</v>
          </cell>
          <cell r="D129" t="str">
            <v>MD</v>
          </cell>
          <cell r="E129">
            <v>0.19</v>
          </cell>
          <cell r="F129">
            <v>0.19</v>
          </cell>
          <cell r="G129">
            <v>0.19</v>
          </cell>
          <cell r="H129">
            <v>0.19</v>
          </cell>
          <cell r="I129">
            <v>0.19</v>
          </cell>
          <cell r="J129">
            <v>0.19</v>
          </cell>
          <cell r="K129">
            <v>0.19</v>
          </cell>
          <cell r="L129">
            <v>0.19</v>
          </cell>
        </row>
        <row r="130">
          <cell r="A130" t="str">
            <v>LUXE_LF</v>
          </cell>
          <cell r="B130" t="str">
            <v>LUXE</v>
          </cell>
          <cell r="C130" t="str">
            <v>WHOL</v>
          </cell>
          <cell r="D130" t="str">
            <v>LF</v>
          </cell>
          <cell r="E130">
            <v>0</v>
          </cell>
          <cell r="F130">
            <v>0</v>
          </cell>
          <cell r="G130">
            <v>0</v>
          </cell>
          <cell r="H130">
            <v>0</v>
          </cell>
          <cell r="I130">
            <v>0</v>
          </cell>
          <cell r="J130">
            <v>0</v>
          </cell>
          <cell r="K130">
            <v>0</v>
          </cell>
          <cell r="L130">
            <v>0</v>
          </cell>
        </row>
        <row r="131">
          <cell r="A131" t="str">
            <v>LUXE_GAS</v>
          </cell>
          <cell r="B131" t="str">
            <v>LUXE</v>
          </cell>
          <cell r="C131" t="str">
            <v>WHOL</v>
          </cell>
          <cell r="D131" t="str">
            <v>GAS</v>
          </cell>
          <cell r="E131">
            <v>0</v>
          </cell>
          <cell r="F131">
            <v>0</v>
          </cell>
          <cell r="G131">
            <v>0</v>
          </cell>
          <cell r="H131">
            <v>0</v>
          </cell>
          <cell r="I131">
            <v>0</v>
          </cell>
          <cell r="J131">
            <v>0</v>
          </cell>
          <cell r="K131">
            <v>0</v>
          </cell>
          <cell r="L131">
            <v>0</v>
          </cell>
        </row>
        <row r="132">
          <cell r="A132" t="str">
            <v>NETH_BC1</v>
          </cell>
          <cell r="B132" t="str">
            <v>NETH</v>
          </cell>
          <cell r="C132" t="str">
            <v>WHOL</v>
          </cell>
          <cell r="D132" t="str">
            <v>BC1</v>
          </cell>
          <cell r="E132">
            <v>0.53</v>
          </cell>
          <cell r="F132">
            <v>0.53</v>
          </cell>
          <cell r="G132">
            <v>0.53</v>
          </cell>
          <cell r="H132">
            <v>0</v>
          </cell>
          <cell r="I132">
            <v>0.53</v>
          </cell>
          <cell r="J132">
            <v>0</v>
          </cell>
          <cell r="K132">
            <v>0.53</v>
          </cell>
          <cell r="L132">
            <v>0.53</v>
          </cell>
        </row>
        <row r="133">
          <cell r="A133" t="str">
            <v>NETH_BC2</v>
          </cell>
          <cell r="B133" t="str">
            <v>NETH</v>
          </cell>
          <cell r="C133" t="str">
            <v>WHOL</v>
          </cell>
          <cell r="D133" t="str">
            <v>BC2</v>
          </cell>
          <cell r="E133">
            <v>1.24</v>
          </cell>
          <cell r="F133">
            <v>1.24</v>
          </cell>
          <cell r="G133">
            <v>1.24</v>
          </cell>
          <cell r="H133">
            <v>0</v>
          </cell>
          <cell r="I133">
            <v>1.24</v>
          </cell>
          <cell r="J133">
            <v>0</v>
          </cell>
          <cell r="K133">
            <v>1.24</v>
          </cell>
          <cell r="L133">
            <v>1.24</v>
          </cell>
        </row>
        <row r="134">
          <cell r="A134" t="str">
            <v>NETH_HC1</v>
          </cell>
          <cell r="B134" t="str">
            <v>NETH</v>
          </cell>
          <cell r="C134" t="str">
            <v>WHOL</v>
          </cell>
          <cell r="D134" t="str">
            <v>HC1</v>
          </cell>
          <cell r="E134">
            <v>0.49</v>
          </cell>
          <cell r="F134">
            <v>0.49</v>
          </cell>
          <cell r="G134">
            <v>0.54</v>
          </cell>
          <cell r="H134">
            <v>0</v>
          </cell>
          <cell r="I134">
            <v>0.54</v>
          </cell>
          <cell r="J134">
            <v>0</v>
          </cell>
          <cell r="K134">
            <v>0.49</v>
          </cell>
          <cell r="L134">
            <v>0.49</v>
          </cell>
        </row>
        <row r="135">
          <cell r="A135" t="str">
            <v>NETH_HC2</v>
          </cell>
          <cell r="B135" t="str">
            <v>NETH</v>
          </cell>
          <cell r="C135" t="str">
            <v>WHOL</v>
          </cell>
          <cell r="D135" t="str">
            <v>HC2</v>
          </cell>
          <cell r="E135">
            <v>0.65</v>
          </cell>
          <cell r="F135">
            <v>0.65</v>
          </cell>
          <cell r="G135">
            <v>0.61</v>
          </cell>
          <cell r="H135">
            <v>0</v>
          </cell>
          <cell r="I135">
            <v>0.61</v>
          </cell>
          <cell r="J135">
            <v>0</v>
          </cell>
          <cell r="K135">
            <v>0.65</v>
          </cell>
          <cell r="L135">
            <v>0.65</v>
          </cell>
        </row>
        <row r="136">
          <cell r="A136" t="str">
            <v>NETH_HC3</v>
          </cell>
          <cell r="B136" t="str">
            <v>NETH</v>
          </cell>
          <cell r="C136" t="str">
            <v>WHOL</v>
          </cell>
          <cell r="D136" t="str">
            <v>HC3</v>
          </cell>
          <cell r="E136">
            <v>0.65</v>
          </cell>
          <cell r="F136">
            <v>0.65</v>
          </cell>
          <cell r="G136">
            <v>0.61</v>
          </cell>
          <cell r="H136">
            <v>0</v>
          </cell>
          <cell r="I136">
            <v>0.61</v>
          </cell>
          <cell r="J136">
            <v>0</v>
          </cell>
          <cell r="K136">
            <v>0.65</v>
          </cell>
          <cell r="L136">
            <v>0.65</v>
          </cell>
        </row>
        <row r="137">
          <cell r="A137" t="str">
            <v>NETH_DC</v>
          </cell>
          <cell r="B137" t="str">
            <v>NETH</v>
          </cell>
          <cell r="C137" t="str">
            <v>WHOL</v>
          </cell>
          <cell r="D137" t="str">
            <v>DC</v>
          </cell>
          <cell r="E137">
            <v>0.52</v>
          </cell>
          <cell r="F137">
            <v>0.52</v>
          </cell>
          <cell r="G137">
            <v>0.49</v>
          </cell>
          <cell r="H137">
            <v>0</v>
          </cell>
          <cell r="I137">
            <v>0.49</v>
          </cell>
          <cell r="J137">
            <v>0</v>
          </cell>
          <cell r="K137">
            <v>0.52</v>
          </cell>
          <cell r="L137">
            <v>0.03</v>
          </cell>
        </row>
        <row r="138">
          <cell r="A138" t="str">
            <v>NETH_OS1</v>
          </cell>
          <cell r="B138" t="str">
            <v>NETH</v>
          </cell>
          <cell r="C138" t="str">
            <v>WHOL</v>
          </cell>
          <cell r="D138" t="str">
            <v>OS1</v>
          </cell>
          <cell r="E138">
            <v>0.05</v>
          </cell>
          <cell r="F138">
            <v>0.05</v>
          </cell>
          <cell r="G138">
            <v>0.05</v>
          </cell>
          <cell r="H138">
            <v>0</v>
          </cell>
          <cell r="I138">
            <v>0.05</v>
          </cell>
          <cell r="J138">
            <v>0</v>
          </cell>
          <cell r="K138">
            <v>0.05</v>
          </cell>
          <cell r="L138">
            <v>0.05</v>
          </cell>
        </row>
        <row r="139">
          <cell r="A139" t="str">
            <v>NETH_OS2</v>
          </cell>
          <cell r="B139" t="str">
            <v>NETH</v>
          </cell>
          <cell r="C139" t="str">
            <v>WHOL</v>
          </cell>
          <cell r="D139" t="str">
            <v>OS2</v>
          </cell>
          <cell r="E139">
            <v>0.13</v>
          </cell>
          <cell r="F139">
            <v>0.13</v>
          </cell>
          <cell r="G139">
            <v>0.13</v>
          </cell>
          <cell r="H139">
            <v>0</v>
          </cell>
          <cell r="I139">
            <v>0.13</v>
          </cell>
          <cell r="J139">
            <v>0</v>
          </cell>
          <cell r="K139">
            <v>0.13</v>
          </cell>
          <cell r="L139">
            <v>0.13</v>
          </cell>
        </row>
        <row r="140">
          <cell r="A140" t="str">
            <v>NETH_HF</v>
          </cell>
          <cell r="B140" t="str">
            <v>NETH</v>
          </cell>
          <cell r="C140" t="str">
            <v>WHOL</v>
          </cell>
          <cell r="D140" t="str">
            <v>HF</v>
          </cell>
          <cell r="E140">
            <v>1.25</v>
          </cell>
          <cell r="F140">
            <v>0.85</v>
          </cell>
          <cell r="G140">
            <v>0.82</v>
          </cell>
          <cell r="H140">
            <v>0</v>
          </cell>
          <cell r="I140">
            <v>0.82</v>
          </cell>
          <cell r="J140">
            <v>0.82</v>
          </cell>
          <cell r="K140">
            <v>0.8</v>
          </cell>
          <cell r="L140">
            <v>0.7</v>
          </cell>
        </row>
        <row r="141">
          <cell r="A141" t="str">
            <v>NETH_MD</v>
          </cell>
          <cell r="B141" t="str">
            <v>NETH</v>
          </cell>
          <cell r="C141" t="str">
            <v>WHOL</v>
          </cell>
          <cell r="D141" t="str">
            <v>MD</v>
          </cell>
          <cell r="E141">
            <v>0.14000000000000001</v>
          </cell>
          <cell r="F141">
            <v>0.14000000000000001</v>
          </cell>
          <cell r="G141">
            <v>0.14000000000000001</v>
          </cell>
          <cell r="H141">
            <v>0.14000000000000001</v>
          </cell>
          <cell r="I141">
            <v>0.14000000000000001</v>
          </cell>
          <cell r="J141">
            <v>0.28000000000000003</v>
          </cell>
          <cell r="K141">
            <v>0.14000000000000001</v>
          </cell>
          <cell r="L141">
            <v>0.14000000000000001</v>
          </cell>
        </row>
        <row r="142">
          <cell r="A142" t="str">
            <v>NETH_LF</v>
          </cell>
          <cell r="B142" t="str">
            <v>NETH</v>
          </cell>
          <cell r="C142" t="str">
            <v>WHOL</v>
          </cell>
          <cell r="D142" t="str">
            <v>LF</v>
          </cell>
          <cell r="E142">
            <v>0</v>
          </cell>
          <cell r="F142">
            <v>0</v>
          </cell>
          <cell r="G142">
            <v>0</v>
          </cell>
          <cell r="H142">
            <v>0</v>
          </cell>
          <cell r="I142">
            <v>0</v>
          </cell>
          <cell r="J142">
            <v>0</v>
          </cell>
          <cell r="K142">
            <v>0</v>
          </cell>
          <cell r="L142">
            <v>0</v>
          </cell>
        </row>
        <row r="143">
          <cell r="A143" t="str">
            <v>NETH_GAS</v>
          </cell>
          <cell r="B143" t="str">
            <v>NETH</v>
          </cell>
          <cell r="C143" t="str">
            <v>WHOL</v>
          </cell>
          <cell r="D143" t="str">
            <v>GAS</v>
          </cell>
          <cell r="E143">
            <v>0</v>
          </cell>
          <cell r="F143">
            <v>0</v>
          </cell>
          <cell r="G143">
            <v>0</v>
          </cell>
          <cell r="H143">
            <v>0</v>
          </cell>
          <cell r="I143">
            <v>0</v>
          </cell>
          <cell r="J143">
            <v>0</v>
          </cell>
          <cell r="K143">
            <v>0</v>
          </cell>
          <cell r="L143">
            <v>0.01</v>
          </cell>
        </row>
        <row r="144">
          <cell r="A144" t="str">
            <v>NORW_BC1</v>
          </cell>
          <cell r="B144" t="str">
            <v>NORW</v>
          </cell>
          <cell r="C144" t="str">
            <v>WHOL</v>
          </cell>
          <cell r="D144" t="str">
            <v>BC1</v>
          </cell>
          <cell r="E144">
            <v>0.56000000000000005</v>
          </cell>
          <cell r="F144">
            <v>0.56000000000000005</v>
          </cell>
          <cell r="G144">
            <v>0.56000000000000005</v>
          </cell>
          <cell r="H144">
            <v>0</v>
          </cell>
          <cell r="I144">
            <v>0.56000000000000005</v>
          </cell>
          <cell r="J144">
            <v>0</v>
          </cell>
          <cell r="K144">
            <v>0.56000000000000005</v>
          </cell>
          <cell r="L144">
            <v>0.56000000000000005</v>
          </cell>
        </row>
        <row r="145">
          <cell r="A145" t="str">
            <v>NORW_BC2</v>
          </cell>
          <cell r="B145" t="str">
            <v>NORW</v>
          </cell>
          <cell r="C145" t="str">
            <v>WHOL</v>
          </cell>
          <cell r="D145" t="str">
            <v>BC2</v>
          </cell>
          <cell r="E145">
            <v>1.24</v>
          </cell>
          <cell r="F145">
            <v>1.24</v>
          </cell>
          <cell r="G145">
            <v>1.24</v>
          </cell>
          <cell r="H145">
            <v>0</v>
          </cell>
          <cell r="I145">
            <v>1.24</v>
          </cell>
          <cell r="J145">
            <v>0</v>
          </cell>
          <cell r="K145">
            <v>1.24</v>
          </cell>
          <cell r="L145">
            <v>1.24</v>
          </cell>
        </row>
        <row r="146">
          <cell r="A146" t="str">
            <v>NORW_HC1</v>
          </cell>
          <cell r="B146" t="str">
            <v>NORW</v>
          </cell>
          <cell r="C146" t="str">
            <v>WHOL</v>
          </cell>
          <cell r="D146" t="str">
            <v>HC1</v>
          </cell>
          <cell r="E146">
            <v>0.47</v>
          </cell>
          <cell r="F146">
            <v>0.47</v>
          </cell>
          <cell r="G146">
            <v>0.45</v>
          </cell>
          <cell r="H146">
            <v>0</v>
          </cell>
          <cell r="I146">
            <v>0.45</v>
          </cell>
          <cell r="J146">
            <v>0</v>
          </cell>
          <cell r="K146">
            <v>0.47</v>
          </cell>
          <cell r="L146">
            <v>0.47</v>
          </cell>
        </row>
        <row r="147">
          <cell r="A147" t="str">
            <v>NORW_HC2</v>
          </cell>
          <cell r="B147" t="str">
            <v>NORW</v>
          </cell>
          <cell r="C147" t="str">
            <v>WHOL</v>
          </cell>
          <cell r="D147" t="str">
            <v>HC2</v>
          </cell>
          <cell r="E147">
            <v>0.65</v>
          </cell>
          <cell r="F147">
            <v>0.65</v>
          </cell>
          <cell r="G147">
            <v>0.61</v>
          </cell>
          <cell r="H147">
            <v>0</v>
          </cell>
          <cell r="I147">
            <v>0.61</v>
          </cell>
          <cell r="J147">
            <v>0</v>
          </cell>
          <cell r="K147">
            <v>0.65</v>
          </cell>
          <cell r="L147">
            <v>0.65</v>
          </cell>
        </row>
        <row r="148">
          <cell r="A148" t="str">
            <v>NORW_HC3</v>
          </cell>
          <cell r="B148" t="str">
            <v>NORW</v>
          </cell>
          <cell r="C148" t="str">
            <v>WHOL</v>
          </cell>
          <cell r="D148" t="str">
            <v>HC3</v>
          </cell>
          <cell r="E148">
            <v>0.65</v>
          </cell>
          <cell r="F148">
            <v>0.65</v>
          </cell>
          <cell r="G148">
            <v>0.61</v>
          </cell>
          <cell r="H148">
            <v>0</v>
          </cell>
          <cell r="I148">
            <v>0.61</v>
          </cell>
          <cell r="J148">
            <v>0</v>
          </cell>
          <cell r="K148">
            <v>0.65</v>
          </cell>
          <cell r="L148">
            <v>0.65</v>
          </cell>
        </row>
        <row r="149">
          <cell r="A149" t="str">
            <v>NORW_DC</v>
          </cell>
          <cell r="B149" t="str">
            <v>NORW</v>
          </cell>
          <cell r="C149" t="str">
            <v>WHOL</v>
          </cell>
          <cell r="D149" t="str">
            <v>DC</v>
          </cell>
          <cell r="E149">
            <v>0.44</v>
          </cell>
          <cell r="F149">
            <v>0.44</v>
          </cell>
          <cell r="G149">
            <v>0.42</v>
          </cell>
          <cell r="H149">
            <v>0</v>
          </cell>
          <cell r="I149">
            <v>0.42</v>
          </cell>
          <cell r="J149">
            <v>0</v>
          </cell>
          <cell r="K149">
            <v>0.44</v>
          </cell>
          <cell r="L149">
            <v>0.02</v>
          </cell>
        </row>
        <row r="150">
          <cell r="A150" t="str">
            <v>NORW_OS1</v>
          </cell>
          <cell r="B150" t="str">
            <v>NORW</v>
          </cell>
          <cell r="C150" t="str">
            <v>WHOL</v>
          </cell>
          <cell r="D150" t="str">
            <v>OS1</v>
          </cell>
          <cell r="E150">
            <v>0.03</v>
          </cell>
          <cell r="F150">
            <v>0.03</v>
          </cell>
          <cell r="G150">
            <v>0.03</v>
          </cell>
          <cell r="H150">
            <v>0</v>
          </cell>
          <cell r="I150">
            <v>0.03</v>
          </cell>
          <cell r="J150">
            <v>0</v>
          </cell>
          <cell r="K150">
            <v>0.03</v>
          </cell>
          <cell r="L150">
            <v>0.03</v>
          </cell>
        </row>
        <row r="151">
          <cell r="A151" t="str">
            <v>NORW_OS2</v>
          </cell>
          <cell r="B151" t="str">
            <v>NORW</v>
          </cell>
          <cell r="C151" t="str">
            <v>WHOL</v>
          </cell>
          <cell r="D151" t="str">
            <v>OS2</v>
          </cell>
          <cell r="E151">
            <v>1.25</v>
          </cell>
          <cell r="F151">
            <v>1.25</v>
          </cell>
          <cell r="G151">
            <v>1.25</v>
          </cell>
          <cell r="H151">
            <v>0</v>
          </cell>
          <cell r="I151">
            <v>1.25</v>
          </cell>
          <cell r="J151">
            <v>0</v>
          </cell>
          <cell r="K151">
            <v>1.25</v>
          </cell>
          <cell r="L151">
            <v>1.25</v>
          </cell>
        </row>
        <row r="152">
          <cell r="A152" t="str">
            <v>NORW_HF</v>
          </cell>
          <cell r="B152" t="str">
            <v>NORW</v>
          </cell>
          <cell r="C152" t="str">
            <v>WHOL</v>
          </cell>
          <cell r="D152" t="str">
            <v>HF</v>
          </cell>
          <cell r="E152">
            <v>0.52</v>
          </cell>
          <cell r="F152">
            <v>0.52</v>
          </cell>
          <cell r="G152">
            <v>0.52</v>
          </cell>
          <cell r="H152">
            <v>0</v>
          </cell>
          <cell r="I152">
            <v>0.52</v>
          </cell>
          <cell r="J152">
            <v>0.59</v>
          </cell>
          <cell r="K152">
            <v>0.52</v>
          </cell>
          <cell r="L152">
            <v>0.52</v>
          </cell>
        </row>
        <row r="153">
          <cell r="A153" t="str">
            <v>NORW_MD</v>
          </cell>
          <cell r="B153" t="str">
            <v>NORW</v>
          </cell>
          <cell r="C153" t="str">
            <v>WHOL</v>
          </cell>
          <cell r="D153" t="str">
            <v>MD</v>
          </cell>
          <cell r="E153">
            <v>7.0000000000000007E-2</v>
          </cell>
          <cell r="F153">
            <v>7.0000000000000007E-2</v>
          </cell>
          <cell r="G153">
            <v>7.0000000000000007E-2</v>
          </cell>
          <cell r="H153">
            <v>7.0000000000000007E-2</v>
          </cell>
          <cell r="I153">
            <v>0.08</v>
          </cell>
          <cell r="J153">
            <v>7.0000000000000007E-2</v>
          </cell>
          <cell r="K153">
            <v>7.0000000000000007E-2</v>
          </cell>
          <cell r="L153">
            <v>7.0000000000000007E-2</v>
          </cell>
        </row>
        <row r="154">
          <cell r="A154" t="str">
            <v>NORW_LF</v>
          </cell>
          <cell r="B154" t="str">
            <v>NORW</v>
          </cell>
          <cell r="C154" t="str">
            <v>WHOL</v>
          </cell>
          <cell r="D154" t="str">
            <v>LF</v>
          </cell>
          <cell r="E154">
            <v>0</v>
          </cell>
          <cell r="F154">
            <v>0</v>
          </cell>
          <cell r="G154">
            <v>0</v>
          </cell>
          <cell r="H154">
            <v>0</v>
          </cell>
          <cell r="I154">
            <v>0</v>
          </cell>
          <cell r="J154">
            <v>0</v>
          </cell>
          <cell r="K154">
            <v>0</v>
          </cell>
          <cell r="L154">
            <v>0</v>
          </cell>
        </row>
        <row r="155">
          <cell r="A155" t="str">
            <v>NORW_GAS</v>
          </cell>
          <cell r="B155" t="str">
            <v>NORW</v>
          </cell>
          <cell r="C155" t="str">
            <v>WHOL</v>
          </cell>
          <cell r="D155" t="str">
            <v>GAS</v>
          </cell>
          <cell r="E155">
            <v>0</v>
          </cell>
          <cell r="F155">
            <v>0</v>
          </cell>
          <cell r="G155">
            <v>0</v>
          </cell>
          <cell r="H155">
            <v>0</v>
          </cell>
          <cell r="I155">
            <v>0</v>
          </cell>
          <cell r="J155">
            <v>0</v>
          </cell>
          <cell r="K155">
            <v>0</v>
          </cell>
          <cell r="L155">
            <v>0</v>
          </cell>
        </row>
        <row r="156">
          <cell r="A156" t="str">
            <v>PORT_BC1</v>
          </cell>
          <cell r="B156" t="str">
            <v>PORT</v>
          </cell>
          <cell r="C156" t="str">
            <v>WHOL</v>
          </cell>
          <cell r="D156" t="str">
            <v>BC1</v>
          </cell>
          <cell r="E156">
            <v>1.24</v>
          </cell>
          <cell r="F156">
            <v>1.24</v>
          </cell>
          <cell r="G156">
            <v>1.24</v>
          </cell>
          <cell r="H156">
            <v>0</v>
          </cell>
          <cell r="I156">
            <v>1.24</v>
          </cell>
          <cell r="J156">
            <v>0</v>
          </cell>
          <cell r="K156">
            <v>1.24</v>
          </cell>
          <cell r="L156">
            <v>1.24</v>
          </cell>
        </row>
        <row r="157">
          <cell r="A157" t="str">
            <v>PORT_BC2</v>
          </cell>
          <cell r="B157" t="str">
            <v>PORT</v>
          </cell>
          <cell r="C157" t="str">
            <v>WHOL</v>
          </cell>
          <cell r="D157" t="str">
            <v>BC2</v>
          </cell>
          <cell r="E157">
            <v>1.24</v>
          </cell>
          <cell r="F157">
            <v>1.24</v>
          </cell>
          <cell r="G157">
            <v>1.24</v>
          </cell>
          <cell r="H157">
            <v>0</v>
          </cell>
          <cell r="I157">
            <v>1.24</v>
          </cell>
          <cell r="J157">
            <v>0</v>
          </cell>
          <cell r="K157">
            <v>1.24</v>
          </cell>
          <cell r="L157">
            <v>1.24</v>
          </cell>
        </row>
        <row r="158">
          <cell r="A158" t="str">
            <v>PORT_HC1</v>
          </cell>
          <cell r="B158" t="str">
            <v>PORT</v>
          </cell>
          <cell r="C158" t="str">
            <v>WHOL</v>
          </cell>
          <cell r="D158" t="str">
            <v>HC1</v>
          </cell>
          <cell r="E158">
            <v>0.68</v>
          </cell>
          <cell r="F158">
            <v>0.75</v>
          </cell>
          <cell r="G158">
            <v>0.76</v>
          </cell>
          <cell r="H158">
            <v>0</v>
          </cell>
          <cell r="I158">
            <v>0.76</v>
          </cell>
          <cell r="J158">
            <v>0</v>
          </cell>
          <cell r="K158">
            <v>0.68</v>
          </cell>
          <cell r="L158">
            <v>0.68</v>
          </cell>
        </row>
        <row r="159">
          <cell r="A159" t="str">
            <v>PORT_HC2</v>
          </cell>
          <cell r="B159" t="str">
            <v>PORT</v>
          </cell>
          <cell r="C159" t="str">
            <v>WHOL</v>
          </cell>
          <cell r="D159" t="str">
            <v>HC2</v>
          </cell>
          <cell r="E159">
            <v>0.65</v>
          </cell>
          <cell r="F159">
            <v>0.65</v>
          </cell>
          <cell r="G159">
            <v>0.61</v>
          </cell>
          <cell r="H159">
            <v>0</v>
          </cell>
          <cell r="I159">
            <v>0.61</v>
          </cell>
          <cell r="J159">
            <v>0</v>
          </cell>
          <cell r="K159">
            <v>0.65</v>
          </cell>
          <cell r="L159">
            <v>0.65</v>
          </cell>
        </row>
        <row r="160">
          <cell r="A160" t="str">
            <v>PORT_HC3</v>
          </cell>
          <cell r="B160" t="str">
            <v>PORT</v>
          </cell>
          <cell r="C160" t="str">
            <v>WHOL</v>
          </cell>
          <cell r="D160" t="str">
            <v>HC3</v>
          </cell>
          <cell r="E160">
            <v>0.65</v>
          </cell>
          <cell r="F160">
            <v>0.65</v>
          </cell>
          <cell r="G160">
            <v>0.61</v>
          </cell>
          <cell r="H160">
            <v>0</v>
          </cell>
          <cell r="I160">
            <v>0.61</v>
          </cell>
          <cell r="J160">
            <v>0</v>
          </cell>
          <cell r="K160">
            <v>0.65</v>
          </cell>
          <cell r="L160">
            <v>0.65</v>
          </cell>
        </row>
        <row r="161">
          <cell r="A161" t="str">
            <v>PORT_DC</v>
          </cell>
          <cell r="B161" t="str">
            <v>PORT</v>
          </cell>
          <cell r="C161" t="str">
            <v>WHOL</v>
          </cell>
          <cell r="D161" t="str">
            <v>DC</v>
          </cell>
          <cell r="E161">
            <v>0.52</v>
          </cell>
          <cell r="F161">
            <v>0.52</v>
          </cell>
          <cell r="G161">
            <v>0.49</v>
          </cell>
          <cell r="H161">
            <v>0</v>
          </cell>
          <cell r="I161">
            <v>0.49</v>
          </cell>
          <cell r="J161">
            <v>0</v>
          </cell>
          <cell r="K161">
            <v>0.52</v>
          </cell>
          <cell r="L161">
            <v>0.03</v>
          </cell>
        </row>
        <row r="162">
          <cell r="A162" t="str">
            <v>PORT_OS1</v>
          </cell>
          <cell r="B162" t="str">
            <v>PORT</v>
          </cell>
          <cell r="C162" t="str">
            <v>WHOL</v>
          </cell>
          <cell r="D162" t="str">
            <v>OS1</v>
          </cell>
          <cell r="E162">
            <v>0.04</v>
          </cell>
          <cell r="F162">
            <v>0.04</v>
          </cell>
          <cell r="G162">
            <v>0.04</v>
          </cell>
          <cell r="H162">
            <v>0</v>
          </cell>
          <cell r="I162">
            <v>0.04</v>
          </cell>
          <cell r="J162">
            <v>0</v>
          </cell>
          <cell r="K162">
            <v>0.04</v>
          </cell>
          <cell r="L162">
            <v>0.04</v>
          </cell>
        </row>
        <row r="163">
          <cell r="A163" t="str">
            <v>PORT_OS2</v>
          </cell>
          <cell r="B163" t="str">
            <v>PORT</v>
          </cell>
          <cell r="C163" t="str">
            <v>WHOL</v>
          </cell>
          <cell r="D163" t="str">
            <v>OS2</v>
          </cell>
          <cell r="E163">
            <v>0.13</v>
          </cell>
          <cell r="F163">
            <v>0.13</v>
          </cell>
          <cell r="G163">
            <v>0.13</v>
          </cell>
          <cell r="H163">
            <v>0</v>
          </cell>
          <cell r="I163">
            <v>0.13</v>
          </cell>
          <cell r="J163">
            <v>0</v>
          </cell>
          <cell r="K163">
            <v>0.13</v>
          </cell>
          <cell r="L163">
            <v>0.13</v>
          </cell>
        </row>
        <row r="164">
          <cell r="A164" t="str">
            <v>PORT_HF</v>
          </cell>
          <cell r="B164" t="str">
            <v>PORT</v>
          </cell>
          <cell r="C164" t="str">
            <v>WHOL</v>
          </cell>
          <cell r="D164" t="str">
            <v>HF</v>
          </cell>
          <cell r="E164">
            <v>1.32</v>
          </cell>
          <cell r="F164">
            <v>1.4</v>
          </cell>
          <cell r="G164">
            <v>1.2</v>
          </cell>
          <cell r="H164">
            <v>0</v>
          </cell>
          <cell r="I164">
            <v>1.2</v>
          </cell>
          <cell r="J164">
            <v>1.2</v>
          </cell>
          <cell r="K164">
            <v>1.32</v>
          </cell>
          <cell r="L164">
            <v>1.32</v>
          </cell>
        </row>
        <row r="165">
          <cell r="A165" t="str">
            <v>PORT_MD</v>
          </cell>
          <cell r="B165" t="str">
            <v>PORT</v>
          </cell>
          <cell r="C165" t="str">
            <v>WHOL</v>
          </cell>
          <cell r="D165" t="str">
            <v>MD</v>
          </cell>
          <cell r="E165">
            <v>0.24</v>
          </cell>
          <cell r="F165">
            <v>0.24</v>
          </cell>
          <cell r="G165">
            <v>0.24</v>
          </cell>
          <cell r="H165">
            <v>0.24</v>
          </cell>
          <cell r="I165">
            <v>0.24</v>
          </cell>
          <cell r="J165">
            <v>0.42</v>
          </cell>
          <cell r="K165">
            <v>0.24</v>
          </cell>
          <cell r="L165">
            <v>0.24</v>
          </cell>
        </row>
        <row r="166">
          <cell r="A166" t="str">
            <v>PORT_LF</v>
          </cell>
          <cell r="B166" t="str">
            <v>PORT</v>
          </cell>
          <cell r="C166" t="str">
            <v>WHOL</v>
          </cell>
          <cell r="D166" t="str">
            <v>LF</v>
          </cell>
          <cell r="E166">
            <v>0</v>
          </cell>
          <cell r="F166">
            <v>0</v>
          </cell>
          <cell r="G166">
            <v>0</v>
          </cell>
          <cell r="H166">
            <v>0</v>
          </cell>
          <cell r="I166">
            <v>0</v>
          </cell>
          <cell r="J166">
            <v>0</v>
          </cell>
          <cell r="K166">
            <v>0</v>
          </cell>
          <cell r="L166">
            <v>0</v>
          </cell>
        </row>
        <row r="167">
          <cell r="A167" t="str">
            <v>PORT_GAS</v>
          </cell>
          <cell r="B167" t="str">
            <v>PORT</v>
          </cell>
          <cell r="C167" t="str">
            <v>WHOL</v>
          </cell>
          <cell r="D167" t="str">
            <v>GAS</v>
          </cell>
          <cell r="E167">
            <v>0.17</v>
          </cell>
          <cell r="F167">
            <v>0</v>
          </cell>
          <cell r="G167">
            <v>0</v>
          </cell>
          <cell r="H167">
            <v>0</v>
          </cell>
          <cell r="I167">
            <v>0</v>
          </cell>
          <cell r="J167">
            <v>0</v>
          </cell>
          <cell r="K167">
            <v>0</v>
          </cell>
          <cell r="L167">
            <v>0</v>
          </cell>
        </row>
        <row r="168">
          <cell r="A168" t="str">
            <v>SPAI_BC1</v>
          </cell>
          <cell r="B168" t="str">
            <v>SPAI</v>
          </cell>
          <cell r="C168" t="str">
            <v>WHOL</v>
          </cell>
          <cell r="D168" t="str">
            <v>BC1</v>
          </cell>
          <cell r="E168">
            <v>6.13</v>
          </cell>
          <cell r="F168">
            <v>5.86</v>
          </cell>
          <cell r="G168">
            <v>3.77</v>
          </cell>
          <cell r="H168">
            <v>0</v>
          </cell>
          <cell r="I168">
            <v>3.77</v>
          </cell>
          <cell r="J168">
            <v>0</v>
          </cell>
          <cell r="K168">
            <v>3.77</v>
          </cell>
          <cell r="L168">
            <v>3.77</v>
          </cell>
        </row>
        <row r="169">
          <cell r="A169" t="str">
            <v>SPAI_BC2</v>
          </cell>
          <cell r="B169" t="str">
            <v>SPAI</v>
          </cell>
          <cell r="C169" t="str">
            <v>WHOL</v>
          </cell>
          <cell r="D169" t="str">
            <v>BC2</v>
          </cell>
          <cell r="E169">
            <v>1.61</v>
          </cell>
          <cell r="F169">
            <v>1.61</v>
          </cell>
          <cell r="G169">
            <v>1.61</v>
          </cell>
          <cell r="H169">
            <v>0</v>
          </cell>
          <cell r="I169">
            <v>1.61</v>
          </cell>
          <cell r="J169">
            <v>0</v>
          </cell>
          <cell r="K169">
            <v>1.61</v>
          </cell>
          <cell r="L169">
            <v>1.61</v>
          </cell>
        </row>
        <row r="170">
          <cell r="A170" t="str">
            <v>SPAI_HC1</v>
          </cell>
          <cell r="B170" t="str">
            <v>SPAI</v>
          </cell>
          <cell r="C170" t="str">
            <v>WHOL</v>
          </cell>
          <cell r="D170" t="str">
            <v>HC1</v>
          </cell>
          <cell r="E170">
            <v>0.86</v>
          </cell>
          <cell r="F170">
            <v>0.86</v>
          </cell>
          <cell r="G170">
            <v>0.72</v>
          </cell>
          <cell r="H170">
            <v>0</v>
          </cell>
          <cell r="I170">
            <v>0.72</v>
          </cell>
          <cell r="J170">
            <v>0</v>
          </cell>
          <cell r="K170">
            <v>0.84</v>
          </cell>
          <cell r="L170">
            <v>0.84</v>
          </cell>
        </row>
        <row r="171">
          <cell r="A171" t="str">
            <v>SPAI_HC2</v>
          </cell>
          <cell r="B171" t="str">
            <v>SPAI</v>
          </cell>
          <cell r="C171" t="str">
            <v>WHOL</v>
          </cell>
          <cell r="D171" t="str">
            <v>HC2</v>
          </cell>
          <cell r="E171">
            <v>0.86</v>
          </cell>
          <cell r="F171">
            <v>0.86</v>
          </cell>
          <cell r="G171">
            <v>0.81</v>
          </cell>
          <cell r="H171">
            <v>0</v>
          </cell>
          <cell r="I171">
            <v>0.81</v>
          </cell>
          <cell r="J171">
            <v>0</v>
          </cell>
          <cell r="K171">
            <v>0.86</v>
          </cell>
          <cell r="L171">
            <v>0.86</v>
          </cell>
        </row>
        <row r="172">
          <cell r="A172" t="str">
            <v>SPAI_HC3</v>
          </cell>
          <cell r="B172" t="str">
            <v>SPAI</v>
          </cell>
          <cell r="C172" t="str">
            <v>WHOL</v>
          </cell>
          <cell r="D172" t="str">
            <v>HC3</v>
          </cell>
          <cell r="E172">
            <v>0.86</v>
          </cell>
          <cell r="F172">
            <v>0.86</v>
          </cell>
          <cell r="G172">
            <v>0.81</v>
          </cell>
          <cell r="H172">
            <v>0</v>
          </cell>
          <cell r="I172">
            <v>0.81</v>
          </cell>
          <cell r="J172">
            <v>0</v>
          </cell>
          <cell r="K172">
            <v>0.86</v>
          </cell>
          <cell r="L172">
            <v>0.86</v>
          </cell>
        </row>
        <row r="173">
          <cell r="A173" t="str">
            <v>SPAI_DC</v>
          </cell>
          <cell r="B173" t="str">
            <v>SPAI</v>
          </cell>
          <cell r="C173" t="str">
            <v>WHOL</v>
          </cell>
          <cell r="D173" t="str">
            <v>DC</v>
          </cell>
          <cell r="E173">
            <v>0.55000000000000004</v>
          </cell>
          <cell r="F173">
            <v>0.55000000000000004</v>
          </cell>
          <cell r="G173">
            <v>0.52</v>
          </cell>
          <cell r="H173">
            <v>0</v>
          </cell>
          <cell r="I173">
            <v>0.52</v>
          </cell>
          <cell r="J173">
            <v>0</v>
          </cell>
          <cell r="K173">
            <v>0.55000000000000004</v>
          </cell>
          <cell r="L173">
            <v>0.03</v>
          </cell>
        </row>
        <row r="174">
          <cell r="A174" t="str">
            <v>SPAI_OS1</v>
          </cell>
          <cell r="B174" t="str">
            <v>SPAI</v>
          </cell>
          <cell r="C174" t="str">
            <v>WHOL</v>
          </cell>
          <cell r="D174" t="str">
            <v>OS1</v>
          </cell>
          <cell r="E174">
            <v>0.04</v>
          </cell>
          <cell r="F174">
            <v>0.04</v>
          </cell>
          <cell r="G174">
            <v>0.04</v>
          </cell>
          <cell r="H174">
            <v>0</v>
          </cell>
          <cell r="I174">
            <v>0.04</v>
          </cell>
          <cell r="J174">
            <v>0</v>
          </cell>
          <cell r="K174">
            <v>0.04</v>
          </cell>
          <cell r="L174">
            <v>0.04</v>
          </cell>
        </row>
        <row r="175">
          <cell r="A175" t="str">
            <v>SPAI_OS2</v>
          </cell>
          <cell r="B175" t="str">
            <v>SPAI</v>
          </cell>
          <cell r="C175" t="str">
            <v>WHOL</v>
          </cell>
          <cell r="D175" t="str">
            <v>OS2</v>
          </cell>
          <cell r="E175">
            <v>0.13</v>
          </cell>
          <cell r="F175">
            <v>0.13</v>
          </cell>
          <cell r="G175">
            <v>0.13</v>
          </cell>
          <cell r="H175">
            <v>0</v>
          </cell>
          <cell r="I175">
            <v>0.13</v>
          </cell>
          <cell r="J175">
            <v>0</v>
          </cell>
          <cell r="K175">
            <v>0.13</v>
          </cell>
          <cell r="L175">
            <v>0.13</v>
          </cell>
        </row>
        <row r="176">
          <cell r="A176" t="str">
            <v>SPAI_HF</v>
          </cell>
          <cell r="B176" t="str">
            <v>SPAI</v>
          </cell>
          <cell r="C176" t="str">
            <v>WHOL</v>
          </cell>
          <cell r="D176" t="str">
            <v>HF</v>
          </cell>
          <cell r="E176">
            <v>1.45</v>
          </cell>
          <cell r="F176">
            <v>1.75</v>
          </cell>
          <cell r="G176">
            <v>1.69</v>
          </cell>
          <cell r="H176">
            <v>0</v>
          </cell>
          <cell r="I176">
            <v>1.69</v>
          </cell>
          <cell r="J176">
            <v>1.69</v>
          </cell>
          <cell r="K176">
            <v>1.2</v>
          </cell>
          <cell r="L176">
            <v>1.2</v>
          </cell>
        </row>
        <row r="177">
          <cell r="A177" t="str">
            <v>SPAI_MD</v>
          </cell>
          <cell r="B177" t="str">
            <v>SPAI</v>
          </cell>
          <cell r="C177" t="str">
            <v>WHOL</v>
          </cell>
          <cell r="D177" t="str">
            <v>MD</v>
          </cell>
          <cell r="E177">
            <v>0.24</v>
          </cell>
          <cell r="F177">
            <v>0.24</v>
          </cell>
          <cell r="G177">
            <v>0.24</v>
          </cell>
          <cell r="H177">
            <v>0.24</v>
          </cell>
          <cell r="I177">
            <v>0.24</v>
          </cell>
          <cell r="J177">
            <v>0.24</v>
          </cell>
          <cell r="K177">
            <v>0.24</v>
          </cell>
          <cell r="L177">
            <v>0.24</v>
          </cell>
        </row>
        <row r="178">
          <cell r="A178" t="str">
            <v>SPAI_LF</v>
          </cell>
          <cell r="B178" t="str">
            <v>SPAI</v>
          </cell>
          <cell r="C178" t="str">
            <v>WHOL</v>
          </cell>
          <cell r="D178" t="str">
            <v>LF</v>
          </cell>
          <cell r="E178">
            <v>0</v>
          </cell>
          <cell r="F178">
            <v>0</v>
          </cell>
          <cell r="G178">
            <v>0</v>
          </cell>
          <cell r="H178">
            <v>0</v>
          </cell>
          <cell r="I178">
            <v>0</v>
          </cell>
          <cell r="J178">
            <v>0</v>
          </cell>
          <cell r="K178">
            <v>0</v>
          </cell>
          <cell r="L178">
            <v>0</v>
          </cell>
        </row>
        <row r="179">
          <cell r="A179" t="str">
            <v>SPAI_GAS</v>
          </cell>
          <cell r="B179" t="str">
            <v>SPAI</v>
          </cell>
          <cell r="C179" t="str">
            <v>WHOL</v>
          </cell>
          <cell r="D179" t="str">
            <v>GAS</v>
          </cell>
          <cell r="E179">
            <v>0</v>
          </cell>
          <cell r="F179">
            <v>0</v>
          </cell>
          <cell r="G179">
            <v>0</v>
          </cell>
          <cell r="H179">
            <v>0</v>
          </cell>
          <cell r="I179">
            <v>0</v>
          </cell>
          <cell r="J179">
            <v>0</v>
          </cell>
          <cell r="K179">
            <v>0</v>
          </cell>
          <cell r="L179">
            <v>0</v>
          </cell>
        </row>
        <row r="180">
          <cell r="A180" t="str">
            <v>SWED_BC1</v>
          </cell>
          <cell r="B180" t="str">
            <v>SWED</v>
          </cell>
          <cell r="C180" t="str">
            <v>WHOL</v>
          </cell>
          <cell r="D180" t="str">
            <v>BC1</v>
          </cell>
          <cell r="E180">
            <v>0.37</v>
          </cell>
          <cell r="F180">
            <v>0.37</v>
          </cell>
          <cell r="G180">
            <v>0.37</v>
          </cell>
          <cell r="H180">
            <v>0</v>
          </cell>
          <cell r="I180">
            <v>0.37</v>
          </cell>
          <cell r="J180">
            <v>0</v>
          </cell>
          <cell r="K180">
            <v>0.37</v>
          </cell>
          <cell r="L180">
            <v>0.37</v>
          </cell>
        </row>
        <row r="181">
          <cell r="A181" t="str">
            <v>SWED_BC2</v>
          </cell>
          <cell r="B181" t="str">
            <v>SWED</v>
          </cell>
          <cell r="C181" t="str">
            <v>WHOL</v>
          </cell>
          <cell r="D181" t="str">
            <v>BC2</v>
          </cell>
          <cell r="E181">
            <v>1.24</v>
          </cell>
          <cell r="F181">
            <v>1.24</v>
          </cell>
          <cell r="G181">
            <v>1.24</v>
          </cell>
          <cell r="H181">
            <v>0</v>
          </cell>
          <cell r="I181">
            <v>1.24</v>
          </cell>
          <cell r="J181">
            <v>0</v>
          </cell>
          <cell r="K181">
            <v>1.24</v>
          </cell>
          <cell r="L181">
            <v>1.24</v>
          </cell>
        </row>
        <row r="182">
          <cell r="A182" t="str">
            <v>SWED_HC1</v>
          </cell>
          <cell r="B182" t="str">
            <v>SWED</v>
          </cell>
          <cell r="C182" t="str">
            <v>WHOL</v>
          </cell>
          <cell r="D182" t="str">
            <v>HC1</v>
          </cell>
          <cell r="E182">
            <v>0.57999999999999996</v>
          </cell>
          <cell r="F182">
            <v>0.57999999999999996</v>
          </cell>
          <cell r="G182">
            <v>0.65</v>
          </cell>
          <cell r="H182">
            <v>0</v>
          </cell>
          <cell r="I182">
            <v>0.65</v>
          </cell>
          <cell r="J182">
            <v>0</v>
          </cell>
          <cell r="K182">
            <v>0.57999999999999996</v>
          </cell>
          <cell r="L182">
            <v>0.57999999999999996</v>
          </cell>
        </row>
        <row r="183">
          <cell r="A183" t="str">
            <v>SWED_HC2</v>
          </cell>
          <cell r="B183" t="str">
            <v>SWED</v>
          </cell>
          <cell r="C183" t="str">
            <v>WHOL</v>
          </cell>
          <cell r="D183" t="str">
            <v>HC2</v>
          </cell>
          <cell r="E183">
            <v>0.65</v>
          </cell>
          <cell r="F183">
            <v>0.65</v>
          </cell>
          <cell r="G183">
            <v>0.61</v>
          </cell>
          <cell r="H183">
            <v>0</v>
          </cell>
          <cell r="I183">
            <v>0.61</v>
          </cell>
          <cell r="J183">
            <v>0</v>
          </cell>
          <cell r="K183">
            <v>0.65</v>
          </cell>
          <cell r="L183">
            <v>0.65</v>
          </cell>
        </row>
        <row r="184">
          <cell r="A184" t="str">
            <v>SWED_HC3</v>
          </cell>
          <cell r="B184" t="str">
            <v>SWED</v>
          </cell>
          <cell r="C184" t="str">
            <v>WHOL</v>
          </cell>
          <cell r="D184" t="str">
            <v>HC3</v>
          </cell>
          <cell r="E184">
            <v>0.65</v>
          </cell>
          <cell r="F184">
            <v>0.65</v>
          </cell>
          <cell r="G184">
            <v>0.61</v>
          </cell>
          <cell r="H184">
            <v>0</v>
          </cell>
          <cell r="I184">
            <v>0.61</v>
          </cell>
          <cell r="J184">
            <v>0</v>
          </cell>
          <cell r="K184">
            <v>0.65</v>
          </cell>
          <cell r="L184">
            <v>0.65</v>
          </cell>
        </row>
        <row r="185">
          <cell r="A185" t="str">
            <v>SWED_DC</v>
          </cell>
          <cell r="B185" t="str">
            <v>SWED</v>
          </cell>
          <cell r="C185" t="str">
            <v>WHOL</v>
          </cell>
          <cell r="D185" t="str">
            <v>DC</v>
          </cell>
          <cell r="E185">
            <v>0.45</v>
          </cell>
          <cell r="F185">
            <v>0.45</v>
          </cell>
          <cell r="G185">
            <v>0.43</v>
          </cell>
          <cell r="H185">
            <v>0</v>
          </cell>
          <cell r="I185">
            <v>0.43</v>
          </cell>
          <cell r="J185">
            <v>0</v>
          </cell>
          <cell r="K185">
            <v>0.45</v>
          </cell>
          <cell r="L185">
            <v>0.02</v>
          </cell>
        </row>
        <row r="186">
          <cell r="A186" t="str">
            <v>SWED_OS1</v>
          </cell>
          <cell r="B186" t="str">
            <v>SWED</v>
          </cell>
          <cell r="C186" t="str">
            <v>WHOL</v>
          </cell>
          <cell r="D186" t="str">
            <v>OS1</v>
          </cell>
          <cell r="E186">
            <v>0.04</v>
          </cell>
          <cell r="F186">
            <v>0.04</v>
          </cell>
          <cell r="G186">
            <v>0.04</v>
          </cell>
          <cell r="H186">
            <v>0</v>
          </cell>
          <cell r="I186">
            <v>0.04</v>
          </cell>
          <cell r="J186">
            <v>0</v>
          </cell>
          <cell r="K186">
            <v>0.04</v>
          </cell>
          <cell r="L186">
            <v>0.04</v>
          </cell>
        </row>
        <row r="187">
          <cell r="A187" t="str">
            <v>SWED_OS2</v>
          </cell>
          <cell r="B187" t="str">
            <v>SWED</v>
          </cell>
          <cell r="C187" t="str">
            <v>WHOL</v>
          </cell>
          <cell r="D187" t="str">
            <v>OS2</v>
          </cell>
          <cell r="E187">
            <v>0.13</v>
          </cell>
          <cell r="F187">
            <v>0.13</v>
          </cell>
          <cell r="G187">
            <v>0.13</v>
          </cell>
          <cell r="H187">
            <v>0</v>
          </cell>
          <cell r="I187">
            <v>0.13</v>
          </cell>
          <cell r="J187">
            <v>0</v>
          </cell>
          <cell r="K187">
            <v>0.13</v>
          </cell>
          <cell r="L187">
            <v>0.13</v>
          </cell>
        </row>
        <row r="188">
          <cell r="A188" t="str">
            <v>SWED_HF</v>
          </cell>
          <cell r="B188" t="str">
            <v>SWED</v>
          </cell>
          <cell r="C188" t="str">
            <v>WHOL</v>
          </cell>
          <cell r="D188" t="str">
            <v>HF</v>
          </cell>
          <cell r="E188">
            <v>1</v>
          </cell>
          <cell r="F188">
            <v>0.8</v>
          </cell>
          <cell r="G188">
            <v>0.48</v>
          </cell>
          <cell r="H188">
            <v>0</v>
          </cell>
          <cell r="I188">
            <v>0.48</v>
          </cell>
          <cell r="J188">
            <v>0.57999999999999996</v>
          </cell>
          <cell r="K188">
            <v>0.97</v>
          </cell>
          <cell r="L188">
            <v>0.97</v>
          </cell>
        </row>
        <row r="189">
          <cell r="A189" t="str">
            <v>SWED_MD</v>
          </cell>
          <cell r="B189" t="str">
            <v>SWED</v>
          </cell>
          <cell r="C189" t="str">
            <v>WHOL</v>
          </cell>
          <cell r="D189" t="str">
            <v>MD</v>
          </cell>
          <cell r="E189">
            <v>0.14000000000000001</v>
          </cell>
          <cell r="F189">
            <v>0.14000000000000001</v>
          </cell>
          <cell r="G189">
            <v>0.14000000000000001</v>
          </cell>
          <cell r="H189">
            <v>0.14000000000000001</v>
          </cell>
          <cell r="I189">
            <v>0.14000000000000001</v>
          </cell>
          <cell r="J189">
            <v>0.28000000000000003</v>
          </cell>
          <cell r="K189">
            <v>0.14000000000000001</v>
          </cell>
          <cell r="L189">
            <v>0.14000000000000001</v>
          </cell>
        </row>
        <row r="190">
          <cell r="A190" t="str">
            <v>SWED_LF</v>
          </cell>
          <cell r="B190" t="str">
            <v>SWED</v>
          </cell>
          <cell r="C190" t="str">
            <v>WHOL</v>
          </cell>
          <cell r="D190" t="str">
            <v>LF</v>
          </cell>
          <cell r="E190">
            <v>0</v>
          </cell>
          <cell r="F190">
            <v>0</v>
          </cell>
          <cell r="G190">
            <v>0</v>
          </cell>
          <cell r="H190">
            <v>0</v>
          </cell>
          <cell r="I190">
            <v>0</v>
          </cell>
          <cell r="J190">
            <v>0</v>
          </cell>
          <cell r="K190">
            <v>0</v>
          </cell>
          <cell r="L190">
            <v>0</v>
          </cell>
        </row>
        <row r="191">
          <cell r="A191" t="str">
            <v>SWED_GAS</v>
          </cell>
          <cell r="B191" t="str">
            <v>SWED</v>
          </cell>
          <cell r="C191" t="str">
            <v>WHOL</v>
          </cell>
          <cell r="D191" t="str">
            <v>GAS</v>
          </cell>
          <cell r="E191">
            <v>0</v>
          </cell>
          <cell r="F191">
            <v>0</v>
          </cell>
          <cell r="G191">
            <v>0</v>
          </cell>
          <cell r="H191">
            <v>0</v>
          </cell>
          <cell r="I191">
            <v>0</v>
          </cell>
          <cell r="J191">
            <v>0</v>
          </cell>
          <cell r="K191">
            <v>0</v>
          </cell>
          <cell r="L191">
            <v>0</v>
          </cell>
        </row>
        <row r="192">
          <cell r="A192" t="str">
            <v>UNKI_BC1</v>
          </cell>
          <cell r="B192" t="str">
            <v>UNKI</v>
          </cell>
          <cell r="C192" t="str">
            <v>WHOL</v>
          </cell>
          <cell r="D192" t="str">
            <v>BC1</v>
          </cell>
          <cell r="E192">
            <v>0.56000000000000005</v>
          </cell>
          <cell r="F192">
            <v>0.56000000000000005</v>
          </cell>
          <cell r="G192">
            <v>0.56000000000000005</v>
          </cell>
          <cell r="H192">
            <v>0</v>
          </cell>
          <cell r="I192">
            <v>0.56000000000000005</v>
          </cell>
          <cell r="J192">
            <v>0</v>
          </cell>
          <cell r="K192">
            <v>0.56000000000000005</v>
          </cell>
          <cell r="L192">
            <v>0.56000000000000005</v>
          </cell>
        </row>
        <row r="193">
          <cell r="A193" t="str">
            <v>UNKI_BC2</v>
          </cell>
          <cell r="B193" t="str">
            <v>UNKI</v>
          </cell>
          <cell r="C193" t="str">
            <v>WHOL</v>
          </cell>
          <cell r="D193" t="str">
            <v>BC2</v>
          </cell>
          <cell r="E193">
            <v>1.24</v>
          </cell>
          <cell r="F193">
            <v>1.24</v>
          </cell>
          <cell r="G193">
            <v>1.24</v>
          </cell>
          <cell r="H193">
            <v>0</v>
          </cell>
          <cell r="I193">
            <v>1.24</v>
          </cell>
          <cell r="J193">
            <v>0</v>
          </cell>
          <cell r="K193">
            <v>1.24</v>
          </cell>
          <cell r="L193">
            <v>1.24</v>
          </cell>
        </row>
        <row r="194">
          <cell r="A194" t="str">
            <v>UNKI_HC1</v>
          </cell>
          <cell r="B194" t="str">
            <v>UNKI</v>
          </cell>
          <cell r="C194" t="str">
            <v>WHOL</v>
          </cell>
          <cell r="D194" t="str">
            <v>HC1</v>
          </cell>
          <cell r="E194">
            <v>0.77</v>
          </cell>
          <cell r="F194">
            <v>1.28</v>
          </cell>
          <cell r="G194">
            <v>0.75</v>
          </cell>
          <cell r="H194">
            <v>0</v>
          </cell>
          <cell r="I194">
            <v>0.99</v>
          </cell>
          <cell r="J194">
            <v>0</v>
          </cell>
          <cell r="K194">
            <v>0.82</v>
          </cell>
          <cell r="L194">
            <v>0.82</v>
          </cell>
        </row>
        <row r="195">
          <cell r="A195" t="str">
            <v>UNKI_HC2</v>
          </cell>
          <cell r="B195" t="str">
            <v>UNKI</v>
          </cell>
          <cell r="C195" t="str">
            <v>WHOL</v>
          </cell>
          <cell r="D195" t="str">
            <v>HC2</v>
          </cell>
          <cell r="E195">
            <v>0.77</v>
          </cell>
          <cell r="F195">
            <v>0.77</v>
          </cell>
          <cell r="G195">
            <v>0.73</v>
          </cell>
          <cell r="H195">
            <v>0</v>
          </cell>
          <cell r="I195">
            <v>0.73</v>
          </cell>
          <cell r="J195">
            <v>0</v>
          </cell>
          <cell r="K195">
            <v>0.77</v>
          </cell>
          <cell r="L195">
            <v>0.77</v>
          </cell>
        </row>
        <row r="196">
          <cell r="A196" t="str">
            <v>UNKI_HC3</v>
          </cell>
          <cell r="B196" t="str">
            <v>UNKI</v>
          </cell>
          <cell r="C196" t="str">
            <v>WHOL</v>
          </cell>
          <cell r="D196" t="str">
            <v>HC3</v>
          </cell>
          <cell r="E196">
            <v>0.77</v>
          </cell>
          <cell r="F196">
            <v>0.77</v>
          </cell>
          <cell r="G196">
            <v>0.73</v>
          </cell>
          <cell r="H196">
            <v>0</v>
          </cell>
          <cell r="I196">
            <v>0.73</v>
          </cell>
          <cell r="J196">
            <v>0</v>
          </cell>
          <cell r="K196">
            <v>0.77</v>
          </cell>
          <cell r="L196">
            <v>0.77</v>
          </cell>
        </row>
        <row r="197">
          <cell r="A197" t="str">
            <v>UNKI_DC</v>
          </cell>
          <cell r="B197" t="str">
            <v>UNKI</v>
          </cell>
          <cell r="C197" t="str">
            <v>WHOL</v>
          </cell>
          <cell r="D197" t="str">
            <v>DC</v>
          </cell>
          <cell r="E197">
            <v>0.71</v>
          </cell>
          <cell r="F197">
            <v>0.57999999999999996</v>
          </cell>
          <cell r="G197">
            <v>0.68</v>
          </cell>
          <cell r="H197">
            <v>0</v>
          </cell>
          <cell r="I197">
            <v>0.55000000000000004</v>
          </cell>
          <cell r="J197">
            <v>0</v>
          </cell>
          <cell r="K197">
            <v>0.71</v>
          </cell>
          <cell r="L197">
            <v>0.04</v>
          </cell>
        </row>
        <row r="198">
          <cell r="A198" t="str">
            <v>UNKI_OS1</v>
          </cell>
          <cell r="B198" t="str">
            <v>UNKI</v>
          </cell>
          <cell r="C198" t="str">
            <v>WHOL</v>
          </cell>
          <cell r="D198" t="str">
            <v>OS1</v>
          </cell>
          <cell r="E198">
            <v>0.04</v>
          </cell>
          <cell r="F198">
            <v>7.0000000000000007E-2</v>
          </cell>
          <cell r="G198">
            <v>0</v>
          </cell>
          <cell r="H198">
            <v>0</v>
          </cell>
          <cell r="I198">
            <v>0.04</v>
          </cell>
          <cell r="J198">
            <v>0</v>
          </cell>
          <cell r="K198">
            <v>0</v>
          </cell>
          <cell r="L198">
            <v>0</v>
          </cell>
        </row>
        <row r="199">
          <cell r="A199" t="str">
            <v>UNKI_OS2</v>
          </cell>
          <cell r="B199" t="str">
            <v>UNKI</v>
          </cell>
          <cell r="C199" t="str">
            <v>WHOL</v>
          </cell>
          <cell r="D199" t="str">
            <v>OS2</v>
          </cell>
          <cell r="E199">
            <v>0.13</v>
          </cell>
          <cell r="F199">
            <v>0.13</v>
          </cell>
          <cell r="G199">
            <v>0.13</v>
          </cell>
          <cell r="H199">
            <v>0</v>
          </cell>
          <cell r="I199">
            <v>0.13</v>
          </cell>
          <cell r="J199">
            <v>0</v>
          </cell>
          <cell r="K199">
            <v>0.13</v>
          </cell>
          <cell r="L199">
            <v>0.13</v>
          </cell>
        </row>
        <row r="200">
          <cell r="A200" t="str">
            <v>UNKI_HF</v>
          </cell>
          <cell r="B200" t="str">
            <v>UNKI</v>
          </cell>
          <cell r="C200" t="str">
            <v>WHOL</v>
          </cell>
          <cell r="D200" t="str">
            <v>HF</v>
          </cell>
          <cell r="E200">
            <v>1.06</v>
          </cell>
          <cell r="F200">
            <v>1.1599999999999999</v>
          </cell>
          <cell r="G200">
            <v>1.06</v>
          </cell>
          <cell r="H200">
            <v>0</v>
          </cell>
          <cell r="I200">
            <v>1.06</v>
          </cell>
          <cell r="J200">
            <v>1.39</v>
          </cell>
          <cell r="K200">
            <v>1.06</v>
          </cell>
          <cell r="L200">
            <v>1.06</v>
          </cell>
        </row>
        <row r="201">
          <cell r="A201" t="str">
            <v>UNKI_MD</v>
          </cell>
          <cell r="B201" t="str">
            <v>UNKI</v>
          </cell>
          <cell r="C201" t="str">
            <v>WHOL</v>
          </cell>
          <cell r="D201" t="str">
            <v>MD</v>
          </cell>
          <cell r="E201">
            <v>0.1</v>
          </cell>
          <cell r="F201">
            <v>0.1</v>
          </cell>
          <cell r="G201">
            <v>0.09</v>
          </cell>
          <cell r="H201">
            <v>0.09</v>
          </cell>
          <cell r="I201">
            <v>0.1</v>
          </cell>
          <cell r="J201">
            <v>0.56000000000000005</v>
          </cell>
          <cell r="K201">
            <v>0.09</v>
          </cell>
          <cell r="L201">
            <v>0.09</v>
          </cell>
        </row>
        <row r="202">
          <cell r="A202" t="str">
            <v>UNKI_LF</v>
          </cell>
          <cell r="B202" t="str">
            <v>UNKI</v>
          </cell>
          <cell r="C202" t="str">
            <v>WHOL</v>
          </cell>
          <cell r="D202" t="str">
            <v>LF</v>
          </cell>
          <cell r="E202">
            <v>0</v>
          </cell>
          <cell r="F202">
            <v>0</v>
          </cell>
          <cell r="G202">
            <v>0</v>
          </cell>
          <cell r="H202">
            <v>0</v>
          </cell>
          <cell r="I202">
            <v>0</v>
          </cell>
          <cell r="J202">
            <v>0</v>
          </cell>
          <cell r="K202">
            <v>0</v>
          </cell>
          <cell r="L202">
            <v>0</v>
          </cell>
        </row>
        <row r="203">
          <cell r="A203" t="str">
            <v>UNKI_GAS</v>
          </cell>
          <cell r="B203" t="str">
            <v>UNKI</v>
          </cell>
          <cell r="C203" t="str">
            <v>WHOL</v>
          </cell>
          <cell r="D203" t="str">
            <v>GAS</v>
          </cell>
          <cell r="E203">
            <v>0</v>
          </cell>
          <cell r="F203">
            <v>0</v>
          </cell>
          <cell r="G203">
            <v>0</v>
          </cell>
          <cell r="H203">
            <v>0</v>
          </cell>
          <cell r="I203">
            <v>0</v>
          </cell>
          <cell r="J203">
            <v>0</v>
          </cell>
          <cell r="K203">
            <v>0</v>
          </cell>
          <cell r="L203">
            <v>0</v>
          </cell>
        </row>
      </sheetData>
      <sheetData sheetId="3" refreshError="1">
        <row r="17">
          <cell r="A17" t="str">
            <v>AUST_CON_COMB</v>
          </cell>
          <cell r="B17" t="str">
            <v>AUST</v>
          </cell>
          <cell r="C17" t="str">
            <v>WHOL</v>
          </cell>
          <cell r="D17" t="str">
            <v>CON_COMB</v>
          </cell>
          <cell r="E17">
            <v>0.2</v>
          </cell>
          <cell r="F17">
            <v>0.2</v>
          </cell>
          <cell r="G17">
            <v>0.23</v>
          </cell>
          <cell r="H17">
            <v>0.23</v>
          </cell>
          <cell r="I17">
            <v>0.23</v>
          </cell>
          <cell r="J17">
            <v>0.14000000000000001</v>
          </cell>
          <cell r="K17">
            <v>0.13</v>
          </cell>
          <cell r="L17">
            <v>0.13</v>
          </cell>
          <cell r="M17">
            <v>0.19</v>
          </cell>
          <cell r="N17">
            <v>0.15</v>
          </cell>
          <cell r="O17">
            <v>0.1</v>
          </cell>
          <cell r="P17">
            <v>0.1</v>
          </cell>
        </row>
        <row r="18">
          <cell r="A18" t="str">
            <v>AUST_PP_EX_WB</v>
          </cell>
          <cell r="B18" t="str">
            <v>AUST</v>
          </cell>
          <cell r="C18" t="str">
            <v>WHOL</v>
          </cell>
          <cell r="D18" t="str">
            <v>PP_EX_WB</v>
          </cell>
          <cell r="E18">
            <v>-1</v>
          </cell>
          <cell r="F18">
            <v>-1</v>
          </cell>
          <cell r="G18">
            <v>0.42</v>
          </cell>
          <cell r="H18">
            <v>0.42</v>
          </cell>
          <cell r="I18">
            <v>0.42</v>
          </cell>
          <cell r="J18">
            <v>-1</v>
          </cell>
          <cell r="K18">
            <v>-1</v>
          </cell>
          <cell r="L18">
            <v>-1</v>
          </cell>
          <cell r="M18">
            <v>-1</v>
          </cell>
          <cell r="N18">
            <v>-1</v>
          </cell>
          <cell r="O18">
            <v>-1</v>
          </cell>
          <cell r="P18">
            <v>-1</v>
          </cell>
        </row>
        <row r="19">
          <cell r="A19" t="str">
            <v>AUST_PP_EX_OTH</v>
          </cell>
          <cell r="B19" t="str">
            <v>AUST</v>
          </cell>
          <cell r="C19" t="str">
            <v>WHOL</v>
          </cell>
          <cell r="D19" t="str">
            <v>PP_EX_OTH</v>
          </cell>
          <cell r="E19">
            <v>0.27</v>
          </cell>
          <cell r="F19">
            <v>0.27</v>
          </cell>
          <cell r="G19">
            <v>0.3</v>
          </cell>
          <cell r="H19">
            <v>0.3</v>
          </cell>
          <cell r="I19">
            <v>0.3</v>
          </cell>
          <cell r="J19">
            <v>0.14000000000000001</v>
          </cell>
          <cell r="K19">
            <v>0.13</v>
          </cell>
          <cell r="L19">
            <v>0.13</v>
          </cell>
          <cell r="M19">
            <v>0.2</v>
          </cell>
          <cell r="N19">
            <v>0.08</v>
          </cell>
          <cell r="O19">
            <v>7.0000000000000007E-2</v>
          </cell>
          <cell r="P19">
            <v>0.15</v>
          </cell>
        </row>
        <row r="20">
          <cell r="A20" t="str">
            <v>AUST_PP_NEW</v>
          </cell>
          <cell r="B20" t="str">
            <v>AUST</v>
          </cell>
          <cell r="C20" t="str">
            <v>WHOL</v>
          </cell>
          <cell r="D20" t="str">
            <v>PP_NEW</v>
          </cell>
          <cell r="E20">
            <v>0.1</v>
          </cell>
          <cell r="F20">
            <v>0.1</v>
          </cell>
          <cell r="G20">
            <v>0.15</v>
          </cell>
          <cell r="H20">
            <v>0.15</v>
          </cell>
          <cell r="I20">
            <v>0.15</v>
          </cell>
          <cell r="J20">
            <v>7.0000000000000007E-2</v>
          </cell>
          <cell r="K20">
            <v>7.0000000000000007E-2</v>
          </cell>
          <cell r="L20">
            <v>7.0000000000000007E-2</v>
          </cell>
          <cell r="M20">
            <v>0.1</v>
          </cell>
          <cell r="N20">
            <v>0.05</v>
          </cell>
          <cell r="O20">
            <v>7.0000000000000007E-2</v>
          </cell>
          <cell r="P20">
            <v>0.05</v>
          </cell>
        </row>
        <row r="21">
          <cell r="A21" t="str">
            <v>AUST_DOM</v>
          </cell>
          <cell r="B21" t="str">
            <v>AUST</v>
          </cell>
          <cell r="C21" t="str">
            <v>WHOL</v>
          </cell>
          <cell r="D21" t="str">
            <v>DOM</v>
          </cell>
          <cell r="E21">
            <v>7.0000000000000007E-2</v>
          </cell>
          <cell r="F21">
            <v>7.0000000000000007E-2</v>
          </cell>
          <cell r="G21">
            <v>0.08</v>
          </cell>
          <cell r="H21">
            <v>0.08</v>
          </cell>
          <cell r="I21">
            <v>0.08</v>
          </cell>
          <cell r="J21">
            <v>0.08</v>
          </cell>
          <cell r="K21">
            <v>0.06</v>
          </cell>
          <cell r="L21">
            <v>0.06</v>
          </cell>
          <cell r="M21">
            <v>0.16</v>
          </cell>
          <cell r="N21">
            <v>0.06</v>
          </cell>
          <cell r="O21">
            <v>0.06</v>
          </cell>
          <cell r="P21">
            <v>0.06</v>
          </cell>
        </row>
        <row r="22">
          <cell r="A22" t="str">
            <v>AUST_TRA_RD_LD2</v>
          </cell>
          <cell r="B22" t="str">
            <v>AUST</v>
          </cell>
          <cell r="C22" t="str">
            <v>WHOL</v>
          </cell>
          <cell r="D22" t="str">
            <v>TRA_RD_LD2</v>
          </cell>
          <cell r="E22">
            <v>-1</v>
          </cell>
          <cell r="F22">
            <v>-1</v>
          </cell>
          <cell r="G22">
            <v>-1</v>
          </cell>
          <cell r="H22">
            <v>-1</v>
          </cell>
          <cell r="I22">
            <v>-1</v>
          </cell>
          <cell r="J22">
            <v>-1</v>
          </cell>
          <cell r="K22">
            <v>-1</v>
          </cell>
          <cell r="L22">
            <v>-1</v>
          </cell>
          <cell r="M22">
            <v>-1</v>
          </cell>
          <cell r="N22">
            <v>-1</v>
          </cell>
          <cell r="O22">
            <v>0.2</v>
          </cell>
          <cell r="P22">
            <v>-1</v>
          </cell>
        </row>
        <row r="23">
          <cell r="A23" t="str">
            <v>AUST_TRA_RD_LD4</v>
          </cell>
          <cell r="B23" t="str">
            <v>AUST</v>
          </cell>
          <cell r="C23" t="str">
            <v>WHOL</v>
          </cell>
          <cell r="D23" t="str">
            <v>TRA_RD_LD4</v>
          </cell>
          <cell r="E23">
            <v>-1</v>
          </cell>
          <cell r="F23">
            <v>-1</v>
          </cell>
          <cell r="G23">
            <v>-1</v>
          </cell>
          <cell r="H23">
            <v>-1</v>
          </cell>
          <cell r="I23">
            <v>-1</v>
          </cell>
          <cell r="J23">
            <v>-1</v>
          </cell>
          <cell r="K23">
            <v>-1</v>
          </cell>
          <cell r="L23">
            <v>-1</v>
          </cell>
          <cell r="M23">
            <v>-1</v>
          </cell>
          <cell r="N23">
            <v>0.35</v>
          </cell>
          <cell r="O23">
            <v>0.76</v>
          </cell>
          <cell r="P23">
            <v>0.65</v>
          </cell>
        </row>
        <row r="24">
          <cell r="A24" t="str">
            <v>AUST_TRA_RD_HD</v>
          </cell>
          <cell r="B24" t="str">
            <v>AUST</v>
          </cell>
          <cell r="C24" t="str">
            <v>WHOL</v>
          </cell>
          <cell r="D24" t="str">
            <v>TRA_RD_HD</v>
          </cell>
          <cell r="E24">
            <v>-1</v>
          </cell>
          <cell r="F24">
            <v>-1</v>
          </cell>
          <cell r="G24">
            <v>-1</v>
          </cell>
          <cell r="H24">
            <v>-1</v>
          </cell>
          <cell r="I24">
            <v>-1</v>
          </cell>
          <cell r="J24">
            <v>-1</v>
          </cell>
          <cell r="K24">
            <v>-1</v>
          </cell>
          <cell r="L24">
            <v>-1</v>
          </cell>
          <cell r="M24">
            <v>-1</v>
          </cell>
          <cell r="N24">
            <v>1.1000000000000001</v>
          </cell>
          <cell r="O24">
            <v>0.8</v>
          </cell>
          <cell r="P24">
            <v>0.8</v>
          </cell>
        </row>
        <row r="25">
          <cell r="A25" t="str">
            <v>AUST_TRA_OT</v>
          </cell>
          <cell r="B25" t="str">
            <v>AUST</v>
          </cell>
          <cell r="C25" t="str">
            <v>WHOL</v>
          </cell>
          <cell r="D25" t="str">
            <v>TRA_OT</v>
          </cell>
          <cell r="E25">
            <v>0.08</v>
          </cell>
          <cell r="F25">
            <v>0.08</v>
          </cell>
          <cell r="G25">
            <v>0.08</v>
          </cell>
          <cell r="H25">
            <v>0.08</v>
          </cell>
          <cell r="I25">
            <v>0.08</v>
          </cell>
          <cell r="J25">
            <v>7.0000000000000007E-2</v>
          </cell>
          <cell r="K25">
            <v>0.05</v>
          </cell>
          <cell r="L25">
            <v>0.05</v>
          </cell>
          <cell r="M25">
            <v>0.16</v>
          </cell>
          <cell r="N25">
            <v>0.9</v>
          </cell>
          <cell r="O25">
            <v>0.8</v>
          </cell>
          <cell r="P25">
            <v>0.05</v>
          </cell>
        </row>
        <row r="26">
          <cell r="A26" t="str">
            <v>AUST_TRA_OT_LD2</v>
          </cell>
          <cell r="B26" t="str">
            <v>AUST</v>
          </cell>
          <cell r="C26" t="str">
            <v>WHOL</v>
          </cell>
          <cell r="D26" t="str">
            <v>TRA_OT_LD2</v>
          </cell>
          <cell r="E26">
            <v>-1</v>
          </cell>
          <cell r="F26">
            <v>-1</v>
          </cell>
          <cell r="G26">
            <v>-1</v>
          </cell>
          <cell r="H26">
            <v>-1</v>
          </cell>
          <cell r="I26">
            <v>-1</v>
          </cell>
          <cell r="J26">
            <v>-1</v>
          </cell>
          <cell r="K26">
            <v>-1</v>
          </cell>
          <cell r="L26">
            <v>-1</v>
          </cell>
          <cell r="M26">
            <v>-1</v>
          </cell>
          <cell r="N26">
            <v>-1</v>
          </cell>
          <cell r="O26">
            <v>0.2</v>
          </cell>
          <cell r="P26">
            <v>-1</v>
          </cell>
        </row>
        <row r="27">
          <cell r="A27" t="str">
            <v>AUST_TRA_OT_LB</v>
          </cell>
          <cell r="B27" t="str">
            <v>AUST</v>
          </cell>
          <cell r="C27" t="str">
            <v>WHOL</v>
          </cell>
          <cell r="D27" t="str">
            <v>TRA_OT_LB</v>
          </cell>
          <cell r="E27">
            <v>0.08</v>
          </cell>
          <cell r="F27">
            <v>0.08</v>
          </cell>
          <cell r="G27">
            <v>0.08</v>
          </cell>
          <cell r="H27">
            <v>0.08</v>
          </cell>
          <cell r="I27">
            <v>0.08</v>
          </cell>
          <cell r="J27">
            <v>7.0000000000000007E-2</v>
          </cell>
          <cell r="K27">
            <v>0.05</v>
          </cell>
          <cell r="L27">
            <v>0.05</v>
          </cell>
          <cell r="M27">
            <v>0.16</v>
          </cell>
          <cell r="N27">
            <v>0.9</v>
          </cell>
          <cell r="O27">
            <v>0.8</v>
          </cell>
          <cell r="P27">
            <v>0.05</v>
          </cell>
        </row>
        <row r="28">
          <cell r="A28" t="str">
            <v>AUST_TRA_OTS_M</v>
          </cell>
          <cell r="B28" t="str">
            <v>AUST</v>
          </cell>
          <cell r="C28" t="str">
            <v>WHOL</v>
          </cell>
          <cell r="D28" t="str">
            <v>TRA_OTS_M</v>
          </cell>
          <cell r="E28">
            <v>-1</v>
          </cell>
          <cell r="F28">
            <v>-1</v>
          </cell>
          <cell r="G28">
            <v>-1</v>
          </cell>
          <cell r="H28">
            <v>-1</v>
          </cell>
          <cell r="I28">
            <v>-1</v>
          </cell>
          <cell r="J28">
            <v>-1</v>
          </cell>
          <cell r="K28">
            <v>-1</v>
          </cell>
          <cell r="L28">
            <v>-1</v>
          </cell>
          <cell r="M28">
            <v>-1</v>
          </cell>
          <cell r="N28">
            <v>1.4</v>
          </cell>
          <cell r="O28">
            <v>-1</v>
          </cell>
          <cell r="P28">
            <v>-1</v>
          </cell>
        </row>
        <row r="29">
          <cell r="A29" t="str">
            <v>AUST_TRA_OTS_L</v>
          </cell>
          <cell r="B29" t="str">
            <v>AUST</v>
          </cell>
          <cell r="C29" t="str">
            <v>WHOL</v>
          </cell>
          <cell r="D29" t="str">
            <v>TRA_OTS_L</v>
          </cell>
          <cell r="E29">
            <v>-1</v>
          </cell>
          <cell r="F29">
            <v>-1</v>
          </cell>
          <cell r="G29">
            <v>-1</v>
          </cell>
          <cell r="H29">
            <v>-1</v>
          </cell>
          <cell r="I29">
            <v>-1</v>
          </cell>
          <cell r="J29">
            <v>-1</v>
          </cell>
          <cell r="K29">
            <v>-1</v>
          </cell>
          <cell r="L29">
            <v>-1</v>
          </cell>
          <cell r="M29">
            <v>1.4</v>
          </cell>
          <cell r="N29">
            <v>1.4</v>
          </cell>
          <cell r="O29">
            <v>-1</v>
          </cell>
          <cell r="P29">
            <v>-1</v>
          </cell>
        </row>
        <row r="30">
          <cell r="A30" t="str">
            <v>AUST_IN_BO</v>
          </cell>
          <cell r="B30" t="str">
            <v>AUST</v>
          </cell>
          <cell r="C30" t="str">
            <v>WHOL</v>
          </cell>
          <cell r="D30" t="str">
            <v>IN_BO</v>
          </cell>
          <cell r="E30">
            <v>0.2</v>
          </cell>
          <cell r="F30">
            <v>0.2</v>
          </cell>
          <cell r="G30">
            <v>0.23</v>
          </cell>
          <cell r="H30">
            <v>0.23</v>
          </cell>
          <cell r="I30">
            <v>0.23</v>
          </cell>
          <cell r="J30">
            <v>0.14000000000000001</v>
          </cell>
          <cell r="K30">
            <v>0.13</v>
          </cell>
          <cell r="L30">
            <v>0.13</v>
          </cell>
          <cell r="M30">
            <v>0.19</v>
          </cell>
          <cell r="N30">
            <v>0.15</v>
          </cell>
          <cell r="O30">
            <v>7.0000000000000007E-2</v>
          </cell>
          <cell r="P30">
            <v>0.1</v>
          </cell>
        </row>
        <row r="31">
          <cell r="A31" t="str">
            <v>AUST_IN_OC</v>
          </cell>
          <cell r="B31" t="str">
            <v>AUST</v>
          </cell>
          <cell r="C31" t="str">
            <v>WHOL</v>
          </cell>
          <cell r="D31" t="str">
            <v>IN_OC</v>
          </cell>
          <cell r="E31">
            <v>0.2</v>
          </cell>
          <cell r="F31">
            <v>0.2</v>
          </cell>
          <cell r="G31">
            <v>0.23</v>
          </cell>
          <cell r="H31">
            <v>0.23</v>
          </cell>
          <cell r="I31">
            <v>0.23</v>
          </cell>
          <cell r="J31">
            <v>0.03</v>
          </cell>
          <cell r="K31">
            <v>0.13</v>
          </cell>
          <cell r="L31">
            <v>0.13</v>
          </cell>
          <cell r="M31">
            <v>0.19</v>
          </cell>
          <cell r="N31">
            <v>0.15</v>
          </cell>
          <cell r="O31">
            <v>7.0000000000000007E-2</v>
          </cell>
          <cell r="P31">
            <v>0.1</v>
          </cell>
        </row>
        <row r="32">
          <cell r="A32" t="str">
            <v>BELG_CON_COMB</v>
          </cell>
          <cell r="B32" t="str">
            <v>BELG</v>
          </cell>
          <cell r="C32" t="str">
            <v>WHOL</v>
          </cell>
          <cell r="D32" t="str">
            <v>CON_COMB</v>
          </cell>
          <cell r="E32">
            <v>0.2</v>
          </cell>
          <cell r="F32">
            <v>0.2</v>
          </cell>
          <cell r="G32">
            <v>0.23</v>
          </cell>
          <cell r="H32">
            <v>0.23</v>
          </cell>
          <cell r="I32">
            <v>0.23</v>
          </cell>
          <cell r="J32">
            <v>0.14000000000000001</v>
          </cell>
          <cell r="K32">
            <v>0.13</v>
          </cell>
          <cell r="L32">
            <v>0.13</v>
          </cell>
          <cell r="M32">
            <v>0.17</v>
          </cell>
          <cell r="N32">
            <v>0.08</v>
          </cell>
          <cell r="O32">
            <v>7.0000000000000007E-2</v>
          </cell>
          <cell r="P32">
            <v>7.0000000000000007E-2</v>
          </cell>
        </row>
        <row r="33">
          <cell r="A33" t="str">
            <v>BELG_PP_EX_WB</v>
          </cell>
          <cell r="B33" t="str">
            <v>BELG</v>
          </cell>
          <cell r="C33" t="str">
            <v>WHOL</v>
          </cell>
          <cell r="D33" t="str">
            <v>PP_EX_WB</v>
          </cell>
          <cell r="E33">
            <v>-1</v>
          </cell>
          <cell r="F33">
            <v>-1</v>
          </cell>
          <cell r="G33">
            <v>0.42</v>
          </cell>
          <cell r="H33">
            <v>0.42</v>
          </cell>
          <cell r="I33">
            <v>0.42</v>
          </cell>
          <cell r="J33">
            <v>-1</v>
          </cell>
          <cell r="K33">
            <v>-1</v>
          </cell>
          <cell r="L33">
            <v>-1</v>
          </cell>
          <cell r="M33">
            <v>-1</v>
          </cell>
          <cell r="N33">
            <v>-1</v>
          </cell>
          <cell r="O33">
            <v>-1</v>
          </cell>
          <cell r="P33">
            <v>-1</v>
          </cell>
        </row>
        <row r="34">
          <cell r="A34" t="str">
            <v>BELG_PP_EX_OTH</v>
          </cell>
          <cell r="B34" t="str">
            <v>BELG</v>
          </cell>
          <cell r="C34" t="str">
            <v>WHOL</v>
          </cell>
          <cell r="D34" t="str">
            <v>PP_EX_OTH</v>
          </cell>
          <cell r="E34">
            <v>0.27</v>
          </cell>
          <cell r="F34">
            <v>0.27</v>
          </cell>
          <cell r="G34">
            <v>0.3</v>
          </cell>
          <cell r="H34">
            <v>0.3</v>
          </cell>
          <cell r="I34">
            <v>0.3</v>
          </cell>
          <cell r="J34">
            <v>0.14000000000000001</v>
          </cell>
          <cell r="K34">
            <v>0.13</v>
          </cell>
          <cell r="L34">
            <v>0.13</v>
          </cell>
          <cell r="M34">
            <v>0.2</v>
          </cell>
          <cell r="N34">
            <v>0.08</v>
          </cell>
          <cell r="O34">
            <v>7.0000000000000007E-2</v>
          </cell>
          <cell r="P34">
            <v>0.15</v>
          </cell>
        </row>
        <row r="35">
          <cell r="A35" t="str">
            <v>BELG_PP_NEW</v>
          </cell>
          <cell r="B35" t="str">
            <v>BELG</v>
          </cell>
          <cell r="C35" t="str">
            <v>WHOL</v>
          </cell>
          <cell r="D35" t="str">
            <v>PP_NEW</v>
          </cell>
          <cell r="E35">
            <v>0.1</v>
          </cell>
          <cell r="F35">
            <v>0.1</v>
          </cell>
          <cell r="G35">
            <v>0.15</v>
          </cell>
          <cell r="H35">
            <v>0.15</v>
          </cell>
          <cell r="I35">
            <v>0.15</v>
          </cell>
          <cell r="J35">
            <v>7.0000000000000007E-2</v>
          </cell>
          <cell r="K35">
            <v>7.0000000000000007E-2</v>
          </cell>
          <cell r="L35">
            <v>7.0000000000000007E-2</v>
          </cell>
          <cell r="M35">
            <v>0.1</v>
          </cell>
          <cell r="N35">
            <v>0.05</v>
          </cell>
          <cell r="O35">
            <v>7.0000000000000007E-2</v>
          </cell>
          <cell r="P35">
            <v>0.05</v>
          </cell>
        </row>
        <row r="36">
          <cell r="A36" t="str">
            <v>BELG_DOM</v>
          </cell>
          <cell r="B36" t="str">
            <v>BELG</v>
          </cell>
          <cell r="C36" t="str">
            <v>WHOL</v>
          </cell>
          <cell r="D36" t="str">
            <v>DOM</v>
          </cell>
          <cell r="E36">
            <v>7.0000000000000007E-2</v>
          </cell>
          <cell r="F36">
            <v>7.0000000000000007E-2</v>
          </cell>
          <cell r="G36">
            <v>0.08</v>
          </cell>
          <cell r="H36">
            <v>0.08</v>
          </cell>
          <cell r="I36">
            <v>0.08</v>
          </cell>
          <cell r="J36">
            <v>7.0000000000000007E-2</v>
          </cell>
          <cell r="K36">
            <v>0.05</v>
          </cell>
          <cell r="L36">
            <v>0.05</v>
          </cell>
          <cell r="M36">
            <v>0.16</v>
          </cell>
          <cell r="N36">
            <v>0.06</v>
          </cell>
          <cell r="O36">
            <v>0.06</v>
          </cell>
          <cell r="P36">
            <v>0.05</v>
          </cell>
        </row>
        <row r="37">
          <cell r="A37" t="str">
            <v>BELG_TRA_RD_LD2</v>
          </cell>
          <cell r="B37" t="str">
            <v>BELG</v>
          </cell>
          <cell r="C37" t="str">
            <v>WHOL</v>
          </cell>
          <cell r="D37" t="str">
            <v>TRA_RD_LD2</v>
          </cell>
          <cell r="E37">
            <v>-1</v>
          </cell>
          <cell r="F37">
            <v>-1</v>
          </cell>
          <cell r="G37">
            <v>-1</v>
          </cell>
          <cell r="H37">
            <v>-1</v>
          </cell>
          <cell r="I37">
            <v>-1</v>
          </cell>
          <cell r="J37">
            <v>-1</v>
          </cell>
          <cell r="K37">
            <v>-1</v>
          </cell>
          <cell r="L37">
            <v>-1</v>
          </cell>
          <cell r="M37">
            <v>-1</v>
          </cell>
          <cell r="N37">
            <v>-1</v>
          </cell>
          <cell r="O37">
            <v>0.2</v>
          </cell>
          <cell r="P37">
            <v>-1</v>
          </cell>
        </row>
        <row r="38">
          <cell r="A38" t="str">
            <v>BELG_TRA_RD_LD4</v>
          </cell>
          <cell r="B38" t="str">
            <v>BELG</v>
          </cell>
          <cell r="C38" t="str">
            <v>WHOL</v>
          </cell>
          <cell r="D38" t="str">
            <v>TRA_RD_LD4</v>
          </cell>
          <cell r="E38">
            <v>-1</v>
          </cell>
          <cell r="F38">
            <v>-1</v>
          </cell>
          <cell r="G38">
            <v>-1</v>
          </cell>
          <cell r="H38">
            <v>-1</v>
          </cell>
          <cell r="I38">
            <v>-1</v>
          </cell>
          <cell r="J38">
            <v>-1</v>
          </cell>
          <cell r="K38">
            <v>-1</v>
          </cell>
          <cell r="L38">
            <v>-1</v>
          </cell>
          <cell r="M38">
            <v>-1</v>
          </cell>
          <cell r="N38">
            <v>0.35</v>
          </cell>
          <cell r="O38">
            <v>0.88</v>
          </cell>
          <cell r="P38">
            <v>0.65</v>
          </cell>
        </row>
        <row r="39">
          <cell r="A39" t="str">
            <v>BELG_TRA_RD_HD</v>
          </cell>
          <cell r="B39" t="str">
            <v>BELG</v>
          </cell>
          <cell r="C39" t="str">
            <v>WHOL</v>
          </cell>
          <cell r="D39" t="str">
            <v>TRA_RD_HD</v>
          </cell>
          <cell r="E39">
            <v>-1</v>
          </cell>
          <cell r="F39">
            <v>-1</v>
          </cell>
          <cell r="G39">
            <v>-1</v>
          </cell>
          <cell r="H39">
            <v>-1</v>
          </cell>
          <cell r="I39">
            <v>-1</v>
          </cell>
          <cell r="J39">
            <v>-1</v>
          </cell>
          <cell r="K39">
            <v>-1</v>
          </cell>
          <cell r="L39">
            <v>-1</v>
          </cell>
          <cell r="M39">
            <v>-1</v>
          </cell>
          <cell r="N39">
            <v>1.05</v>
          </cell>
          <cell r="O39">
            <v>0.86</v>
          </cell>
          <cell r="P39">
            <v>0.65</v>
          </cell>
        </row>
        <row r="40">
          <cell r="A40" t="str">
            <v>BELG_TRA_OT</v>
          </cell>
          <cell r="B40" t="str">
            <v>BELG</v>
          </cell>
          <cell r="C40" t="str">
            <v>WHOL</v>
          </cell>
          <cell r="D40" t="str">
            <v>TRA_OT</v>
          </cell>
          <cell r="E40">
            <v>0.08</v>
          </cell>
          <cell r="F40">
            <v>0.08</v>
          </cell>
          <cell r="G40">
            <v>0.08</v>
          </cell>
          <cell r="H40">
            <v>0.08</v>
          </cell>
          <cell r="I40">
            <v>0.08</v>
          </cell>
          <cell r="J40">
            <v>7.0000000000000007E-2</v>
          </cell>
          <cell r="K40">
            <v>0.05</v>
          </cell>
          <cell r="L40">
            <v>0.05</v>
          </cell>
          <cell r="M40">
            <v>0.16</v>
          </cell>
          <cell r="N40">
            <v>1.05</v>
          </cell>
          <cell r="O40">
            <v>0.86</v>
          </cell>
          <cell r="P40">
            <v>0.05</v>
          </cell>
        </row>
        <row r="41">
          <cell r="A41" t="str">
            <v>BELG_TRA_OT_LD2</v>
          </cell>
          <cell r="B41" t="str">
            <v>BELG</v>
          </cell>
          <cell r="C41" t="str">
            <v>WHOL</v>
          </cell>
          <cell r="D41" t="str">
            <v>TRA_OT_LD2</v>
          </cell>
          <cell r="E41">
            <v>-1</v>
          </cell>
          <cell r="F41">
            <v>-1</v>
          </cell>
          <cell r="G41">
            <v>-1</v>
          </cell>
          <cell r="H41">
            <v>-1</v>
          </cell>
          <cell r="I41">
            <v>-1</v>
          </cell>
          <cell r="J41">
            <v>-1</v>
          </cell>
          <cell r="K41">
            <v>-1</v>
          </cell>
          <cell r="L41">
            <v>-1</v>
          </cell>
          <cell r="M41">
            <v>-1</v>
          </cell>
          <cell r="N41">
            <v>-1</v>
          </cell>
          <cell r="O41">
            <v>0.2</v>
          </cell>
          <cell r="P41">
            <v>-1</v>
          </cell>
        </row>
        <row r="42">
          <cell r="A42" t="str">
            <v>BELG_TRA_OT_LB</v>
          </cell>
          <cell r="B42" t="str">
            <v>BELG</v>
          </cell>
          <cell r="C42" t="str">
            <v>WHOL</v>
          </cell>
          <cell r="D42" t="str">
            <v>TRA_OT_LB</v>
          </cell>
          <cell r="E42">
            <v>0.08</v>
          </cell>
          <cell r="F42">
            <v>0.08</v>
          </cell>
          <cell r="G42">
            <v>0.08</v>
          </cell>
          <cell r="H42">
            <v>0.08</v>
          </cell>
          <cell r="I42">
            <v>0.08</v>
          </cell>
          <cell r="J42">
            <v>7.0000000000000007E-2</v>
          </cell>
          <cell r="K42">
            <v>0.05</v>
          </cell>
          <cell r="L42">
            <v>0.05</v>
          </cell>
          <cell r="M42">
            <v>0.16</v>
          </cell>
          <cell r="N42">
            <v>1.05</v>
          </cell>
          <cell r="O42">
            <v>0.86</v>
          </cell>
          <cell r="P42">
            <v>0.05</v>
          </cell>
        </row>
        <row r="43">
          <cell r="A43" t="str">
            <v>BELG_TRA_OTS_M</v>
          </cell>
          <cell r="B43" t="str">
            <v>BELG</v>
          </cell>
          <cell r="C43" t="str">
            <v>WHOL</v>
          </cell>
          <cell r="D43" t="str">
            <v>TRA_OTS_M</v>
          </cell>
          <cell r="E43">
            <v>-1</v>
          </cell>
          <cell r="F43">
            <v>-1</v>
          </cell>
          <cell r="G43">
            <v>-1</v>
          </cell>
          <cell r="H43">
            <v>-1</v>
          </cell>
          <cell r="I43">
            <v>-1</v>
          </cell>
          <cell r="J43">
            <v>-1</v>
          </cell>
          <cell r="K43">
            <v>-1</v>
          </cell>
          <cell r="L43">
            <v>-1</v>
          </cell>
          <cell r="M43">
            <v>-1</v>
          </cell>
          <cell r="N43">
            <v>1.4</v>
          </cell>
          <cell r="O43">
            <v>-1</v>
          </cell>
          <cell r="P43">
            <v>-1</v>
          </cell>
        </row>
        <row r="44">
          <cell r="A44" t="str">
            <v>BELG_TRA_OTS_L</v>
          </cell>
          <cell r="B44" t="str">
            <v>BELG</v>
          </cell>
          <cell r="C44" t="str">
            <v>WHOL</v>
          </cell>
          <cell r="D44" t="str">
            <v>TRA_OTS_L</v>
          </cell>
          <cell r="E44">
            <v>-1</v>
          </cell>
          <cell r="F44">
            <v>-1</v>
          </cell>
          <cell r="G44">
            <v>-1</v>
          </cell>
          <cell r="H44">
            <v>-1</v>
          </cell>
          <cell r="I44">
            <v>-1</v>
          </cell>
          <cell r="J44">
            <v>-1</v>
          </cell>
          <cell r="K44">
            <v>-1</v>
          </cell>
          <cell r="L44">
            <v>-1</v>
          </cell>
          <cell r="M44">
            <v>1.4</v>
          </cell>
          <cell r="N44">
            <v>1.4</v>
          </cell>
          <cell r="O44">
            <v>-1</v>
          </cell>
          <cell r="P44">
            <v>-1</v>
          </cell>
        </row>
        <row r="45">
          <cell r="A45" t="str">
            <v>BELG_IN_BO</v>
          </cell>
          <cell r="B45" t="str">
            <v>BELG</v>
          </cell>
          <cell r="C45" t="str">
            <v>WHOL</v>
          </cell>
          <cell r="D45" t="str">
            <v>IN_BO</v>
          </cell>
          <cell r="E45">
            <v>0.2</v>
          </cell>
          <cell r="F45">
            <v>0.2</v>
          </cell>
          <cell r="G45">
            <v>0.23</v>
          </cell>
          <cell r="H45">
            <v>0.23</v>
          </cell>
          <cell r="I45">
            <v>0.23</v>
          </cell>
          <cell r="J45">
            <v>0.14000000000000001</v>
          </cell>
          <cell r="K45">
            <v>0.13</v>
          </cell>
          <cell r="L45">
            <v>0.13</v>
          </cell>
          <cell r="M45">
            <v>0.17</v>
          </cell>
          <cell r="N45">
            <v>0.08</v>
          </cell>
          <cell r="O45">
            <v>7.0000000000000007E-2</v>
          </cell>
          <cell r="P45">
            <v>7.0000000000000007E-2</v>
          </cell>
        </row>
        <row r="46">
          <cell r="A46" t="str">
            <v>BELG_IN_OC</v>
          </cell>
          <cell r="B46" t="str">
            <v>BELG</v>
          </cell>
          <cell r="C46" t="str">
            <v>WHOL</v>
          </cell>
          <cell r="D46" t="str">
            <v>IN_OC</v>
          </cell>
          <cell r="E46">
            <v>0.2</v>
          </cell>
          <cell r="F46">
            <v>0.2</v>
          </cell>
          <cell r="G46">
            <v>0.23</v>
          </cell>
          <cell r="H46">
            <v>0.23</v>
          </cell>
          <cell r="I46">
            <v>0.23</v>
          </cell>
          <cell r="J46">
            <v>0.03</v>
          </cell>
          <cell r="K46">
            <v>0.13</v>
          </cell>
          <cell r="L46">
            <v>0.13</v>
          </cell>
          <cell r="M46">
            <v>0.17</v>
          </cell>
          <cell r="N46">
            <v>0.08</v>
          </cell>
          <cell r="O46">
            <v>7.0000000000000007E-2</v>
          </cell>
          <cell r="P46">
            <v>7.0000000000000007E-2</v>
          </cell>
        </row>
        <row r="47">
          <cell r="A47" t="str">
            <v>DENM_CON_COMB</v>
          </cell>
          <cell r="B47" t="str">
            <v>DENM</v>
          </cell>
          <cell r="C47" t="str">
            <v>WHOL</v>
          </cell>
          <cell r="D47" t="str">
            <v>CON_COMB</v>
          </cell>
          <cell r="E47">
            <v>0.2</v>
          </cell>
          <cell r="F47">
            <v>0.2</v>
          </cell>
          <cell r="G47">
            <v>0.23</v>
          </cell>
          <cell r="H47">
            <v>0.23</v>
          </cell>
          <cell r="I47">
            <v>0.23</v>
          </cell>
          <cell r="J47">
            <v>0.14000000000000001</v>
          </cell>
          <cell r="K47">
            <v>0.13</v>
          </cell>
          <cell r="L47">
            <v>0.13</v>
          </cell>
          <cell r="M47">
            <v>0.17</v>
          </cell>
          <cell r="N47">
            <v>0.08</v>
          </cell>
          <cell r="O47">
            <v>7.0000000000000007E-2</v>
          </cell>
          <cell r="P47">
            <v>7.0000000000000007E-2</v>
          </cell>
        </row>
        <row r="48">
          <cell r="A48" t="str">
            <v>DENM_PP_EX_WB</v>
          </cell>
          <cell r="B48" t="str">
            <v>DENM</v>
          </cell>
          <cell r="C48" t="str">
            <v>WHOL</v>
          </cell>
          <cell r="D48" t="str">
            <v>PP_EX_WB</v>
          </cell>
          <cell r="E48">
            <v>-1</v>
          </cell>
          <cell r="F48">
            <v>-1</v>
          </cell>
          <cell r="G48">
            <v>0.42</v>
          </cell>
          <cell r="H48">
            <v>0.42</v>
          </cell>
          <cell r="I48">
            <v>0.42</v>
          </cell>
          <cell r="J48">
            <v>-1</v>
          </cell>
          <cell r="K48">
            <v>-1</v>
          </cell>
          <cell r="L48">
            <v>-1</v>
          </cell>
          <cell r="M48">
            <v>-1</v>
          </cell>
          <cell r="N48">
            <v>-1</v>
          </cell>
          <cell r="O48">
            <v>-1</v>
          </cell>
          <cell r="P48">
            <v>-1</v>
          </cell>
        </row>
        <row r="49">
          <cell r="A49" t="str">
            <v>DENM_PP_EX_OTH</v>
          </cell>
          <cell r="B49" t="str">
            <v>DENM</v>
          </cell>
          <cell r="C49" t="str">
            <v>WHOL</v>
          </cell>
          <cell r="D49" t="str">
            <v>PP_EX_OTH</v>
          </cell>
          <cell r="E49">
            <v>0.27</v>
          </cell>
          <cell r="F49">
            <v>0.27</v>
          </cell>
          <cell r="G49">
            <v>0.34</v>
          </cell>
          <cell r="H49">
            <v>0.34</v>
          </cell>
          <cell r="I49">
            <v>0.34</v>
          </cell>
          <cell r="J49">
            <v>0.14000000000000001</v>
          </cell>
          <cell r="K49">
            <v>0.13</v>
          </cell>
          <cell r="L49">
            <v>0.15</v>
          </cell>
          <cell r="M49">
            <v>0.2</v>
          </cell>
          <cell r="N49">
            <v>0.08</v>
          </cell>
          <cell r="O49">
            <v>7.0000000000000007E-2</v>
          </cell>
          <cell r="P49">
            <v>0.19</v>
          </cell>
        </row>
        <row r="50">
          <cell r="A50" t="str">
            <v>DENM_PP_NEW</v>
          </cell>
          <cell r="B50" t="str">
            <v>DENM</v>
          </cell>
          <cell r="C50" t="str">
            <v>WHOL</v>
          </cell>
          <cell r="D50" t="str">
            <v>PP_NEW</v>
          </cell>
          <cell r="E50">
            <v>0.1</v>
          </cell>
          <cell r="F50">
            <v>0.1</v>
          </cell>
          <cell r="G50">
            <v>0.15</v>
          </cell>
          <cell r="H50">
            <v>0.15</v>
          </cell>
          <cell r="I50">
            <v>0.15</v>
          </cell>
          <cell r="J50">
            <v>7.0000000000000007E-2</v>
          </cell>
          <cell r="K50">
            <v>0.13</v>
          </cell>
          <cell r="L50">
            <v>0.15</v>
          </cell>
          <cell r="M50">
            <v>0.1</v>
          </cell>
          <cell r="N50">
            <v>0.05</v>
          </cell>
          <cell r="O50">
            <v>7.0000000000000007E-2</v>
          </cell>
          <cell r="P50">
            <v>0.08</v>
          </cell>
        </row>
        <row r="51">
          <cell r="A51" t="str">
            <v>DENM_DOM</v>
          </cell>
          <cell r="B51" t="str">
            <v>DENM</v>
          </cell>
          <cell r="C51" t="str">
            <v>WHOL</v>
          </cell>
          <cell r="D51" t="str">
            <v>DOM</v>
          </cell>
          <cell r="E51">
            <v>7.0000000000000007E-2</v>
          </cell>
          <cell r="F51">
            <v>7.0000000000000007E-2</v>
          </cell>
          <cell r="G51">
            <v>0.08</v>
          </cell>
          <cell r="H51">
            <v>0.08</v>
          </cell>
          <cell r="I51">
            <v>0.08</v>
          </cell>
          <cell r="J51">
            <v>7.0000000000000007E-2</v>
          </cell>
          <cell r="K51">
            <v>0.05</v>
          </cell>
          <cell r="L51">
            <v>0.05</v>
          </cell>
          <cell r="M51">
            <v>0.16</v>
          </cell>
          <cell r="N51">
            <v>0.06</v>
          </cell>
          <cell r="O51">
            <v>0.06</v>
          </cell>
          <cell r="P51">
            <v>0.05</v>
          </cell>
        </row>
        <row r="52">
          <cell r="A52" t="str">
            <v>DENM_TRA_RD_LD2</v>
          </cell>
          <cell r="B52" t="str">
            <v>DENM</v>
          </cell>
          <cell r="C52" t="str">
            <v>WHOL</v>
          </cell>
          <cell r="D52" t="str">
            <v>TRA_RD_LD2</v>
          </cell>
          <cell r="E52">
            <v>-1</v>
          </cell>
          <cell r="F52">
            <v>-1</v>
          </cell>
          <cell r="G52">
            <v>-1</v>
          </cell>
          <cell r="H52">
            <v>-1</v>
          </cell>
          <cell r="I52">
            <v>-1</v>
          </cell>
          <cell r="J52">
            <v>-1</v>
          </cell>
          <cell r="K52">
            <v>-1</v>
          </cell>
          <cell r="L52">
            <v>-1</v>
          </cell>
          <cell r="M52">
            <v>-1</v>
          </cell>
          <cell r="N52">
            <v>-1</v>
          </cell>
          <cell r="O52">
            <v>0.2</v>
          </cell>
          <cell r="P52">
            <v>-1</v>
          </cell>
        </row>
        <row r="53">
          <cell r="A53" t="str">
            <v>DENM_TRA_RD_LD4</v>
          </cell>
          <cell r="B53" t="str">
            <v>DENM</v>
          </cell>
          <cell r="C53" t="str">
            <v>WHOL</v>
          </cell>
          <cell r="D53" t="str">
            <v>TRA_RD_LD4</v>
          </cell>
          <cell r="E53">
            <v>-1</v>
          </cell>
          <cell r="F53">
            <v>-1</v>
          </cell>
          <cell r="G53">
            <v>-1</v>
          </cell>
          <cell r="H53">
            <v>-1</v>
          </cell>
          <cell r="I53">
            <v>-1</v>
          </cell>
          <cell r="J53">
            <v>-1</v>
          </cell>
          <cell r="K53">
            <v>-1</v>
          </cell>
          <cell r="L53">
            <v>-1</v>
          </cell>
          <cell r="M53">
            <v>-1</v>
          </cell>
          <cell r="N53">
            <v>0.35</v>
          </cell>
          <cell r="O53">
            <v>0.9</v>
          </cell>
          <cell r="P53">
            <v>0.65</v>
          </cell>
        </row>
        <row r="54">
          <cell r="A54" t="str">
            <v>DENM_TRA_RD_HD</v>
          </cell>
          <cell r="B54" t="str">
            <v>DENM</v>
          </cell>
          <cell r="C54" t="str">
            <v>WHOL</v>
          </cell>
          <cell r="D54" t="str">
            <v>TRA_RD_HD</v>
          </cell>
          <cell r="E54">
            <v>-1</v>
          </cell>
          <cell r="F54">
            <v>-1</v>
          </cell>
          <cell r="G54">
            <v>-1</v>
          </cell>
          <cell r="H54">
            <v>-1</v>
          </cell>
          <cell r="I54">
            <v>-1</v>
          </cell>
          <cell r="J54">
            <v>-1</v>
          </cell>
          <cell r="K54">
            <v>-1</v>
          </cell>
          <cell r="L54">
            <v>-1</v>
          </cell>
          <cell r="M54">
            <v>-1</v>
          </cell>
          <cell r="N54">
            <v>1.17</v>
          </cell>
          <cell r="O54">
            <v>0.86</v>
          </cell>
          <cell r="P54">
            <v>0.65</v>
          </cell>
        </row>
        <row r="55">
          <cell r="A55" t="str">
            <v>DENM_TRA_OT</v>
          </cell>
          <cell r="B55" t="str">
            <v>DENM</v>
          </cell>
          <cell r="C55" t="str">
            <v>WHOL</v>
          </cell>
          <cell r="D55" t="str">
            <v>TRA_OT</v>
          </cell>
          <cell r="E55">
            <v>0.08</v>
          </cell>
          <cell r="F55">
            <v>0.08</v>
          </cell>
          <cell r="G55">
            <v>0.08</v>
          </cell>
          <cell r="H55">
            <v>0.08</v>
          </cell>
          <cell r="I55">
            <v>0.08</v>
          </cell>
          <cell r="J55">
            <v>7.0000000000000007E-2</v>
          </cell>
          <cell r="K55">
            <v>0.05</v>
          </cell>
          <cell r="L55">
            <v>0.05</v>
          </cell>
          <cell r="M55">
            <v>0.16</v>
          </cell>
          <cell r="N55">
            <v>1.24</v>
          </cell>
          <cell r="O55">
            <v>0.86</v>
          </cell>
          <cell r="P55">
            <v>0.05</v>
          </cell>
        </row>
        <row r="56">
          <cell r="A56" t="str">
            <v>DENM_TRA_OT_LD2</v>
          </cell>
          <cell r="B56" t="str">
            <v>DENM</v>
          </cell>
          <cell r="C56" t="str">
            <v>WHOL</v>
          </cell>
          <cell r="D56" t="str">
            <v>TRA_OT_LD2</v>
          </cell>
          <cell r="E56">
            <v>-1</v>
          </cell>
          <cell r="F56">
            <v>-1</v>
          </cell>
          <cell r="G56">
            <v>-1</v>
          </cell>
          <cell r="H56">
            <v>-1</v>
          </cell>
          <cell r="I56">
            <v>-1</v>
          </cell>
          <cell r="J56">
            <v>-1</v>
          </cell>
          <cell r="K56">
            <v>-1</v>
          </cell>
          <cell r="L56">
            <v>-1</v>
          </cell>
          <cell r="M56">
            <v>-1</v>
          </cell>
          <cell r="N56">
            <v>-1</v>
          </cell>
          <cell r="O56">
            <v>0.2</v>
          </cell>
          <cell r="P56">
            <v>-1</v>
          </cell>
        </row>
        <row r="57">
          <cell r="A57" t="str">
            <v>DENM_TRA_OT_LB</v>
          </cell>
          <cell r="B57" t="str">
            <v>DENM</v>
          </cell>
          <cell r="C57" t="str">
            <v>WHOL</v>
          </cell>
          <cell r="D57" t="str">
            <v>TRA_OT_LB</v>
          </cell>
          <cell r="E57">
            <v>0.08</v>
          </cell>
          <cell r="F57">
            <v>0.08</v>
          </cell>
          <cell r="G57">
            <v>0.08</v>
          </cell>
          <cell r="H57">
            <v>0.08</v>
          </cell>
          <cell r="I57">
            <v>0.08</v>
          </cell>
          <cell r="J57">
            <v>7.0000000000000007E-2</v>
          </cell>
          <cell r="K57">
            <v>0.05</v>
          </cell>
          <cell r="L57">
            <v>0.05</v>
          </cell>
          <cell r="M57">
            <v>0.16</v>
          </cell>
          <cell r="N57">
            <v>1.24</v>
          </cell>
          <cell r="O57">
            <v>0.86</v>
          </cell>
          <cell r="P57">
            <v>0.05</v>
          </cell>
        </row>
        <row r="58">
          <cell r="A58" t="str">
            <v>DENM_TRA_OTS_M</v>
          </cell>
          <cell r="B58" t="str">
            <v>DENM</v>
          </cell>
          <cell r="C58" t="str">
            <v>WHOL</v>
          </cell>
          <cell r="D58" t="str">
            <v>TRA_OTS_M</v>
          </cell>
          <cell r="E58">
            <v>-1</v>
          </cell>
          <cell r="F58">
            <v>-1</v>
          </cell>
          <cell r="G58">
            <v>-1</v>
          </cell>
          <cell r="H58">
            <v>-1</v>
          </cell>
          <cell r="I58">
            <v>-1</v>
          </cell>
          <cell r="J58">
            <v>-1</v>
          </cell>
          <cell r="K58">
            <v>-1</v>
          </cell>
          <cell r="L58">
            <v>-1</v>
          </cell>
          <cell r="M58">
            <v>-1</v>
          </cell>
          <cell r="N58">
            <v>1.4</v>
          </cell>
          <cell r="O58">
            <v>-1</v>
          </cell>
          <cell r="P58">
            <v>-1</v>
          </cell>
        </row>
        <row r="59">
          <cell r="A59" t="str">
            <v>DENM_TRA_OTS_L</v>
          </cell>
          <cell r="B59" t="str">
            <v>DENM</v>
          </cell>
          <cell r="C59" t="str">
            <v>WHOL</v>
          </cell>
          <cell r="D59" t="str">
            <v>TRA_OTS_L</v>
          </cell>
          <cell r="E59">
            <v>-1</v>
          </cell>
          <cell r="F59">
            <v>-1</v>
          </cell>
          <cell r="G59">
            <v>-1</v>
          </cell>
          <cell r="H59">
            <v>-1</v>
          </cell>
          <cell r="I59">
            <v>-1</v>
          </cell>
          <cell r="J59">
            <v>-1</v>
          </cell>
          <cell r="K59">
            <v>-1</v>
          </cell>
          <cell r="L59">
            <v>-1</v>
          </cell>
          <cell r="M59">
            <v>1.4</v>
          </cell>
          <cell r="N59">
            <v>1.4</v>
          </cell>
          <cell r="O59">
            <v>-1</v>
          </cell>
          <cell r="P59">
            <v>-1</v>
          </cell>
        </row>
        <row r="60">
          <cell r="A60" t="str">
            <v>DENM_IN_BO</v>
          </cell>
          <cell r="B60" t="str">
            <v>DENM</v>
          </cell>
          <cell r="C60" t="str">
            <v>WHOL</v>
          </cell>
          <cell r="D60" t="str">
            <v>IN_BO</v>
          </cell>
          <cell r="E60">
            <v>0.2</v>
          </cell>
          <cell r="F60">
            <v>0.2</v>
          </cell>
          <cell r="G60">
            <v>0.23</v>
          </cell>
          <cell r="H60">
            <v>0.23</v>
          </cell>
          <cell r="I60">
            <v>0.23</v>
          </cell>
          <cell r="J60">
            <v>0.14000000000000001</v>
          </cell>
          <cell r="K60">
            <v>0.13</v>
          </cell>
          <cell r="L60">
            <v>0.13</v>
          </cell>
          <cell r="M60">
            <v>0.17</v>
          </cell>
          <cell r="N60">
            <v>0.08</v>
          </cell>
          <cell r="O60">
            <v>7.0000000000000007E-2</v>
          </cell>
          <cell r="P60">
            <v>7.0000000000000007E-2</v>
          </cell>
        </row>
        <row r="61">
          <cell r="A61" t="str">
            <v>DENM_IN_OC</v>
          </cell>
          <cell r="B61" t="str">
            <v>DENM</v>
          </cell>
          <cell r="C61" t="str">
            <v>WHOL</v>
          </cell>
          <cell r="D61" t="str">
            <v>IN_OC</v>
          </cell>
          <cell r="E61">
            <v>0.2</v>
          </cell>
          <cell r="F61">
            <v>0.2</v>
          </cell>
          <cell r="G61">
            <v>0.23</v>
          </cell>
          <cell r="H61">
            <v>0.23</v>
          </cell>
          <cell r="I61">
            <v>0.23</v>
          </cell>
          <cell r="J61">
            <v>0.03</v>
          </cell>
          <cell r="K61">
            <v>0.13</v>
          </cell>
          <cell r="L61">
            <v>0.13</v>
          </cell>
          <cell r="M61">
            <v>0.17</v>
          </cell>
          <cell r="N61">
            <v>0.08</v>
          </cell>
          <cell r="O61">
            <v>7.0000000000000007E-2</v>
          </cell>
          <cell r="P61">
            <v>7.0000000000000007E-2</v>
          </cell>
        </row>
        <row r="62">
          <cell r="A62" t="str">
            <v>FINL_CON_COMB</v>
          </cell>
          <cell r="B62" t="str">
            <v>FINL</v>
          </cell>
          <cell r="C62" t="str">
            <v>WHOL</v>
          </cell>
          <cell r="D62" t="str">
            <v>CON_COMB</v>
          </cell>
          <cell r="E62">
            <v>0.2</v>
          </cell>
          <cell r="F62">
            <v>0.2</v>
          </cell>
          <cell r="G62">
            <v>0.23</v>
          </cell>
          <cell r="H62">
            <v>0.23</v>
          </cell>
          <cell r="I62">
            <v>0.23</v>
          </cell>
          <cell r="J62">
            <v>0.14000000000000001</v>
          </cell>
          <cell r="K62">
            <v>0.13</v>
          </cell>
          <cell r="L62">
            <v>0.13</v>
          </cell>
          <cell r="M62">
            <v>0.17</v>
          </cell>
          <cell r="N62">
            <v>0.08</v>
          </cell>
          <cell r="O62">
            <v>7.0000000000000007E-2</v>
          </cell>
          <cell r="P62">
            <v>7.0000000000000007E-2</v>
          </cell>
        </row>
        <row r="63">
          <cell r="A63" t="str">
            <v>FINL_PP_EX_WB</v>
          </cell>
          <cell r="B63" t="str">
            <v>FINL</v>
          </cell>
          <cell r="C63" t="str">
            <v>WHOL</v>
          </cell>
          <cell r="D63" t="str">
            <v>PP_EX_WB</v>
          </cell>
          <cell r="E63">
            <v>-1</v>
          </cell>
          <cell r="F63">
            <v>-1</v>
          </cell>
          <cell r="G63">
            <v>0.42</v>
          </cell>
          <cell r="H63">
            <v>0.42</v>
          </cell>
          <cell r="I63">
            <v>0.42</v>
          </cell>
          <cell r="J63">
            <v>-1</v>
          </cell>
          <cell r="K63">
            <v>-1</v>
          </cell>
          <cell r="L63">
            <v>-1</v>
          </cell>
          <cell r="M63">
            <v>-1</v>
          </cell>
          <cell r="N63">
            <v>-1</v>
          </cell>
          <cell r="O63">
            <v>-1</v>
          </cell>
          <cell r="P63">
            <v>-1</v>
          </cell>
        </row>
        <row r="64">
          <cell r="A64" t="str">
            <v>FINL_PP_EX_OTH</v>
          </cell>
          <cell r="B64" t="str">
            <v>FINL</v>
          </cell>
          <cell r="C64" t="str">
            <v>WHOL</v>
          </cell>
          <cell r="D64" t="str">
            <v>PP_EX_OTH</v>
          </cell>
          <cell r="E64">
            <v>0.25</v>
          </cell>
          <cell r="F64">
            <v>0.25</v>
          </cell>
          <cell r="G64">
            <v>0.28999999999999998</v>
          </cell>
          <cell r="H64">
            <v>0.28999999999999998</v>
          </cell>
          <cell r="I64">
            <v>0.28999999999999998</v>
          </cell>
          <cell r="J64">
            <v>0.14000000000000001</v>
          </cell>
          <cell r="K64">
            <v>0.13</v>
          </cell>
          <cell r="L64">
            <v>0.13</v>
          </cell>
          <cell r="M64">
            <v>0.2</v>
          </cell>
          <cell r="N64">
            <v>0.08</v>
          </cell>
          <cell r="O64">
            <v>7.0000000000000007E-2</v>
          </cell>
          <cell r="P64">
            <v>0.15</v>
          </cell>
        </row>
        <row r="65">
          <cell r="A65" t="str">
            <v>FINL_PP_NEW</v>
          </cell>
          <cell r="B65" t="str">
            <v>FINL</v>
          </cell>
          <cell r="C65" t="str">
            <v>WHOL</v>
          </cell>
          <cell r="D65" t="str">
            <v>PP_NEW</v>
          </cell>
          <cell r="E65">
            <v>0.1</v>
          </cell>
          <cell r="F65">
            <v>0.1</v>
          </cell>
          <cell r="G65">
            <v>0.15</v>
          </cell>
          <cell r="H65">
            <v>0.15</v>
          </cell>
          <cell r="I65">
            <v>0.15</v>
          </cell>
          <cell r="J65">
            <v>7.0000000000000007E-2</v>
          </cell>
          <cell r="K65">
            <v>7.0000000000000007E-2</v>
          </cell>
          <cell r="L65">
            <v>7.0000000000000007E-2</v>
          </cell>
          <cell r="M65">
            <v>0.1</v>
          </cell>
          <cell r="N65">
            <v>0.05</v>
          </cell>
          <cell r="O65">
            <v>7.0000000000000007E-2</v>
          </cell>
          <cell r="P65">
            <v>0.05</v>
          </cell>
        </row>
        <row r="66">
          <cell r="A66" t="str">
            <v>FINL_DOM</v>
          </cell>
          <cell r="B66" t="str">
            <v>FINL</v>
          </cell>
          <cell r="C66" t="str">
            <v>WHOL</v>
          </cell>
          <cell r="D66" t="str">
            <v>DOM</v>
          </cell>
          <cell r="E66">
            <v>7.0000000000000007E-2</v>
          </cell>
          <cell r="F66">
            <v>7.0000000000000007E-2</v>
          </cell>
          <cell r="G66">
            <v>0.08</v>
          </cell>
          <cell r="H66">
            <v>0.08</v>
          </cell>
          <cell r="I66">
            <v>0.08</v>
          </cell>
          <cell r="J66">
            <v>7.0000000000000007E-2</v>
          </cell>
          <cell r="K66">
            <v>0.05</v>
          </cell>
          <cell r="L66">
            <v>0.05</v>
          </cell>
          <cell r="M66">
            <v>0.16</v>
          </cell>
          <cell r="N66">
            <v>0.06</v>
          </cell>
          <cell r="O66">
            <v>0.06</v>
          </cell>
          <cell r="P66">
            <v>0.05</v>
          </cell>
        </row>
        <row r="67">
          <cell r="A67" t="str">
            <v>FINL_TRA_RD_LD2</v>
          </cell>
          <cell r="B67" t="str">
            <v>FINL</v>
          </cell>
          <cell r="C67" t="str">
            <v>WHOL</v>
          </cell>
          <cell r="D67" t="str">
            <v>TRA_RD_LD2</v>
          </cell>
          <cell r="E67">
            <v>-1</v>
          </cell>
          <cell r="F67">
            <v>-1</v>
          </cell>
          <cell r="G67">
            <v>-1</v>
          </cell>
          <cell r="H67">
            <v>-1</v>
          </cell>
          <cell r="I67">
            <v>-1</v>
          </cell>
          <cell r="J67">
            <v>-1</v>
          </cell>
          <cell r="K67">
            <v>-1</v>
          </cell>
          <cell r="L67">
            <v>-1</v>
          </cell>
          <cell r="M67">
            <v>-1</v>
          </cell>
          <cell r="N67">
            <v>-1</v>
          </cell>
          <cell r="O67">
            <v>0.2</v>
          </cell>
          <cell r="P67">
            <v>-1</v>
          </cell>
        </row>
        <row r="68">
          <cell r="A68" t="str">
            <v>FINL_TRA_RD_LD4</v>
          </cell>
          <cell r="B68" t="str">
            <v>FINL</v>
          </cell>
          <cell r="C68" t="str">
            <v>WHOL</v>
          </cell>
          <cell r="D68" t="str">
            <v>TRA_RD_LD4</v>
          </cell>
          <cell r="E68">
            <v>-1</v>
          </cell>
          <cell r="F68">
            <v>-1</v>
          </cell>
          <cell r="G68">
            <v>-1</v>
          </cell>
          <cell r="H68">
            <v>-1</v>
          </cell>
          <cell r="I68">
            <v>-1</v>
          </cell>
          <cell r="J68">
            <v>-1</v>
          </cell>
          <cell r="K68">
            <v>-1</v>
          </cell>
          <cell r="L68">
            <v>-1</v>
          </cell>
          <cell r="M68">
            <v>-1</v>
          </cell>
          <cell r="N68">
            <v>0.35</v>
          </cell>
          <cell r="O68">
            <v>0.9</v>
          </cell>
          <cell r="P68">
            <v>0.65</v>
          </cell>
        </row>
        <row r="69">
          <cell r="A69" t="str">
            <v>FINL_TRA_RD_HD</v>
          </cell>
          <cell r="B69" t="str">
            <v>FINL</v>
          </cell>
          <cell r="C69" t="str">
            <v>WHOL</v>
          </cell>
          <cell r="D69" t="str">
            <v>TRA_RD_HD</v>
          </cell>
          <cell r="E69">
            <v>-1</v>
          </cell>
          <cell r="F69">
            <v>-1</v>
          </cell>
          <cell r="G69">
            <v>-1</v>
          </cell>
          <cell r="H69">
            <v>-1</v>
          </cell>
          <cell r="I69">
            <v>-1</v>
          </cell>
          <cell r="J69">
            <v>-1</v>
          </cell>
          <cell r="K69">
            <v>-1</v>
          </cell>
          <cell r="L69">
            <v>-1</v>
          </cell>
          <cell r="M69">
            <v>-1</v>
          </cell>
          <cell r="N69">
            <v>1.03</v>
          </cell>
          <cell r="O69">
            <v>0.86</v>
          </cell>
          <cell r="P69">
            <v>0.65</v>
          </cell>
        </row>
        <row r="70">
          <cell r="A70" t="str">
            <v>FINL_TRA_OT</v>
          </cell>
          <cell r="B70" t="str">
            <v>FINL</v>
          </cell>
          <cell r="C70" t="str">
            <v>WHOL</v>
          </cell>
          <cell r="D70" t="str">
            <v>TRA_OT</v>
          </cell>
          <cell r="E70">
            <v>0.08</v>
          </cell>
          <cell r="F70">
            <v>0.08</v>
          </cell>
          <cell r="G70">
            <v>0.08</v>
          </cell>
          <cell r="H70">
            <v>0.08</v>
          </cell>
          <cell r="I70">
            <v>0.08</v>
          </cell>
          <cell r="J70">
            <v>7.0000000000000007E-2</v>
          </cell>
          <cell r="K70">
            <v>0.05</v>
          </cell>
          <cell r="L70">
            <v>0.05</v>
          </cell>
          <cell r="M70">
            <v>0.16</v>
          </cell>
          <cell r="N70">
            <v>1.4</v>
          </cell>
          <cell r="O70">
            <v>0.86</v>
          </cell>
          <cell r="P70">
            <v>0.05</v>
          </cell>
        </row>
        <row r="71">
          <cell r="A71" t="str">
            <v>FINL_TRA_OT_LD2</v>
          </cell>
          <cell r="B71" t="str">
            <v>FINL</v>
          </cell>
          <cell r="C71" t="str">
            <v>WHOL</v>
          </cell>
          <cell r="D71" t="str">
            <v>TRA_OT_LD2</v>
          </cell>
          <cell r="E71">
            <v>-1</v>
          </cell>
          <cell r="F71">
            <v>-1</v>
          </cell>
          <cell r="G71">
            <v>-1</v>
          </cell>
          <cell r="H71">
            <v>-1</v>
          </cell>
          <cell r="I71">
            <v>-1</v>
          </cell>
          <cell r="J71">
            <v>-1</v>
          </cell>
          <cell r="K71">
            <v>-1</v>
          </cell>
          <cell r="L71">
            <v>-1</v>
          </cell>
          <cell r="M71">
            <v>-1</v>
          </cell>
          <cell r="N71">
            <v>-1</v>
          </cell>
          <cell r="O71">
            <v>0.2</v>
          </cell>
          <cell r="P71">
            <v>-1</v>
          </cell>
        </row>
        <row r="72">
          <cell r="A72" t="str">
            <v>FINL_TRA_OT_LB</v>
          </cell>
          <cell r="B72" t="str">
            <v>FINL</v>
          </cell>
          <cell r="C72" t="str">
            <v>WHOL</v>
          </cell>
          <cell r="D72" t="str">
            <v>TRA_OT_LB</v>
          </cell>
          <cell r="E72">
            <v>0.08</v>
          </cell>
          <cell r="F72">
            <v>0.08</v>
          </cell>
          <cell r="G72">
            <v>0.08</v>
          </cell>
          <cell r="H72">
            <v>0.08</v>
          </cell>
          <cell r="I72">
            <v>0.08</v>
          </cell>
          <cell r="J72">
            <v>7.0000000000000007E-2</v>
          </cell>
          <cell r="K72">
            <v>0.05</v>
          </cell>
          <cell r="L72">
            <v>0.05</v>
          </cell>
          <cell r="M72">
            <v>0.16</v>
          </cell>
          <cell r="N72">
            <v>1.4</v>
          </cell>
          <cell r="O72">
            <v>0.86</v>
          </cell>
          <cell r="P72">
            <v>0.05</v>
          </cell>
        </row>
        <row r="73">
          <cell r="A73" t="str">
            <v>FINL_TRA_OTS_M</v>
          </cell>
          <cell r="B73" t="str">
            <v>FINL</v>
          </cell>
          <cell r="C73" t="str">
            <v>WHOL</v>
          </cell>
          <cell r="D73" t="str">
            <v>TRA_OTS_M</v>
          </cell>
          <cell r="E73">
            <v>-1</v>
          </cell>
          <cell r="F73">
            <v>-1</v>
          </cell>
          <cell r="G73">
            <v>-1</v>
          </cell>
          <cell r="H73">
            <v>-1</v>
          </cell>
          <cell r="I73">
            <v>-1</v>
          </cell>
          <cell r="J73">
            <v>-1</v>
          </cell>
          <cell r="K73">
            <v>-1</v>
          </cell>
          <cell r="L73">
            <v>-1</v>
          </cell>
          <cell r="M73">
            <v>-1</v>
          </cell>
          <cell r="N73">
            <v>1.4</v>
          </cell>
          <cell r="O73">
            <v>-1</v>
          </cell>
          <cell r="P73">
            <v>-1</v>
          </cell>
        </row>
        <row r="74">
          <cell r="A74" t="str">
            <v>FINL_TRA_OTS_L</v>
          </cell>
          <cell r="B74" t="str">
            <v>FINL</v>
          </cell>
          <cell r="C74" t="str">
            <v>WHOL</v>
          </cell>
          <cell r="D74" t="str">
            <v>TRA_OTS_L</v>
          </cell>
          <cell r="E74">
            <v>-1</v>
          </cell>
          <cell r="F74">
            <v>-1</v>
          </cell>
          <cell r="G74">
            <v>-1</v>
          </cell>
          <cell r="H74">
            <v>-1</v>
          </cell>
          <cell r="I74">
            <v>-1</v>
          </cell>
          <cell r="J74">
            <v>-1</v>
          </cell>
          <cell r="K74">
            <v>-1</v>
          </cell>
          <cell r="L74">
            <v>-1</v>
          </cell>
          <cell r="M74">
            <v>1.4</v>
          </cell>
          <cell r="N74">
            <v>1.4</v>
          </cell>
          <cell r="O74">
            <v>-1</v>
          </cell>
          <cell r="P74">
            <v>-1</v>
          </cell>
        </row>
        <row r="75">
          <cell r="A75" t="str">
            <v>FINL_IN_BO</v>
          </cell>
          <cell r="B75" t="str">
            <v>FINL</v>
          </cell>
          <cell r="C75" t="str">
            <v>WHOL</v>
          </cell>
          <cell r="D75" t="str">
            <v>IN_BO</v>
          </cell>
          <cell r="E75">
            <v>0.19</v>
          </cell>
          <cell r="F75">
            <v>0.19</v>
          </cell>
          <cell r="G75">
            <v>0.22</v>
          </cell>
          <cell r="H75">
            <v>0.22</v>
          </cell>
          <cell r="I75">
            <v>0.22</v>
          </cell>
          <cell r="J75">
            <v>0.14000000000000001</v>
          </cell>
          <cell r="K75">
            <v>0.13</v>
          </cell>
          <cell r="L75">
            <v>0.13</v>
          </cell>
          <cell r="M75">
            <v>0.17</v>
          </cell>
          <cell r="N75">
            <v>0.08</v>
          </cell>
          <cell r="O75">
            <v>7.0000000000000007E-2</v>
          </cell>
          <cell r="P75">
            <v>7.0000000000000007E-2</v>
          </cell>
        </row>
        <row r="76">
          <cell r="A76" t="str">
            <v>FINL_IN_OC</v>
          </cell>
          <cell r="B76" t="str">
            <v>FINL</v>
          </cell>
          <cell r="C76" t="str">
            <v>WHOL</v>
          </cell>
          <cell r="D76" t="str">
            <v>IN_OC</v>
          </cell>
          <cell r="E76">
            <v>0.19</v>
          </cell>
          <cell r="F76">
            <v>0.19</v>
          </cell>
          <cell r="G76">
            <v>0.22</v>
          </cell>
          <cell r="H76">
            <v>0.22</v>
          </cell>
          <cell r="I76">
            <v>0.22</v>
          </cell>
          <cell r="J76">
            <v>0.03</v>
          </cell>
          <cell r="K76">
            <v>0.13</v>
          </cell>
          <cell r="L76">
            <v>0.13</v>
          </cell>
          <cell r="M76">
            <v>0.17</v>
          </cell>
          <cell r="N76">
            <v>0.08</v>
          </cell>
          <cell r="O76">
            <v>7.0000000000000007E-2</v>
          </cell>
          <cell r="P76">
            <v>7.0000000000000007E-2</v>
          </cell>
        </row>
        <row r="77">
          <cell r="A77" t="str">
            <v>FRAN_CON_COMB</v>
          </cell>
          <cell r="B77" t="str">
            <v>FRAN</v>
          </cell>
          <cell r="C77" t="str">
            <v>WHOL</v>
          </cell>
          <cell r="D77" t="str">
            <v>CON_COMB</v>
          </cell>
          <cell r="E77">
            <v>0.2</v>
          </cell>
          <cell r="F77">
            <v>0.2</v>
          </cell>
          <cell r="G77">
            <v>0.23</v>
          </cell>
          <cell r="H77">
            <v>0.23</v>
          </cell>
          <cell r="I77">
            <v>0.23</v>
          </cell>
          <cell r="J77">
            <v>0.14000000000000001</v>
          </cell>
          <cell r="K77">
            <v>0.13</v>
          </cell>
          <cell r="L77">
            <v>0.13</v>
          </cell>
          <cell r="M77">
            <v>0.17</v>
          </cell>
          <cell r="N77">
            <v>0.08</v>
          </cell>
          <cell r="O77">
            <v>7.0000000000000007E-2</v>
          </cell>
          <cell r="P77">
            <v>7.0000000000000007E-2</v>
          </cell>
        </row>
        <row r="78">
          <cell r="A78" t="str">
            <v>FRAN_PP_EX_WB</v>
          </cell>
          <cell r="B78" t="str">
            <v>FRAN</v>
          </cell>
          <cell r="C78" t="str">
            <v>WHOL</v>
          </cell>
          <cell r="D78" t="str">
            <v>PP_EX_WB</v>
          </cell>
          <cell r="E78">
            <v>-1</v>
          </cell>
          <cell r="F78">
            <v>-1</v>
          </cell>
          <cell r="G78">
            <v>0.42</v>
          </cell>
          <cell r="H78">
            <v>0.42</v>
          </cell>
          <cell r="I78">
            <v>0.42</v>
          </cell>
          <cell r="J78">
            <v>-1</v>
          </cell>
          <cell r="K78">
            <v>-1</v>
          </cell>
          <cell r="L78">
            <v>-1</v>
          </cell>
          <cell r="M78">
            <v>-1</v>
          </cell>
          <cell r="N78">
            <v>-1</v>
          </cell>
          <cell r="O78">
            <v>-1</v>
          </cell>
          <cell r="P78">
            <v>-1</v>
          </cell>
        </row>
        <row r="79">
          <cell r="A79" t="str">
            <v>FRAN_PP_EX_OTH</v>
          </cell>
          <cell r="B79" t="str">
            <v>FRAN</v>
          </cell>
          <cell r="C79" t="str">
            <v>WHOL</v>
          </cell>
          <cell r="D79" t="str">
            <v>PP_EX_OTH</v>
          </cell>
          <cell r="E79">
            <v>0.25</v>
          </cell>
          <cell r="F79">
            <v>0.25</v>
          </cell>
          <cell r="G79">
            <v>0.26</v>
          </cell>
          <cell r="H79">
            <v>0.26</v>
          </cell>
          <cell r="I79">
            <v>0.26</v>
          </cell>
          <cell r="J79">
            <v>0.14000000000000001</v>
          </cell>
          <cell r="K79">
            <v>0.13</v>
          </cell>
          <cell r="L79">
            <v>0.13</v>
          </cell>
          <cell r="M79">
            <v>0.23</v>
          </cell>
          <cell r="N79">
            <v>0.08</v>
          </cell>
          <cell r="O79">
            <v>7.0000000000000007E-2</v>
          </cell>
          <cell r="P79">
            <v>0.08</v>
          </cell>
        </row>
        <row r="80">
          <cell r="A80" t="str">
            <v>FRAN_PP_NEW</v>
          </cell>
          <cell r="B80" t="str">
            <v>FRAN</v>
          </cell>
          <cell r="C80" t="str">
            <v>WHOL</v>
          </cell>
          <cell r="D80" t="str">
            <v>PP_NEW</v>
          </cell>
          <cell r="E80">
            <v>0.1</v>
          </cell>
          <cell r="F80">
            <v>0.1</v>
          </cell>
          <cell r="G80">
            <v>0.15</v>
          </cell>
          <cell r="H80">
            <v>0.15</v>
          </cell>
          <cell r="I80">
            <v>0.15</v>
          </cell>
          <cell r="J80">
            <v>7.0000000000000007E-2</v>
          </cell>
          <cell r="K80">
            <v>7.0000000000000007E-2</v>
          </cell>
          <cell r="L80">
            <v>7.0000000000000007E-2</v>
          </cell>
          <cell r="M80">
            <v>0.1</v>
          </cell>
          <cell r="N80">
            <v>0.05</v>
          </cell>
          <cell r="O80">
            <v>0.06</v>
          </cell>
          <cell r="P80">
            <v>0.05</v>
          </cell>
        </row>
        <row r="81">
          <cell r="A81" t="str">
            <v>FRAN_DOM</v>
          </cell>
          <cell r="B81" t="str">
            <v>FRAN</v>
          </cell>
          <cell r="C81" t="str">
            <v>WHOL</v>
          </cell>
          <cell r="D81" t="str">
            <v>DOM</v>
          </cell>
          <cell r="E81">
            <v>7.0000000000000007E-2</v>
          </cell>
          <cell r="F81">
            <v>7.0000000000000007E-2</v>
          </cell>
          <cell r="G81">
            <v>0.09</v>
          </cell>
          <cell r="H81">
            <v>0.09</v>
          </cell>
          <cell r="I81">
            <v>0.09</v>
          </cell>
          <cell r="J81">
            <v>7.0000000000000007E-2</v>
          </cell>
          <cell r="K81">
            <v>0.05</v>
          </cell>
          <cell r="L81">
            <v>0.05</v>
          </cell>
          <cell r="M81">
            <v>0.17</v>
          </cell>
          <cell r="N81">
            <v>7.0000000000000007E-2</v>
          </cell>
          <cell r="O81">
            <v>0.06</v>
          </cell>
          <cell r="P81">
            <v>0.05</v>
          </cell>
        </row>
        <row r="82">
          <cell r="A82" t="str">
            <v>FRAN_TRA_RD_LD2</v>
          </cell>
          <cell r="B82" t="str">
            <v>FRAN</v>
          </cell>
          <cell r="C82" t="str">
            <v>WHOL</v>
          </cell>
          <cell r="D82" t="str">
            <v>TRA_RD_LD2</v>
          </cell>
          <cell r="E82">
            <v>-1</v>
          </cell>
          <cell r="F82">
            <v>-1</v>
          </cell>
          <cell r="G82">
            <v>-1</v>
          </cell>
          <cell r="H82">
            <v>-1</v>
          </cell>
          <cell r="I82">
            <v>-1</v>
          </cell>
          <cell r="J82">
            <v>-1</v>
          </cell>
          <cell r="K82">
            <v>-1</v>
          </cell>
          <cell r="L82">
            <v>-1</v>
          </cell>
          <cell r="M82">
            <v>-1</v>
          </cell>
          <cell r="N82">
            <v>-1</v>
          </cell>
          <cell r="O82">
            <v>0.2</v>
          </cell>
          <cell r="P82">
            <v>-1</v>
          </cell>
        </row>
        <row r="83">
          <cell r="A83" t="str">
            <v>FRAN_TRA_RD_LD4</v>
          </cell>
          <cell r="B83" t="str">
            <v>FRAN</v>
          </cell>
          <cell r="C83" t="str">
            <v>WHOL</v>
          </cell>
          <cell r="D83" t="str">
            <v>TRA_RD_LD4</v>
          </cell>
          <cell r="E83">
            <v>-1</v>
          </cell>
          <cell r="F83">
            <v>-1</v>
          </cell>
          <cell r="G83">
            <v>-1</v>
          </cell>
          <cell r="H83">
            <v>-1</v>
          </cell>
          <cell r="I83">
            <v>-1</v>
          </cell>
          <cell r="J83">
            <v>-1</v>
          </cell>
          <cell r="K83">
            <v>-1</v>
          </cell>
          <cell r="L83">
            <v>-1</v>
          </cell>
          <cell r="M83">
            <v>-1</v>
          </cell>
          <cell r="N83">
            <v>0.27</v>
          </cell>
          <cell r="O83">
            <v>0.79</v>
          </cell>
          <cell r="P83">
            <v>0.65</v>
          </cell>
        </row>
        <row r="84">
          <cell r="A84" t="str">
            <v>FRAN_TRA_RD_HD</v>
          </cell>
          <cell r="B84" t="str">
            <v>FRAN</v>
          </cell>
          <cell r="C84" t="str">
            <v>WHOL</v>
          </cell>
          <cell r="D84" t="str">
            <v>TRA_RD_HD</v>
          </cell>
          <cell r="E84">
            <v>-1</v>
          </cell>
          <cell r="F84">
            <v>-1</v>
          </cell>
          <cell r="G84">
            <v>-1</v>
          </cell>
          <cell r="H84">
            <v>-1</v>
          </cell>
          <cell r="I84">
            <v>-1</v>
          </cell>
          <cell r="J84">
            <v>-1</v>
          </cell>
          <cell r="K84">
            <v>-1</v>
          </cell>
          <cell r="L84">
            <v>-1</v>
          </cell>
          <cell r="M84">
            <v>-1</v>
          </cell>
          <cell r="N84">
            <v>1.1599999999999999</v>
          </cell>
          <cell r="O84">
            <v>0.79</v>
          </cell>
          <cell r="P84">
            <v>0.65</v>
          </cell>
        </row>
        <row r="85">
          <cell r="A85" t="str">
            <v>FRAN_TRA_OT</v>
          </cell>
          <cell r="B85" t="str">
            <v>FRAN</v>
          </cell>
          <cell r="C85" t="str">
            <v>WHOL</v>
          </cell>
          <cell r="D85" t="str">
            <v>TRA_OT</v>
          </cell>
          <cell r="E85">
            <v>0.08</v>
          </cell>
          <cell r="F85">
            <v>0.08</v>
          </cell>
          <cell r="G85">
            <v>0.08</v>
          </cell>
          <cell r="H85">
            <v>0.08</v>
          </cell>
          <cell r="I85">
            <v>0.08</v>
          </cell>
          <cell r="J85">
            <v>7.0000000000000007E-2</v>
          </cell>
          <cell r="K85">
            <v>0.05</v>
          </cell>
          <cell r="L85">
            <v>0.05</v>
          </cell>
          <cell r="M85">
            <v>0.16</v>
          </cell>
          <cell r="N85">
            <v>1.6</v>
          </cell>
          <cell r="O85">
            <v>0.85</v>
          </cell>
          <cell r="P85">
            <v>0.05</v>
          </cell>
        </row>
        <row r="86">
          <cell r="A86" t="str">
            <v>FRAN_TRA_OT_LD2</v>
          </cell>
          <cell r="B86" t="str">
            <v>FRAN</v>
          </cell>
          <cell r="C86" t="str">
            <v>WHOL</v>
          </cell>
          <cell r="D86" t="str">
            <v>TRA_OT_LD2</v>
          </cell>
          <cell r="E86">
            <v>-1</v>
          </cell>
          <cell r="F86">
            <v>-1</v>
          </cell>
          <cell r="G86">
            <v>-1</v>
          </cell>
          <cell r="H86">
            <v>-1</v>
          </cell>
          <cell r="I86">
            <v>-1</v>
          </cell>
          <cell r="J86">
            <v>-1</v>
          </cell>
          <cell r="K86">
            <v>-1</v>
          </cell>
          <cell r="L86">
            <v>-1</v>
          </cell>
          <cell r="M86">
            <v>-1</v>
          </cell>
          <cell r="N86">
            <v>-1</v>
          </cell>
          <cell r="O86">
            <v>0.2</v>
          </cell>
          <cell r="P86">
            <v>-1</v>
          </cell>
        </row>
        <row r="87">
          <cell r="A87" t="str">
            <v>FRAN_TRA_OT_LB</v>
          </cell>
          <cell r="B87" t="str">
            <v>FRAN</v>
          </cell>
          <cell r="C87" t="str">
            <v>WHOL</v>
          </cell>
          <cell r="D87" t="str">
            <v>TRA_OT_LB</v>
          </cell>
          <cell r="E87">
            <v>0.08</v>
          </cell>
          <cell r="F87">
            <v>0.08</v>
          </cell>
          <cell r="G87">
            <v>0.08</v>
          </cell>
          <cell r="H87">
            <v>0.08</v>
          </cell>
          <cell r="I87">
            <v>0.08</v>
          </cell>
          <cell r="J87">
            <v>7.0000000000000007E-2</v>
          </cell>
          <cell r="K87">
            <v>0.05</v>
          </cell>
          <cell r="L87">
            <v>0.05</v>
          </cell>
          <cell r="M87">
            <v>0.16</v>
          </cell>
          <cell r="N87">
            <v>1.6</v>
          </cell>
          <cell r="O87">
            <v>0.85</v>
          </cell>
          <cell r="P87">
            <v>0.05</v>
          </cell>
        </row>
        <row r="88">
          <cell r="A88" t="str">
            <v>FRAN_TRA_OTS_M</v>
          </cell>
          <cell r="B88" t="str">
            <v>FRAN</v>
          </cell>
          <cell r="C88" t="str">
            <v>WHOL</v>
          </cell>
          <cell r="D88" t="str">
            <v>TRA_OTS_M</v>
          </cell>
          <cell r="E88">
            <v>-1</v>
          </cell>
          <cell r="F88">
            <v>-1</v>
          </cell>
          <cell r="G88">
            <v>-1</v>
          </cell>
          <cell r="H88">
            <v>-1</v>
          </cell>
          <cell r="I88">
            <v>-1</v>
          </cell>
          <cell r="J88">
            <v>-1</v>
          </cell>
          <cell r="K88">
            <v>-1</v>
          </cell>
          <cell r="L88">
            <v>-1</v>
          </cell>
          <cell r="M88">
            <v>-1</v>
          </cell>
          <cell r="N88">
            <v>1.48</v>
          </cell>
          <cell r="O88">
            <v>-1</v>
          </cell>
          <cell r="P88">
            <v>-1</v>
          </cell>
        </row>
        <row r="89">
          <cell r="A89" t="str">
            <v>FRAN_TRA_OTS_L</v>
          </cell>
          <cell r="B89" t="str">
            <v>FRAN</v>
          </cell>
          <cell r="C89" t="str">
            <v>WHOL</v>
          </cell>
          <cell r="D89" t="str">
            <v>TRA_OTS_L</v>
          </cell>
          <cell r="E89">
            <v>-1</v>
          </cell>
          <cell r="F89">
            <v>-1</v>
          </cell>
          <cell r="G89">
            <v>-1</v>
          </cell>
          <cell r="H89">
            <v>-1</v>
          </cell>
          <cell r="I89">
            <v>-1</v>
          </cell>
          <cell r="J89">
            <v>-1</v>
          </cell>
          <cell r="K89">
            <v>-1</v>
          </cell>
          <cell r="L89">
            <v>-1</v>
          </cell>
          <cell r="M89">
            <v>1.4</v>
          </cell>
          <cell r="N89">
            <v>1.48</v>
          </cell>
          <cell r="O89">
            <v>-1</v>
          </cell>
          <cell r="P89">
            <v>-1</v>
          </cell>
        </row>
        <row r="90">
          <cell r="A90" t="str">
            <v>FRAN_IN_BO</v>
          </cell>
          <cell r="B90" t="str">
            <v>FRAN</v>
          </cell>
          <cell r="C90" t="str">
            <v>WHOL</v>
          </cell>
          <cell r="D90" t="str">
            <v>IN_BO</v>
          </cell>
          <cell r="E90">
            <v>0.17</v>
          </cell>
          <cell r="F90">
            <v>0.17</v>
          </cell>
          <cell r="G90">
            <v>0.19</v>
          </cell>
          <cell r="H90">
            <v>0.19</v>
          </cell>
          <cell r="I90">
            <v>0.19</v>
          </cell>
          <cell r="J90">
            <v>0.14000000000000001</v>
          </cell>
          <cell r="K90">
            <v>0.19</v>
          </cell>
          <cell r="L90">
            <v>0.19</v>
          </cell>
          <cell r="M90">
            <v>0.17</v>
          </cell>
          <cell r="N90">
            <v>0.1</v>
          </cell>
          <cell r="O90">
            <v>7.0000000000000007E-2</v>
          </cell>
          <cell r="P90">
            <v>7.0000000000000007E-2</v>
          </cell>
        </row>
        <row r="91">
          <cell r="A91" t="str">
            <v>FRAN_IN_OC</v>
          </cell>
          <cell r="B91" t="str">
            <v>FRAN</v>
          </cell>
          <cell r="C91" t="str">
            <v>WHOL</v>
          </cell>
          <cell r="D91" t="str">
            <v>IN_OC</v>
          </cell>
          <cell r="E91">
            <v>0.2</v>
          </cell>
          <cell r="F91">
            <v>0.2</v>
          </cell>
          <cell r="G91">
            <v>0.23</v>
          </cell>
          <cell r="H91">
            <v>0.23</v>
          </cell>
          <cell r="I91">
            <v>0.23</v>
          </cell>
          <cell r="J91">
            <v>0.03</v>
          </cell>
          <cell r="K91">
            <v>0.19</v>
          </cell>
          <cell r="L91">
            <v>0.19</v>
          </cell>
          <cell r="M91">
            <v>0.17</v>
          </cell>
          <cell r="N91">
            <v>0.1</v>
          </cell>
          <cell r="O91">
            <v>7.0000000000000007E-2</v>
          </cell>
          <cell r="P91">
            <v>7.0000000000000007E-2</v>
          </cell>
        </row>
        <row r="92">
          <cell r="A92" t="str">
            <v>GERM_CON_COMB</v>
          </cell>
          <cell r="B92" t="str">
            <v>GERM</v>
          </cell>
          <cell r="C92" t="str">
            <v>OLDL</v>
          </cell>
          <cell r="D92" t="str">
            <v>CON_COMB</v>
          </cell>
          <cell r="E92">
            <v>0.2</v>
          </cell>
          <cell r="F92">
            <v>0.2</v>
          </cell>
          <cell r="G92">
            <v>0.23</v>
          </cell>
          <cell r="H92">
            <v>0.23</v>
          </cell>
          <cell r="I92">
            <v>0.23</v>
          </cell>
          <cell r="J92">
            <v>0.14000000000000001</v>
          </cell>
          <cell r="K92">
            <v>0.13</v>
          </cell>
          <cell r="L92">
            <v>0.13</v>
          </cell>
          <cell r="M92">
            <v>0.17</v>
          </cell>
          <cell r="N92">
            <v>0.08</v>
          </cell>
          <cell r="O92">
            <v>7.0000000000000007E-2</v>
          </cell>
          <cell r="P92">
            <v>7.0000000000000007E-2</v>
          </cell>
        </row>
        <row r="93">
          <cell r="A93" t="str">
            <v>GERM_PP_EX_WB</v>
          </cell>
          <cell r="B93" t="str">
            <v>GERM</v>
          </cell>
          <cell r="C93" t="str">
            <v>OLDL</v>
          </cell>
          <cell r="D93" t="str">
            <v>PP_EX_WB</v>
          </cell>
          <cell r="E93">
            <v>-1</v>
          </cell>
          <cell r="F93">
            <v>-1</v>
          </cell>
          <cell r="G93">
            <v>0.42</v>
          </cell>
          <cell r="H93">
            <v>0.42</v>
          </cell>
          <cell r="I93">
            <v>0.42</v>
          </cell>
          <cell r="J93">
            <v>-1</v>
          </cell>
          <cell r="K93">
            <v>-1</v>
          </cell>
          <cell r="L93">
            <v>-1</v>
          </cell>
          <cell r="M93">
            <v>-1</v>
          </cell>
          <cell r="N93">
            <v>-1</v>
          </cell>
          <cell r="O93">
            <v>-1</v>
          </cell>
          <cell r="P93">
            <v>-1</v>
          </cell>
        </row>
        <row r="94">
          <cell r="A94" t="str">
            <v>GERM_PP_EX_OTH</v>
          </cell>
          <cell r="B94" t="str">
            <v>GERM</v>
          </cell>
          <cell r="C94" t="str">
            <v>OLDL</v>
          </cell>
          <cell r="D94" t="str">
            <v>PP_EX_OTH</v>
          </cell>
          <cell r="E94">
            <v>0.27</v>
          </cell>
          <cell r="F94">
            <v>0.27</v>
          </cell>
          <cell r="G94">
            <v>0.31</v>
          </cell>
          <cell r="H94">
            <v>0.31</v>
          </cell>
          <cell r="I94">
            <v>0.31</v>
          </cell>
          <cell r="J94">
            <v>0.14000000000000001</v>
          </cell>
          <cell r="K94">
            <v>0.13</v>
          </cell>
          <cell r="L94">
            <v>0.13</v>
          </cell>
          <cell r="M94">
            <v>0.2</v>
          </cell>
          <cell r="N94">
            <v>0.08</v>
          </cell>
          <cell r="O94">
            <v>7.0000000000000007E-2</v>
          </cell>
          <cell r="P94">
            <v>0.15</v>
          </cell>
        </row>
        <row r="95">
          <cell r="A95" t="str">
            <v>GERM_PP_NEW</v>
          </cell>
          <cell r="B95" t="str">
            <v>GERM</v>
          </cell>
          <cell r="C95" t="str">
            <v>OLDL</v>
          </cell>
          <cell r="D95" t="str">
            <v>PP_NEW</v>
          </cell>
          <cell r="E95">
            <v>0.1</v>
          </cell>
          <cell r="F95">
            <v>0.1</v>
          </cell>
          <cell r="G95">
            <v>0.15</v>
          </cell>
          <cell r="H95">
            <v>0.15</v>
          </cell>
          <cell r="I95">
            <v>0.15</v>
          </cell>
          <cell r="J95">
            <v>7.0000000000000007E-2</v>
          </cell>
          <cell r="K95">
            <v>7.0000000000000007E-2</v>
          </cell>
          <cell r="L95">
            <v>7.0000000000000007E-2</v>
          </cell>
          <cell r="M95">
            <v>0.1</v>
          </cell>
          <cell r="N95">
            <v>0.05</v>
          </cell>
          <cell r="O95">
            <v>7.0000000000000007E-2</v>
          </cell>
          <cell r="P95">
            <v>0.05</v>
          </cell>
        </row>
        <row r="96">
          <cell r="A96" t="str">
            <v>GERM_DOM</v>
          </cell>
          <cell r="B96" t="str">
            <v>GERM</v>
          </cell>
          <cell r="C96" t="str">
            <v>OLDL</v>
          </cell>
          <cell r="D96" t="str">
            <v>DOM</v>
          </cell>
          <cell r="E96">
            <v>7.0000000000000007E-2</v>
          </cell>
          <cell r="F96">
            <v>7.0000000000000007E-2</v>
          </cell>
          <cell r="G96">
            <v>0.08</v>
          </cell>
          <cell r="H96">
            <v>0.08</v>
          </cell>
          <cell r="I96">
            <v>0.08</v>
          </cell>
          <cell r="J96">
            <v>7.0000000000000007E-2</v>
          </cell>
          <cell r="K96">
            <v>0.08</v>
          </cell>
          <cell r="L96">
            <v>0.05</v>
          </cell>
          <cell r="M96">
            <v>0.16</v>
          </cell>
          <cell r="N96">
            <v>0.06</v>
          </cell>
          <cell r="O96">
            <v>0.06</v>
          </cell>
          <cell r="P96">
            <v>0.05</v>
          </cell>
        </row>
        <row r="97">
          <cell r="A97" t="str">
            <v>GERM_TRA_RD_LD2</v>
          </cell>
          <cell r="B97" t="str">
            <v>GERM</v>
          </cell>
          <cell r="C97" t="str">
            <v>OLDL</v>
          </cell>
          <cell r="D97" t="str">
            <v>TRA_RD_LD2</v>
          </cell>
          <cell r="E97">
            <v>-1</v>
          </cell>
          <cell r="F97">
            <v>-1</v>
          </cell>
          <cell r="G97">
            <v>-1</v>
          </cell>
          <cell r="H97">
            <v>-1</v>
          </cell>
          <cell r="I97">
            <v>-1</v>
          </cell>
          <cell r="J97">
            <v>-1</v>
          </cell>
          <cell r="K97">
            <v>-1</v>
          </cell>
          <cell r="L97">
            <v>-1</v>
          </cell>
          <cell r="M97">
            <v>-1</v>
          </cell>
          <cell r="N97">
            <v>-1</v>
          </cell>
          <cell r="O97">
            <v>0.03</v>
          </cell>
          <cell r="P97">
            <v>-1</v>
          </cell>
        </row>
        <row r="98">
          <cell r="A98" t="str">
            <v>GERM_TRA_RD_LD4</v>
          </cell>
          <cell r="B98" t="str">
            <v>GERM</v>
          </cell>
          <cell r="C98" t="str">
            <v>OLDL</v>
          </cell>
          <cell r="D98" t="str">
            <v>TRA_RD_LD4</v>
          </cell>
          <cell r="E98">
            <v>-1</v>
          </cell>
          <cell r="F98">
            <v>-1</v>
          </cell>
          <cell r="G98">
            <v>-1</v>
          </cell>
          <cell r="H98">
            <v>-1</v>
          </cell>
          <cell r="I98">
            <v>-1</v>
          </cell>
          <cell r="J98">
            <v>-1</v>
          </cell>
          <cell r="K98">
            <v>-1</v>
          </cell>
          <cell r="L98">
            <v>-1</v>
          </cell>
          <cell r="M98">
            <v>-1</v>
          </cell>
          <cell r="N98">
            <v>0.28000000000000003</v>
          </cell>
          <cell r="O98">
            <v>0.81</v>
          </cell>
          <cell r="P98">
            <v>0.65</v>
          </cell>
        </row>
        <row r="99">
          <cell r="A99" t="str">
            <v>GERM_TRA_RD_HD</v>
          </cell>
          <cell r="B99" t="str">
            <v>GERM</v>
          </cell>
          <cell r="C99" t="str">
            <v>OLDL</v>
          </cell>
          <cell r="D99" t="str">
            <v>TRA_RD_HD</v>
          </cell>
          <cell r="E99">
            <v>-1</v>
          </cell>
          <cell r="F99">
            <v>-1</v>
          </cell>
          <cell r="G99">
            <v>-1</v>
          </cell>
          <cell r="H99">
            <v>-1</v>
          </cell>
          <cell r="I99">
            <v>-1</v>
          </cell>
          <cell r="J99">
            <v>-1</v>
          </cell>
          <cell r="K99">
            <v>-1</v>
          </cell>
          <cell r="L99">
            <v>-1</v>
          </cell>
          <cell r="M99">
            <v>-1</v>
          </cell>
          <cell r="N99">
            <v>0.85</v>
          </cell>
          <cell r="O99">
            <v>0.85</v>
          </cell>
          <cell r="P99">
            <v>0.65</v>
          </cell>
        </row>
        <row r="100">
          <cell r="A100" t="str">
            <v>GERM_TRA_OT</v>
          </cell>
          <cell r="B100" t="str">
            <v>GERM</v>
          </cell>
          <cell r="C100" t="str">
            <v>OLDL</v>
          </cell>
          <cell r="D100" t="str">
            <v>TRA_OT</v>
          </cell>
          <cell r="E100">
            <v>0.08</v>
          </cell>
          <cell r="F100">
            <v>0.08</v>
          </cell>
          <cell r="G100">
            <v>0.08</v>
          </cell>
          <cell r="H100">
            <v>0.08</v>
          </cell>
          <cell r="I100">
            <v>0.08</v>
          </cell>
          <cell r="J100">
            <v>7.0000000000000007E-2</v>
          </cell>
          <cell r="K100">
            <v>0.08</v>
          </cell>
          <cell r="L100">
            <v>0.05</v>
          </cell>
          <cell r="M100">
            <v>0.16</v>
          </cell>
          <cell r="N100">
            <v>1.3</v>
          </cell>
          <cell r="O100">
            <v>0.85</v>
          </cell>
          <cell r="P100">
            <v>0.05</v>
          </cell>
        </row>
        <row r="101">
          <cell r="A101" t="str">
            <v>GERM_TRA_OT_LD2</v>
          </cell>
          <cell r="B101" t="str">
            <v>GERM</v>
          </cell>
          <cell r="C101" t="str">
            <v>OLDL</v>
          </cell>
          <cell r="D101" t="str">
            <v>TRA_OT_LD2</v>
          </cell>
          <cell r="E101">
            <v>-1</v>
          </cell>
          <cell r="F101">
            <v>-1</v>
          </cell>
          <cell r="G101">
            <v>-1</v>
          </cell>
          <cell r="H101">
            <v>-1</v>
          </cell>
          <cell r="I101">
            <v>-1</v>
          </cell>
          <cell r="J101">
            <v>-1</v>
          </cell>
          <cell r="K101">
            <v>-1</v>
          </cell>
          <cell r="L101">
            <v>-1</v>
          </cell>
          <cell r="M101">
            <v>-1</v>
          </cell>
          <cell r="N101">
            <v>-1</v>
          </cell>
          <cell r="O101">
            <v>0.2</v>
          </cell>
          <cell r="P101">
            <v>-1</v>
          </cell>
        </row>
        <row r="102">
          <cell r="A102" t="str">
            <v>GERM_TRA_OT_LB</v>
          </cell>
          <cell r="B102" t="str">
            <v>GERM</v>
          </cell>
          <cell r="C102" t="str">
            <v>OLDL</v>
          </cell>
          <cell r="D102" t="str">
            <v>TRA_OT_LB</v>
          </cell>
          <cell r="E102">
            <v>0.08</v>
          </cell>
          <cell r="F102">
            <v>0.08</v>
          </cell>
          <cell r="G102">
            <v>0.08</v>
          </cell>
          <cell r="H102">
            <v>0.08</v>
          </cell>
          <cell r="I102">
            <v>0.08</v>
          </cell>
          <cell r="J102">
            <v>7.0000000000000007E-2</v>
          </cell>
          <cell r="K102">
            <v>0.08</v>
          </cell>
          <cell r="L102">
            <v>0.05</v>
          </cell>
          <cell r="M102">
            <v>0.16</v>
          </cell>
          <cell r="N102">
            <v>1.25</v>
          </cell>
          <cell r="O102">
            <v>0.85</v>
          </cell>
          <cell r="P102">
            <v>0.05</v>
          </cell>
        </row>
        <row r="103">
          <cell r="A103" t="str">
            <v>GERM_TRA_OTS_M</v>
          </cell>
          <cell r="B103" t="str">
            <v>GERM</v>
          </cell>
          <cell r="C103" t="str">
            <v>OLDL</v>
          </cell>
          <cell r="D103" t="str">
            <v>TRA_OTS_M</v>
          </cell>
          <cell r="E103">
            <v>-1</v>
          </cell>
          <cell r="F103">
            <v>-1</v>
          </cell>
          <cell r="G103">
            <v>-1</v>
          </cell>
          <cell r="H103">
            <v>-1</v>
          </cell>
          <cell r="I103">
            <v>-1</v>
          </cell>
          <cell r="J103">
            <v>-1</v>
          </cell>
          <cell r="K103">
            <v>-1</v>
          </cell>
          <cell r="L103">
            <v>-1</v>
          </cell>
          <cell r="M103">
            <v>-1</v>
          </cell>
          <cell r="N103">
            <v>1.4</v>
          </cell>
          <cell r="O103">
            <v>-1</v>
          </cell>
          <cell r="P103">
            <v>-1</v>
          </cell>
        </row>
        <row r="104">
          <cell r="A104" t="str">
            <v>GERM_TRA_OTS_L</v>
          </cell>
          <cell r="B104" t="str">
            <v>GERM</v>
          </cell>
          <cell r="C104" t="str">
            <v>OLDL</v>
          </cell>
          <cell r="D104" t="str">
            <v>TRA_OTS_L</v>
          </cell>
          <cell r="E104">
            <v>-1</v>
          </cell>
          <cell r="F104">
            <v>-1</v>
          </cell>
          <cell r="G104">
            <v>-1</v>
          </cell>
          <cell r="H104">
            <v>-1</v>
          </cell>
          <cell r="I104">
            <v>-1</v>
          </cell>
          <cell r="J104">
            <v>-1</v>
          </cell>
          <cell r="K104">
            <v>-1</v>
          </cell>
          <cell r="L104">
            <v>-1</v>
          </cell>
          <cell r="M104">
            <v>1.4</v>
          </cell>
          <cell r="N104">
            <v>1.4</v>
          </cell>
          <cell r="O104">
            <v>-1</v>
          </cell>
          <cell r="P104">
            <v>-1</v>
          </cell>
        </row>
        <row r="105">
          <cell r="A105" t="str">
            <v>GERM_IN_BO</v>
          </cell>
          <cell r="B105" t="str">
            <v>GERM</v>
          </cell>
          <cell r="C105" t="str">
            <v>OLDL</v>
          </cell>
          <cell r="D105" t="str">
            <v>IN_BO</v>
          </cell>
          <cell r="E105">
            <v>0.22</v>
          </cell>
          <cell r="F105">
            <v>0.22</v>
          </cell>
          <cell r="G105">
            <v>0.24</v>
          </cell>
          <cell r="H105">
            <v>0.24</v>
          </cell>
          <cell r="I105">
            <v>0.24</v>
          </cell>
          <cell r="J105">
            <v>0.14000000000000001</v>
          </cell>
          <cell r="K105">
            <v>0.13</v>
          </cell>
          <cell r="L105">
            <v>0.13</v>
          </cell>
          <cell r="M105">
            <v>0.17</v>
          </cell>
          <cell r="N105">
            <v>0.08</v>
          </cell>
          <cell r="O105">
            <v>7.0000000000000007E-2</v>
          </cell>
          <cell r="P105">
            <v>0.08</v>
          </cell>
        </row>
        <row r="106">
          <cell r="A106" t="str">
            <v>GERM_IN_OC</v>
          </cell>
          <cell r="B106" t="str">
            <v>GERM</v>
          </cell>
          <cell r="C106" t="str">
            <v>OLDL</v>
          </cell>
          <cell r="D106" t="str">
            <v>IN_OC</v>
          </cell>
          <cell r="E106">
            <v>0.22</v>
          </cell>
          <cell r="F106">
            <v>0.22</v>
          </cell>
          <cell r="G106">
            <v>0.24</v>
          </cell>
          <cell r="H106">
            <v>0.24</v>
          </cell>
          <cell r="I106">
            <v>0.24</v>
          </cell>
          <cell r="J106">
            <v>0.03</v>
          </cell>
          <cell r="K106">
            <v>0.13</v>
          </cell>
          <cell r="L106">
            <v>0.13</v>
          </cell>
          <cell r="M106">
            <v>0.17</v>
          </cell>
          <cell r="N106">
            <v>0.08</v>
          </cell>
          <cell r="O106">
            <v>7.0000000000000007E-2</v>
          </cell>
          <cell r="P106">
            <v>0.08</v>
          </cell>
        </row>
        <row r="107">
          <cell r="A107" t="str">
            <v>GREE_CON_COMB</v>
          </cell>
          <cell r="B107" t="str">
            <v>GREE</v>
          </cell>
          <cell r="C107" t="str">
            <v>WHOL</v>
          </cell>
          <cell r="D107" t="str">
            <v>CON_COMB</v>
          </cell>
          <cell r="E107">
            <v>0.2</v>
          </cell>
          <cell r="F107">
            <v>0.2</v>
          </cell>
          <cell r="G107">
            <v>0.23</v>
          </cell>
          <cell r="H107">
            <v>0.23</v>
          </cell>
          <cell r="I107">
            <v>0.23</v>
          </cell>
          <cell r="J107">
            <v>0.14000000000000001</v>
          </cell>
          <cell r="K107">
            <v>0.13</v>
          </cell>
          <cell r="L107">
            <v>0.13</v>
          </cell>
          <cell r="M107">
            <v>0.17</v>
          </cell>
          <cell r="N107">
            <v>0.08</v>
          </cell>
          <cell r="O107">
            <v>7.0000000000000007E-2</v>
          </cell>
          <cell r="P107">
            <v>7.0000000000000007E-2</v>
          </cell>
        </row>
        <row r="108">
          <cell r="A108" t="str">
            <v>GREE_PP_EX_WB</v>
          </cell>
          <cell r="B108" t="str">
            <v>GREE</v>
          </cell>
          <cell r="C108" t="str">
            <v>WHOL</v>
          </cell>
          <cell r="D108" t="str">
            <v>PP_EX_WB</v>
          </cell>
          <cell r="E108">
            <v>-1</v>
          </cell>
          <cell r="F108">
            <v>-1</v>
          </cell>
          <cell r="G108">
            <v>0.42</v>
          </cell>
          <cell r="H108">
            <v>0.42</v>
          </cell>
          <cell r="I108">
            <v>0.42</v>
          </cell>
          <cell r="J108">
            <v>-1</v>
          </cell>
          <cell r="K108">
            <v>-1</v>
          </cell>
          <cell r="L108">
            <v>-1</v>
          </cell>
          <cell r="M108">
            <v>-1</v>
          </cell>
          <cell r="N108">
            <v>-1</v>
          </cell>
          <cell r="O108">
            <v>-1</v>
          </cell>
          <cell r="P108">
            <v>-1</v>
          </cell>
        </row>
        <row r="109">
          <cell r="A109" t="str">
            <v>GREE_PP_EX_OTH</v>
          </cell>
          <cell r="B109" t="str">
            <v>GREE</v>
          </cell>
          <cell r="C109" t="str">
            <v>WHOL</v>
          </cell>
          <cell r="D109" t="str">
            <v>PP_EX_OTH</v>
          </cell>
          <cell r="E109">
            <v>0.18</v>
          </cell>
          <cell r="F109">
            <v>0.2</v>
          </cell>
          <cell r="G109">
            <v>0.28000000000000003</v>
          </cell>
          <cell r="H109">
            <v>0.2</v>
          </cell>
          <cell r="I109">
            <v>0.18</v>
          </cell>
          <cell r="J109">
            <v>0.14000000000000001</v>
          </cell>
          <cell r="K109">
            <v>0.13</v>
          </cell>
          <cell r="L109">
            <v>0.13</v>
          </cell>
          <cell r="M109">
            <v>0.3</v>
          </cell>
          <cell r="N109">
            <v>0.08</v>
          </cell>
          <cell r="O109">
            <v>7.0000000000000007E-2</v>
          </cell>
          <cell r="P109">
            <v>0.15</v>
          </cell>
        </row>
        <row r="110">
          <cell r="A110" t="str">
            <v>GREE_PP_NEW</v>
          </cell>
          <cell r="B110" t="str">
            <v>GREE</v>
          </cell>
          <cell r="C110" t="str">
            <v>WHOL</v>
          </cell>
          <cell r="D110" t="str">
            <v>PP_NEW</v>
          </cell>
          <cell r="E110">
            <v>0.1</v>
          </cell>
          <cell r="F110">
            <v>0.1</v>
          </cell>
          <cell r="G110">
            <v>0.15</v>
          </cell>
          <cell r="H110">
            <v>0.1</v>
          </cell>
          <cell r="I110">
            <v>0.1</v>
          </cell>
          <cell r="J110">
            <v>7.0000000000000007E-2</v>
          </cell>
          <cell r="K110">
            <v>7.0000000000000007E-2</v>
          </cell>
          <cell r="L110">
            <v>7.0000000000000007E-2</v>
          </cell>
          <cell r="M110">
            <v>0.3</v>
          </cell>
          <cell r="N110">
            <v>0.05</v>
          </cell>
          <cell r="O110">
            <v>7.0000000000000007E-2</v>
          </cell>
          <cell r="P110">
            <v>0.05</v>
          </cell>
        </row>
        <row r="111">
          <cell r="A111" t="str">
            <v>GREE_DOM</v>
          </cell>
          <cell r="B111" t="str">
            <v>GREE</v>
          </cell>
          <cell r="C111" t="str">
            <v>WHOL</v>
          </cell>
          <cell r="D111" t="str">
            <v>DOM</v>
          </cell>
          <cell r="E111">
            <v>7.0000000000000007E-2</v>
          </cell>
          <cell r="F111">
            <v>7.0000000000000007E-2</v>
          </cell>
          <cell r="G111">
            <v>0.08</v>
          </cell>
          <cell r="H111">
            <v>0.08</v>
          </cell>
          <cell r="I111">
            <v>0.08</v>
          </cell>
          <cell r="J111">
            <v>7.0000000000000007E-2</v>
          </cell>
          <cell r="K111">
            <v>0.05</v>
          </cell>
          <cell r="L111">
            <v>0.05</v>
          </cell>
          <cell r="M111">
            <v>0.16</v>
          </cell>
          <cell r="N111">
            <v>0.06</v>
          </cell>
          <cell r="O111">
            <v>0.06</v>
          </cell>
          <cell r="P111">
            <v>0.05</v>
          </cell>
        </row>
        <row r="112">
          <cell r="A112" t="str">
            <v>GREE_TRA_RD_LD2</v>
          </cell>
          <cell r="B112" t="str">
            <v>GREE</v>
          </cell>
          <cell r="C112" t="str">
            <v>WHOL</v>
          </cell>
          <cell r="D112" t="str">
            <v>TRA_RD_LD2</v>
          </cell>
          <cell r="E112">
            <v>-1</v>
          </cell>
          <cell r="F112">
            <v>-1</v>
          </cell>
          <cell r="G112">
            <v>-1</v>
          </cell>
          <cell r="H112">
            <v>-1</v>
          </cell>
          <cell r="I112">
            <v>-1</v>
          </cell>
          <cell r="J112">
            <v>-1</v>
          </cell>
          <cell r="K112">
            <v>-1</v>
          </cell>
          <cell r="L112">
            <v>-1</v>
          </cell>
          <cell r="M112">
            <v>-1</v>
          </cell>
          <cell r="N112">
            <v>-1</v>
          </cell>
          <cell r="O112">
            <v>0.2</v>
          </cell>
          <cell r="P112">
            <v>-1</v>
          </cell>
        </row>
        <row r="113">
          <cell r="A113" t="str">
            <v>GREE_TRA_RD_LD4</v>
          </cell>
          <cell r="B113" t="str">
            <v>GREE</v>
          </cell>
          <cell r="C113" t="str">
            <v>WHOL</v>
          </cell>
          <cell r="D113" t="str">
            <v>TRA_RD_LD4</v>
          </cell>
          <cell r="E113">
            <v>-1</v>
          </cell>
          <cell r="F113">
            <v>-1</v>
          </cell>
          <cell r="G113">
            <v>-1</v>
          </cell>
          <cell r="H113">
            <v>-1</v>
          </cell>
          <cell r="I113">
            <v>-1</v>
          </cell>
          <cell r="J113">
            <v>-1</v>
          </cell>
          <cell r="K113">
            <v>-1</v>
          </cell>
          <cell r="L113">
            <v>-1</v>
          </cell>
          <cell r="M113">
            <v>-1</v>
          </cell>
          <cell r="N113">
            <v>0.35</v>
          </cell>
          <cell r="O113">
            <v>0.66</v>
          </cell>
          <cell r="P113">
            <v>0.65</v>
          </cell>
        </row>
        <row r="114">
          <cell r="A114" t="str">
            <v>GREE_TRA_RD_HD</v>
          </cell>
          <cell r="B114" t="str">
            <v>GREE</v>
          </cell>
          <cell r="C114" t="str">
            <v>WHOL</v>
          </cell>
          <cell r="D114" t="str">
            <v>TRA_RD_HD</v>
          </cell>
          <cell r="E114">
            <v>-1</v>
          </cell>
          <cell r="F114">
            <v>-1</v>
          </cell>
          <cell r="G114">
            <v>-1</v>
          </cell>
          <cell r="H114">
            <v>-1</v>
          </cell>
          <cell r="I114">
            <v>-1</v>
          </cell>
          <cell r="J114">
            <v>-1</v>
          </cell>
          <cell r="K114">
            <v>-1</v>
          </cell>
          <cell r="L114">
            <v>-1</v>
          </cell>
          <cell r="M114">
            <v>-1</v>
          </cell>
          <cell r="N114">
            <v>1</v>
          </cell>
          <cell r="O114">
            <v>0.66</v>
          </cell>
          <cell r="P114">
            <v>0.65</v>
          </cell>
        </row>
        <row r="115">
          <cell r="A115" t="str">
            <v>GREE_TRA_OT</v>
          </cell>
          <cell r="B115" t="str">
            <v>GREE</v>
          </cell>
          <cell r="C115" t="str">
            <v>WHOL</v>
          </cell>
          <cell r="D115" t="str">
            <v>TRA_OT</v>
          </cell>
          <cell r="E115">
            <v>0.08</v>
          </cell>
          <cell r="F115">
            <v>0.08</v>
          </cell>
          <cell r="G115">
            <v>0.08</v>
          </cell>
          <cell r="H115">
            <v>0.08</v>
          </cell>
          <cell r="I115">
            <v>0.08</v>
          </cell>
          <cell r="J115">
            <v>7.0000000000000007E-2</v>
          </cell>
          <cell r="K115">
            <v>0.05</v>
          </cell>
          <cell r="L115">
            <v>0.05</v>
          </cell>
          <cell r="M115">
            <v>0.16</v>
          </cell>
          <cell r="N115">
            <v>1</v>
          </cell>
          <cell r="O115">
            <v>0.66</v>
          </cell>
          <cell r="P115">
            <v>0.05</v>
          </cell>
        </row>
        <row r="116">
          <cell r="A116" t="str">
            <v>GREE_TRA_OT_LD2</v>
          </cell>
          <cell r="B116" t="str">
            <v>GREE</v>
          </cell>
          <cell r="C116" t="str">
            <v>WHOL</v>
          </cell>
          <cell r="D116" t="str">
            <v>TRA_OT_LD2</v>
          </cell>
          <cell r="E116">
            <v>-1</v>
          </cell>
          <cell r="F116">
            <v>-1</v>
          </cell>
          <cell r="G116">
            <v>-1</v>
          </cell>
          <cell r="H116">
            <v>-1</v>
          </cell>
          <cell r="I116">
            <v>-1</v>
          </cell>
          <cell r="J116">
            <v>-1</v>
          </cell>
          <cell r="K116">
            <v>-1</v>
          </cell>
          <cell r="L116">
            <v>-1</v>
          </cell>
          <cell r="M116">
            <v>-1</v>
          </cell>
          <cell r="N116">
            <v>-1</v>
          </cell>
          <cell r="O116">
            <v>0.2</v>
          </cell>
          <cell r="P116">
            <v>-1</v>
          </cell>
        </row>
        <row r="117">
          <cell r="A117" t="str">
            <v>GREE_TRA_OT_LB</v>
          </cell>
          <cell r="B117" t="str">
            <v>GREE</v>
          </cell>
          <cell r="C117" t="str">
            <v>WHOL</v>
          </cell>
          <cell r="D117" t="str">
            <v>TRA_OT_LB</v>
          </cell>
          <cell r="E117">
            <v>0.08</v>
          </cell>
          <cell r="F117">
            <v>0.08</v>
          </cell>
          <cell r="G117">
            <v>0.08</v>
          </cell>
          <cell r="H117">
            <v>0.08</v>
          </cell>
          <cell r="I117">
            <v>0.08</v>
          </cell>
          <cell r="J117">
            <v>7.0000000000000007E-2</v>
          </cell>
          <cell r="K117">
            <v>0.05</v>
          </cell>
          <cell r="L117">
            <v>0.05</v>
          </cell>
          <cell r="M117">
            <v>0.16</v>
          </cell>
          <cell r="N117">
            <v>1</v>
          </cell>
          <cell r="O117">
            <v>0.66</v>
          </cell>
          <cell r="P117">
            <v>0.05</v>
          </cell>
        </row>
        <row r="118">
          <cell r="A118" t="str">
            <v>GREE_TRA_OTS_M</v>
          </cell>
          <cell r="B118" t="str">
            <v>GREE</v>
          </cell>
          <cell r="C118" t="str">
            <v>WHOL</v>
          </cell>
          <cell r="D118" t="str">
            <v>TRA_OTS_M</v>
          </cell>
          <cell r="E118">
            <v>-1</v>
          </cell>
          <cell r="F118">
            <v>-1</v>
          </cell>
          <cell r="G118">
            <v>-1</v>
          </cell>
          <cell r="H118">
            <v>-1</v>
          </cell>
          <cell r="I118">
            <v>-1</v>
          </cell>
          <cell r="J118">
            <v>-1</v>
          </cell>
          <cell r="K118">
            <v>-1</v>
          </cell>
          <cell r="L118">
            <v>-1</v>
          </cell>
          <cell r="M118">
            <v>-1</v>
          </cell>
          <cell r="N118">
            <v>1.28</v>
          </cell>
          <cell r="O118">
            <v>-1</v>
          </cell>
          <cell r="P118">
            <v>-1</v>
          </cell>
        </row>
        <row r="119">
          <cell r="A119" t="str">
            <v>GREE_TRA_OTS_L</v>
          </cell>
          <cell r="B119" t="str">
            <v>GREE</v>
          </cell>
          <cell r="C119" t="str">
            <v>WHOL</v>
          </cell>
          <cell r="D119" t="str">
            <v>TRA_OTS_L</v>
          </cell>
          <cell r="E119">
            <v>-1</v>
          </cell>
          <cell r="F119">
            <v>-1</v>
          </cell>
          <cell r="G119">
            <v>-1</v>
          </cell>
          <cell r="H119">
            <v>-1</v>
          </cell>
          <cell r="I119">
            <v>-1</v>
          </cell>
          <cell r="J119">
            <v>-1</v>
          </cell>
          <cell r="K119">
            <v>-1</v>
          </cell>
          <cell r="L119">
            <v>-1</v>
          </cell>
          <cell r="M119">
            <v>1.28</v>
          </cell>
          <cell r="N119">
            <v>1.28</v>
          </cell>
          <cell r="O119">
            <v>-1</v>
          </cell>
          <cell r="P119">
            <v>-1</v>
          </cell>
        </row>
        <row r="120">
          <cell r="A120" t="str">
            <v>GREE_IN_BO</v>
          </cell>
          <cell r="B120" t="str">
            <v>GREE</v>
          </cell>
          <cell r="C120" t="str">
            <v>WHOL</v>
          </cell>
          <cell r="D120" t="str">
            <v>IN_BO</v>
          </cell>
          <cell r="E120">
            <v>0.2</v>
          </cell>
          <cell r="F120">
            <v>0.2</v>
          </cell>
          <cell r="G120">
            <v>0.23</v>
          </cell>
          <cell r="H120">
            <v>0.23</v>
          </cell>
          <cell r="I120">
            <v>0.23</v>
          </cell>
          <cell r="J120">
            <v>0.14000000000000001</v>
          </cell>
          <cell r="K120">
            <v>0.13</v>
          </cell>
          <cell r="L120">
            <v>0.13</v>
          </cell>
          <cell r="M120">
            <v>0.17</v>
          </cell>
          <cell r="N120">
            <v>0.08</v>
          </cell>
          <cell r="O120">
            <v>7.0000000000000007E-2</v>
          </cell>
          <cell r="P120">
            <v>7.0000000000000007E-2</v>
          </cell>
        </row>
        <row r="121">
          <cell r="A121" t="str">
            <v>GREE_IN_OC</v>
          </cell>
          <cell r="B121" t="str">
            <v>GREE</v>
          </cell>
          <cell r="C121" t="str">
            <v>WHOL</v>
          </cell>
          <cell r="D121" t="str">
            <v>IN_OC</v>
          </cell>
          <cell r="E121">
            <v>0.2</v>
          </cell>
          <cell r="F121">
            <v>0.2</v>
          </cell>
          <cell r="G121">
            <v>0.23</v>
          </cell>
          <cell r="H121">
            <v>0.23</v>
          </cell>
          <cell r="I121">
            <v>0.23</v>
          </cell>
          <cell r="J121">
            <v>0.03</v>
          </cell>
          <cell r="K121">
            <v>0.13</v>
          </cell>
          <cell r="L121">
            <v>0.13</v>
          </cell>
          <cell r="M121">
            <v>0.17</v>
          </cell>
          <cell r="N121">
            <v>0.08</v>
          </cell>
          <cell r="O121">
            <v>7.0000000000000007E-2</v>
          </cell>
          <cell r="P121">
            <v>7.0000000000000007E-2</v>
          </cell>
        </row>
        <row r="122">
          <cell r="A122" t="str">
            <v>IREL_CON_COMB</v>
          </cell>
          <cell r="B122" t="str">
            <v>IREL</v>
          </cell>
          <cell r="C122" t="str">
            <v>WHOL</v>
          </cell>
          <cell r="D122" t="str">
            <v>CON_COMB</v>
          </cell>
          <cell r="E122">
            <v>0.2</v>
          </cell>
          <cell r="F122">
            <v>0.2</v>
          </cell>
          <cell r="G122">
            <v>0.23</v>
          </cell>
          <cell r="H122">
            <v>0.23</v>
          </cell>
          <cell r="I122">
            <v>0.23</v>
          </cell>
          <cell r="J122">
            <v>0.14000000000000001</v>
          </cell>
          <cell r="K122">
            <v>0.13</v>
          </cell>
          <cell r="L122">
            <v>0.13</v>
          </cell>
          <cell r="M122">
            <v>0.17</v>
          </cell>
          <cell r="N122">
            <v>0.08</v>
          </cell>
          <cell r="O122">
            <v>7.0000000000000007E-2</v>
          </cell>
          <cell r="P122">
            <v>7.0000000000000007E-2</v>
          </cell>
        </row>
        <row r="123">
          <cell r="A123" t="str">
            <v>IREL_PP_EX_WB</v>
          </cell>
          <cell r="B123" t="str">
            <v>IREL</v>
          </cell>
          <cell r="C123" t="str">
            <v>WHOL</v>
          </cell>
          <cell r="D123" t="str">
            <v>PP_EX_WB</v>
          </cell>
          <cell r="E123">
            <v>-1</v>
          </cell>
          <cell r="F123">
            <v>-1</v>
          </cell>
          <cell r="G123">
            <v>0.42</v>
          </cell>
          <cell r="H123">
            <v>0.42</v>
          </cell>
          <cell r="I123">
            <v>0.42</v>
          </cell>
          <cell r="J123">
            <v>-1</v>
          </cell>
          <cell r="K123">
            <v>-1</v>
          </cell>
          <cell r="L123">
            <v>-1</v>
          </cell>
          <cell r="M123">
            <v>-1</v>
          </cell>
          <cell r="N123">
            <v>-1</v>
          </cell>
          <cell r="O123">
            <v>-1</v>
          </cell>
          <cell r="P123">
            <v>-1</v>
          </cell>
        </row>
        <row r="124">
          <cell r="A124" t="str">
            <v>IREL_PP_EX_OTH</v>
          </cell>
          <cell r="B124" t="str">
            <v>IREL</v>
          </cell>
          <cell r="C124" t="str">
            <v>WHOL</v>
          </cell>
          <cell r="D124" t="str">
            <v>PP_EX_OTH</v>
          </cell>
          <cell r="E124">
            <v>0.25</v>
          </cell>
          <cell r="F124">
            <v>0.27</v>
          </cell>
          <cell r="G124">
            <v>0.38</v>
          </cell>
          <cell r="H124">
            <v>0.38</v>
          </cell>
          <cell r="I124">
            <v>0.38</v>
          </cell>
          <cell r="J124">
            <v>0.2</v>
          </cell>
          <cell r="K124">
            <v>0.15</v>
          </cell>
          <cell r="L124">
            <v>0.25</v>
          </cell>
          <cell r="M124">
            <v>0.25</v>
          </cell>
          <cell r="N124">
            <v>0.15</v>
          </cell>
          <cell r="O124">
            <v>7.0000000000000007E-2</v>
          </cell>
          <cell r="P124">
            <v>0.25</v>
          </cell>
        </row>
        <row r="125">
          <cell r="A125" t="str">
            <v>IREL_PP_NEW</v>
          </cell>
          <cell r="B125" t="str">
            <v>IREL</v>
          </cell>
          <cell r="C125" t="str">
            <v>WHOL</v>
          </cell>
          <cell r="D125" t="str">
            <v>PP_NEW</v>
          </cell>
          <cell r="E125">
            <v>7.0000000000000007E-2</v>
          </cell>
          <cell r="F125">
            <v>0.1</v>
          </cell>
          <cell r="G125">
            <v>0.15</v>
          </cell>
          <cell r="H125">
            <v>0.15</v>
          </cell>
          <cell r="I125">
            <v>0.15</v>
          </cell>
          <cell r="J125">
            <v>7.0000000000000007E-2</v>
          </cell>
          <cell r="K125">
            <v>7.0000000000000007E-2</v>
          </cell>
          <cell r="L125">
            <v>7.0000000000000007E-2</v>
          </cell>
          <cell r="M125">
            <v>0.1</v>
          </cell>
          <cell r="N125">
            <v>0.05</v>
          </cell>
          <cell r="O125">
            <v>7.0000000000000007E-2</v>
          </cell>
          <cell r="P125">
            <v>0.05</v>
          </cell>
        </row>
        <row r="126">
          <cell r="A126" t="str">
            <v>IREL_DOM</v>
          </cell>
          <cell r="B126" t="str">
            <v>IREL</v>
          </cell>
          <cell r="C126" t="str">
            <v>WHOL</v>
          </cell>
          <cell r="D126" t="str">
            <v>DOM</v>
          </cell>
          <cell r="E126">
            <v>0.05</v>
          </cell>
          <cell r="F126">
            <v>7.0000000000000007E-2</v>
          </cell>
          <cell r="G126">
            <v>0.08</v>
          </cell>
          <cell r="H126">
            <v>0.08</v>
          </cell>
          <cell r="I126">
            <v>0.08</v>
          </cell>
          <cell r="J126">
            <v>7.0000000000000007E-2</v>
          </cell>
          <cell r="K126">
            <v>0.05</v>
          </cell>
          <cell r="L126">
            <v>0.05</v>
          </cell>
          <cell r="M126">
            <v>0.16</v>
          </cell>
          <cell r="N126">
            <v>0.06</v>
          </cell>
          <cell r="O126">
            <v>0.06</v>
          </cell>
          <cell r="P126">
            <v>0.05</v>
          </cell>
        </row>
        <row r="127">
          <cell r="A127" t="str">
            <v>IREL_TRA_RD_LD2</v>
          </cell>
          <cell r="B127" t="str">
            <v>IREL</v>
          </cell>
          <cell r="C127" t="str">
            <v>WHOL</v>
          </cell>
          <cell r="D127" t="str">
            <v>TRA_RD_LD2</v>
          </cell>
          <cell r="E127">
            <v>-1</v>
          </cell>
          <cell r="F127">
            <v>-1</v>
          </cell>
          <cell r="G127">
            <v>-1</v>
          </cell>
          <cell r="H127">
            <v>-1</v>
          </cell>
          <cell r="I127">
            <v>-1</v>
          </cell>
          <cell r="J127">
            <v>-1</v>
          </cell>
          <cell r="K127">
            <v>-1</v>
          </cell>
          <cell r="L127">
            <v>-1</v>
          </cell>
          <cell r="M127">
            <v>-1</v>
          </cell>
          <cell r="N127">
            <v>-1</v>
          </cell>
          <cell r="O127">
            <v>0.2</v>
          </cell>
          <cell r="P127">
            <v>-1</v>
          </cell>
        </row>
        <row r="128">
          <cell r="A128" t="str">
            <v>IREL_TRA_RD_LD4</v>
          </cell>
          <cell r="B128" t="str">
            <v>IREL</v>
          </cell>
          <cell r="C128" t="str">
            <v>WHOL</v>
          </cell>
          <cell r="D128" t="str">
            <v>TRA_RD_LD4</v>
          </cell>
          <cell r="E128">
            <v>-1</v>
          </cell>
          <cell r="F128">
            <v>-1</v>
          </cell>
          <cell r="G128">
            <v>-1</v>
          </cell>
          <cell r="H128">
            <v>-1</v>
          </cell>
          <cell r="I128">
            <v>-1</v>
          </cell>
          <cell r="J128">
            <v>-1</v>
          </cell>
          <cell r="K128">
            <v>-1</v>
          </cell>
          <cell r="L128">
            <v>-1</v>
          </cell>
          <cell r="M128">
            <v>-1</v>
          </cell>
          <cell r="N128">
            <v>0.35</v>
          </cell>
          <cell r="O128">
            <v>0.75</v>
          </cell>
          <cell r="P128">
            <v>0.65</v>
          </cell>
        </row>
        <row r="129">
          <cell r="A129" t="str">
            <v>IREL_TRA_RD_HD</v>
          </cell>
          <cell r="B129" t="str">
            <v>IREL</v>
          </cell>
          <cell r="C129" t="str">
            <v>WHOL</v>
          </cell>
          <cell r="D129" t="str">
            <v>TRA_RD_HD</v>
          </cell>
          <cell r="E129">
            <v>-1</v>
          </cell>
          <cell r="F129">
            <v>-1</v>
          </cell>
          <cell r="G129">
            <v>-1</v>
          </cell>
          <cell r="H129">
            <v>-1</v>
          </cell>
          <cell r="I129">
            <v>-1</v>
          </cell>
          <cell r="J129">
            <v>-1</v>
          </cell>
          <cell r="K129">
            <v>-1</v>
          </cell>
          <cell r="L129">
            <v>-1</v>
          </cell>
          <cell r="M129">
            <v>-1</v>
          </cell>
          <cell r="N129">
            <v>1</v>
          </cell>
          <cell r="O129">
            <v>0.8</v>
          </cell>
          <cell r="P129">
            <v>0.65</v>
          </cell>
        </row>
        <row r="130">
          <cell r="A130" t="str">
            <v>IREL_TRA_OT</v>
          </cell>
          <cell r="B130" t="str">
            <v>IREL</v>
          </cell>
          <cell r="C130" t="str">
            <v>WHOL</v>
          </cell>
          <cell r="D130" t="str">
            <v>TRA_OT</v>
          </cell>
          <cell r="E130">
            <v>0.08</v>
          </cell>
          <cell r="F130">
            <v>0.08</v>
          </cell>
          <cell r="G130">
            <v>0.08</v>
          </cell>
          <cell r="H130">
            <v>0.08</v>
          </cell>
          <cell r="I130">
            <v>0.08</v>
          </cell>
          <cell r="J130">
            <v>7.0000000000000007E-2</v>
          </cell>
          <cell r="K130">
            <v>0.05</v>
          </cell>
          <cell r="L130">
            <v>0.05</v>
          </cell>
          <cell r="M130">
            <v>0.16</v>
          </cell>
          <cell r="N130">
            <v>1</v>
          </cell>
          <cell r="O130">
            <v>0.8</v>
          </cell>
          <cell r="P130">
            <v>0.05</v>
          </cell>
        </row>
        <row r="131">
          <cell r="A131" t="str">
            <v>IREL_TRA_OT_LD2</v>
          </cell>
          <cell r="B131" t="str">
            <v>IREL</v>
          </cell>
          <cell r="C131" t="str">
            <v>WHOL</v>
          </cell>
          <cell r="D131" t="str">
            <v>TRA_OT_LD2</v>
          </cell>
          <cell r="E131">
            <v>-1</v>
          </cell>
          <cell r="F131">
            <v>-1</v>
          </cell>
          <cell r="G131">
            <v>-1</v>
          </cell>
          <cell r="H131">
            <v>-1</v>
          </cell>
          <cell r="I131">
            <v>-1</v>
          </cell>
          <cell r="J131">
            <v>-1</v>
          </cell>
          <cell r="K131">
            <v>-1</v>
          </cell>
          <cell r="L131">
            <v>-1</v>
          </cell>
          <cell r="M131">
            <v>-1</v>
          </cell>
          <cell r="N131">
            <v>-1</v>
          </cell>
          <cell r="O131">
            <v>0.2</v>
          </cell>
          <cell r="P131">
            <v>-1</v>
          </cell>
        </row>
        <row r="132">
          <cell r="A132" t="str">
            <v>IREL_TRA_OT_LB</v>
          </cell>
          <cell r="B132" t="str">
            <v>IREL</v>
          </cell>
          <cell r="C132" t="str">
            <v>WHOL</v>
          </cell>
          <cell r="D132" t="str">
            <v>TRA_OT_LB</v>
          </cell>
          <cell r="E132">
            <v>0.08</v>
          </cell>
          <cell r="F132">
            <v>0.08</v>
          </cell>
          <cell r="G132">
            <v>0.08</v>
          </cell>
          <cell r="H132">
            <v>0.08</v>
          </cell>
          <cell r="I132">
            <v>0.08</v>
          </cell>
          <cell r="J132">
            <v>7.0000000000000007E-2</v>
          </cell>
          <cell r="K132">
            <v>0.05</v>
          </cell>
          <cell r="L132">
            <v>0.05</v>
          </cell>
          <cell r="M132">
            <v>0.16</v>
          </cell>
          <cell r="N132">
            <v>1</v>
          </cell>
          <cell r="O132">
            <v>0.8</v>
          </cell>
          <cell r="P132">
            <v>0.05</v>
          </cell>
        </row>
        <row r="133">
          <cell r="A133" t="str">
            <v>IREL_TRA_OTS_M</v>
          </cell>
          <cell r="B133" t="str">
            <v>IREL</v>
          </cell>
          <cell r="C133" t="str">
            <v>WHOL</v>
          </cell>
          <cell r="D133" t="str">
            <v>TRA_OTS_M</v>
          </cell>
          <cell r="E133">
            <v>-1</v>
          </cell>
          <cell r="F133">
            <v>-1</v>
          </cell>
          <cell r="G133">
            <v>-1</v>
          </cell>
          <cell r="H133">
            <v>-1</v>
          </cell>
          <cell r="I133">
            <v>-1</v>
          </cell>
          <cell r="J133">
            <v>-1</v>
          </cell>
          <cell r="K133">
            <v>-1</v>
          </cell>
          <cell r="L133">
            <v>-1</v>
          </cell>
          <cell r="M133">
            <v>-1</v>
          </cell>
          <cell r="N133">
            <v>1.4</v>
          </cell>
          <cell r="O133">
            <v>-1</v>
          </cell>
          <cell r="P133">
            <v>-1</v>
          </cell>
        </row>
        <row r="134">
          <cell r="A134" t="str">
            <v>IREL_TRA_OTS_L</v>
          </cell>
          <cell r="B134" t="str">
            <v>IREL</v>
          </cell>
          <cell r="C134" t="str">
            <v>WHOL</v>
          </cell>
          <cell r="D134" t="str">
            <v>TRA_OTS_L</v>
          </cell>
          <cell r="E134">
            <v>-1</v>
          </cell>
          <cell r="F134">
            <v>-1</v>
          </cell>
          <cell r="G134">
            <v>-1</v>
          </cell>
          <cell r="H134">
            <v>-1</v>
          </cell>
          <cell r="I134">
            <v>-1</v>
          </cell>
          <cell r="J134">
            <v>-1</v>
          </cell>
          <cell r="K134">
            <v>-1</v>
          </cell>
          <cell r="L134">
            <v>-1</v>
          </cell>
          <cell r="M134">
            <v>1.4</v>
          </cell>
          <cell r="N134">
            <v>1.4</v>
          </cell>
          <cell r="O134">
            <v>-1</v>
          </cell>
          <cell r="P134">
            <v>-1</v>
          </cell>
        </row>
        <row r="135">
          <cell r="A135" t="str">
            <v>IREL_IN_BO</v>
          </cell>
          <cell r="B135" t="str">
            <v>IREL</v>
          </cell>
          <cell r="C135" t="str">
            <v>WHOL</v>
          </cell>
          <cell r="D135" t="str">
            <v>IN_BO</v>
          </cell>
          <cell r="E135">
            <v>0.2</v>
          </cell>
          <cell r="F135">
            <v>0.2</v>
          </cell>
          <cell r="G135">
            <v>0.24</v>
          </cell>
          <cell r="H135">
            <v>0.24</v>
          </cell>
          <cell r="I135">
            <v>0.24</v>
          </cell>
          <cell r="J135">
            <v>0.14000000000000001</v>
          </cell>
          <cell r="K135">
            <v>0.13</v>
          </cell>
          <cell r="L135">
            <v>0.13</v>
          </cell>
          <cell r="M135">
            <v>0.17</v>
          </cell>
          <cell r="N135">
            <v>0.08</v>
          </cell>
          <cell r="O135">
            <v>7.0000000000000007E-2</v>
          </cell>
          <cell r="P135">
            <v>7.0000000000000007E-2</v>
          </cell>
        </row>
        <row r="136">
          <cell r="A136" t="str">
            <v>IREL_IN_OC</v>
          </cell>
          <cell r="B136" t="str">
            <v>IREL</v>
          </cell>
          <cell r="C136" t="str">
            <v>WHOL</v>
          </cell>
          <cell r="D136" t="str">
            <v>IN_OC</v>
          </cell>
          <cell r="E136">
            <v>0.2</v>
          </cell>
          <cell r="F136">
            <v>0.2</v>
          </cell>
          <cell r="G136">
            <v>0.24</v>
          </cell>
          <cell r="H136">
            <v>0.24</v>
          </cell>
          <cell r="I136">
            <v>0.24</v>
          </cell>
          <cell r="J136">
            <v>0.03</v>
          </cell>
          <cell r="K136">
            <v>0.13</v>
          </cell>
          <cell r="L136">
            <v>0.13</v>
          </cell>
          <cell r="M136">
            <v>0.17</v>
          </cell>
          <cell r="N136">
            <v>0.08</v>
          </cell>
          <cell r="O136">
            <v>7.0000000000000007E-2</v>
          </cell>
          <cell r="P136">
            <v>7.0000000000000007E-2</v>
          </cell>
        </row>
        <row r="137">
          <cell r="A137" t="str">
            <v>ITAL_CON_COMB</v>
          </cell>
          <cell r="B137" t="str">
            <v>ITAL</v>
          </cell>
          <cell r="C137" t="str">
            <v>WHOL</v>
          </cell>
          <cell r="D137" t="str">
            <v>CON_COMB</v>
          </cell>
          <cell r="E137">
            <v>0.2</v>
          </cell>
          <cell r="F137">
            <v>0.2</v>
          </cell>
          <cell r="G137">
            <v>0.26</v>
          </cell>
          <cell r="H137">
            <v>0.26</v>
          </cell>
          <cell r="I137">
            <v>0.26</v>
          </cell>
          <cell r="J137">
            <v>0.14000000000000001</v>
          </cell>
          <cell r="K137">
            <v>0.13</v>
          </cell>
          <cell r="L137">
            <v>0.13</v>
          </cell>
          <cell r="M137">
            <v>0.22</v>
          </cell>
          <cell r="N137">
            <v>0.08</v>
          </cell>
          <cell r="O137">
            <v>7.0000000000000007E-2</v>
          </cell>
          <cell r="P137">
            <v>0.12</v>
          </cell>
        </row>
        <row r="138">
          <cell r="A138" t="str">
            <v>ITAL_PP_EX_WB</v>
          </cell>
          <cell r="B138" t="str">
            <v>ITAL</v>
          </cell>
          <cell r="C138" t="str">
            <v>WHOL</v>
          </cell>
          <cell r="D138" t="str">
            <v>PP_EX_WB</v>
          </cell>
          <cell r="E138">
            <v>-1</v>
          </cell>
          <cell r="F138">
            <v>-1</v>
          </cell>
          <cell r="G138">
            <v>0.42</v>
          </cell>
          <cell r="H138">
            <v>0.42</v>
          </cell>
          <cell r="I138">
            <v>0.42</v>
          </cell>
          <cell r="J138">
            <v>-1</v>
          </cell>
          <cell r="K138">
            <v>-1</v>
          </cell>
          <cell r="L138">
            <v>-1</v>
          </cell>
          <cell r="M138">
            <v>-1</v>
          </cell>
          <cell r="N138">
            <v>-1</v>
          </cell>
          <cell r="O138">
            <v>-1</v>
          </cell>
          <cell r="P138">
            <v>-1</v>
          </cell>
        </row>
        <row r="139">
          <cell r="A139" t="str">
            <v>ITAL_PP_EX_OTH</v>
          </cell>
          <cell r="B139" t="str">
            <v>ITAL</v>
          </cell>
          <cell r="C139" t="str">
            <v>WHOL</v>
          </cell>
          <cell r="D139" t="str">
            <v>PP_EX_OTH</v>
          </cell>
          <cell r="E139">
            <v>0.27</v>
          </cell>
          <cell r="F139">
            <v>0.27</v>
          </cell>
          <cell r="G139">
            <v>0.33</v>
          </cell>
          <cell r="H139">
            <v>0.33</v>
          </cell>
          <cell r="I139">
            <v>0.33</v>
          </cell>
          <cell r="J139">
            <v>0.14000000000000001</v>
          </cell>
          <cell r="K139">
            <v>0.13</v>
          </cell>
          <cell r="L139">
            <v>0.13</v>
          </cell>
          <cell r="M139">
            <v>0.22</v>
          </cell>
          <cell r="N139">
            <v>0.08</v>
          </cell>
          <cell r="O139">
            <v>7.0000000000000007E-2</v>
          </cell>
          <cell r="P139">
            <v>0.2</v>
          </cell>
        </row>
        <row r="140">
          <cell r="A140" t="str">
            <v>ITAL_PP_NEW</v>
          </cell>
          <cell r="B140" t="str">
            <v>ITAL</v>
          </cell>
          <cell r="C140" t="str">
            <v>WHOL</v>
          </cell>
          <cell r="D140" t="str">
            <v>PP_NEW</v>
          </cell>
          <cell r="E140">
            <v>0.1</v>
          </cell>
          <cell r="F140">
            <v>0.1</v>
          </cell>
          <cell r="G140">
            <v>0.15</v>
          </cell>
          <cell r="H140">
            <v>0.15</v>
          </cell>
          <cell r="I140">
            <v>0.15</v>
          </cell>
          <cell r="J140">
            <v>7.0000000000000007E-2</v>
          </cell>
          <cell r="K140">
            <v>7.0000000000000007E-2</v>
          </cell>
          <cell r="L140">
            <v>7.0000000000000007E-2</v>
          </cell>
          <cell r="M140">
            <v>0.1</v>
          </cell>
          <cell r="N140">
            <v>0.05</v>
          </cell>
          <cell r="O140">
            <v>7.0000000000000007E-2</v>
          </cell>
          <cell r="P140">
            <v>0.05</v>
          </cell>
        </row>
        <row r="141">
          <cell r="A141" t="str">
            <v>ITAL_DOM</v>
          </cell>
          <cell r="B141" t="str">
            <v>ITAL</v>
          </cell>
          <cell r="C141" t="str">
            <v>WHOL</v>
          </cell>
          <cell r="D141" t="str">
            <v>DOM</v>
          </cell>
          <cell r="E141">
            <v>7.0000000000000007E-2</v>
          </cell>
          <cell r="F141">
            <v>7.0000000000000007E-2</v>
          </cell>
          <cell r="G141">
            <v>0.08</v>
          </cell>
          <cell r="H141">
            <v>0.08</v>
          </cell>
          <cell r="I141">
            <v>0.08</v>
          </cell>
          <cell r="J141">
            <v>7.0000000000000007E-2</v>
          </cell>
          <cell r="K141">
            <v>0.05</v>
          </cell>
          <cell r="L141">
            <v>0.05</v>
          </cell>
          <cell r="M141">
            <v>0.16</v>
          </cell>
          <cell r="N141">
            <v>0.06</v>
          </cell>
          <cell r="O141">
            <v>0.06</v>
          </cell>
          <cell r="P141">
            <v>0.05</v>
          </cell>
        </row>
        <row r="142">
          <cell r="A142" t="str">
            <v>ITAL_TRA_RD_LD2</v>
          </cell>
          <cell r="B142" t="str">
            <v>ITAL</v>
          </cell>
          <cell r="C142" t="str">
            <v>WHOL</v>
          </cell>
          <cell r="D142" t="str">
            <v>TRA_RD_LD2</v>
          </cell>
          <cell r="E142">
            <v>-1</v>
          </cell>
          <cell r="F142">
            <v>-1</v>
          </cell>
          <cell r="G142">
            <v>-1</v>
          </cell>
          <cell r="H142">
            <v>-1</v>
          </cell>
          <cell r="I142">
            <v>-1</v>
          </cell>
          <cell r="J142">
            <v>-1</v>
          </cell>
          <cell r="K142">
            <v>-1</v>
          </cell>
          <cell r="L142">
            <v>-1</v>
          </cell>
          <cell r="M142">
            <v>-1</v>
          </cell>
          <cell r="N142">
            <v>-1</v>
          </cell>
          <cell r="O142">
            <v>0.2</v>
          </cell>
          <cell r="P142">
            <v>-1</v>
          </cell>
        </row>
        <row r="143">
          <cell r="A143" t="str">
            <v>ITAL_TRA_RD_LD4</v>
          </cell>
          <cell r="B143" t="str">
            <v>ITAL</v>
          </cell>
          <cell r="C143" t="str">
            <v>WHOL</v>
          </cell>
          <cell r="D143" t="str">
            <v>TRA_RD_LD4</v>
          </cell>
          <cell r="E143">
            <v>-1</v>
          </cell>
          <cell r="F143">
            <v>-1</v>
          </cell>
          <cell r="G143">
            <v>-1</v>
          </cell>
          <cell r="H143">
            <v>-1</v>
          </cell>
          <cell r="I143">
            <v>-1</v>
          </cell>
          <cell r="J143">
            <v>-1</v>
          </cell>
          <cell r="K143">
            <v>-1</v>
          </cell>
          <cell r="L143">
            <v>-1</v>
          </cell>
          <cell r="M143">
            <v>-1</v>
          </cell>
          <cell r="N143">
            <v>0.35</v>
          </cell>
          <cell r="O143">
            <v>0.73</v>
          </cell>
          <cell r="P143">
            <v>0.65</v>
          </cell>
        </row>
        <row r="144">
          <cell r="A144" t="str">
            <v>ITAL_TRA_RD_HD</v>
          </cell>
          <cell r="B144" t="str">
            <v>ITAL</v>
          </cell>
          <cell r="C144" t="str">
            <v>WHOL</v>
          </cell>
          <cell r="D144" t="str">
            <v>TRA_RD_HD</v>
          </cell>
          <cell r="E144">
            <v>-1</v>
          </cell>
          <cell r="F144">
            <v>-1</v>
          </cell>
          <cell r="G144">
            <v>-1</v>
          </cell>
          <cell r="H144">
            <v>-1</v>
          </cell>
          <cell r="I144">
            <v>-1</v>
          </cell>
          <cell r="J144">
            <v>-1</v>
          </cell>
          <cell r="K144">
            <v>-1</v>
          </cell>
          <cell r="L144">
            <v>-1</v>
          </cell>
          <cell r="M144">
            <v>-1</v>
          </cell>
          <cell r="N144">
            <v>1.05</v>
          </cell>
          <cell r="O144">
            <v>0.8</v>
          </cell>
          <cell r="P144">
            <v>0.65</v>
          </cell>
        </row>
        <row r="145">
          <cell r="A145" t="str">
            <v>ITAL_TRA_OT</v>
          </cell>
          <cell r="B145" t="str">
            <v>ITAL</v>
          </cell>
          <cell r="C145" t="str">
            <v>WHOL</v>
          </cell>
          <cell r="D145" t="str">
            <v>TRA_OT</v>
          </cell>
          <cell r="E145">
            <v>0.08</v>
          </cell>
          <cell r="F145">
            <v>0.08</v>
          </cell>
          <cell r="G145">
            <v>0.08</v>
          </cell>
          <cell r="H145">
            <v>0.08</v>
          </cell>
          <cell r="I145">
            <v>0.08</v>
          </cell>
          <cell r="J145">
            <v>7.0000000000000007E-2</v>
          </cell>
          <cell r="K145">
            <v>0.05</v>
          </cell>
          <cell r="L145">
            <v>0.05</v>
          </cell>
          <cell r="M145">
            <v>0.16</v>
          </cell>
          <cell r="N145">
            <v>1.3</v>
          </cell>
          <cell r="O145">
            <v>0.8</v>
          </cell>
          <cell r="P145">
            <v>0.05</v>
          </cell>
        </row>
        <row r="146">
          <cell r="A146" t="str">
            <v>ITAL_TRA_OT_LD2</v>
          </cell>
          <cell r="B146" t="str">
            <v>ITAL</v>
          </cell>
          <cell r="C146" t="str">
            <v>WHOL</v>
          </cell>
          <cell r="D146" t="str">
            <v>TRA_OT_LD2</v>
          </cell>
          <cell r="E146">
            <v>-1</v>
          </cell>
          <cell r="F146">
            <v>-1</v>
          </cell>
          <cell r="G146">
            <v>-1</v>
          </cell>
          <cell r="H146">
            <v>-1</v>
          </cell>
          <cell r="I146">
            <v>-1</v>
          </cell>
          <cell r="J146">
            <v>-1</v>
          </cell>
          <cell r="K146">
            <v>-1</v>
          </cell>
          <cell r="L146">
            <v>-1</v>
          </cell>
          <cell r="M146">
            <v>-1</v>
          </cell>
          <cell r="N146">
            <v>-1</v>
          </cell>
          <cell r="O146">
            <v>0.2</v>
          </cell>
          <cell r="P146">
            <v>-1</v>
          </cell>
        </row>
        <row r="147">
          <cell r="A147" t="str">
            <v>ITAL_TRA_OT_LB</v>
          </cell>
          <cell r="B147" t="str">
            <v>ITAL</v>
          </cell>
          <cell r="C147" t="str">
            <v>WHOL</v>
          </cell>
          <cell r="D147" t="str">
            <v>TRA_OT_LB</v>
          </cell>
          <cell r="E147">
            <v>0.08</v>
          </cell>
          <cell r="F147">
            <v>0.08</v>
          </cell>
          <cell r="G147">
            <v>0.08</v>
          </cell>
          <cell r="H147">
            <v>0.08</v>
          </cell>
          <cell r="I147">
            <v>0.08</v>
          </cell>
          <cell r="J147">
            <v>7.0000000000000007E-2</v>
          </cell>
          <cell r="K147">
            <v>0.05</v>
          </cell>
          <cell r="L147">
            <v>0.05</v>
          </cell>
          <cell r="M147">
            <v>0.16</v>
          </cell>
          <cell r="N147">
            <v>1.3</v>
          </cell>
          <cell r="O147">
            <v>0.8</v>
          </cell>
          <cell r="P147">
            <v>0.05</v>
          </cell>
        </row>
        <row r="148">
          <cell r="A148" t="str">
            <v>ITAL_TRA_OTS_M</v>
          </cell>
          <cell r="B148" t="str">
            <v>ITAL</v>
          </cell>
          <cell r="C148" t="str">
            <v>WHOL</v>
          </cell>
          <cell r="D148" t="str">
            <v>TRA_OTS_M</v>
          </cell>
          <cell r="E148">
            <v>-1</v>
          </cell>
          <cell r="F148">
            <v>-1</v>
          </cell>
          <cell r="G148">
            <v>-1</v>
          </cell>
          <cell r="H148">
            <v>-1</v>
          </cell>
          <cell r="I148">
            <v>-1</v>
          </cell>
          <cell r="J148">
            <v>-1</v>
          </cell>
          <cell r="K148">
            <v>-1</v>
          </cell>
          <cell r="L148">
            <v>-1</v>
          </cell>
          <cell r="M148">
            <v>-1</v>
          </cell>
          <cell r="N148">
            <v>1.4</v>
          </cell>
          <cell r="O148">
            <v>-1</v>
          </cell>
          <cell r="P148">
            <v>-1</v>
          </cell>
        </row>
        <row r="149">
          <cell r="A149" t="str">
            <v>ITAL_TRA_OTS_L</v>
          </cell>
          <cell r="B149" t="str">
            <v>ITAL</v>
          </cell>
          <cell r="C149" t="str">
            <v>WHOL</v>
          </cell>
          <cell r="D149" t="str">
            <v>TRA_OTS_L</v>
          </cell>
          <cell r="E149">
            <v>-1</v>
          </cell>
          <cell r="F149">
            <v>-1</v>
          </cell>
          <cell r="G149">
            <v>-1</v>
          </cell>
          <cell r="H149">
            <v>-1</v>
          </cell>
          <cell r="I149">
            <v>-1</v>
          </cell>
          <cell r="J149">
            <v>-1</v>
          </cell>
          <cell r="K149">
            <v>-1</v>
          </cell>
          <cell r="L149">
            <v>-1</v>
          </cell>
          <cell r="M149">
            <v>1.4</v>
          </cell>
          <cell r="N149">
            <v>1.4</v>
          </cell>
          <cell r="O149">
            <v>-1</v>
          </cell>
          <cell r="P149">
            <v>-1</v>
          </cell>
        </row>
        <row r="150">
          <cell r="A150" t="str">
            <v>ITAL_IN_BO</v>
          </cell>
          <cell r="B150" t="str">
            <v>ITAL</v>
          </cell>
          <cell r="C150" t="str">
            <v>WHOL</v>
          </cell>
          <cell r="D150" t="str">
            <v>IN_BO</v>
          </cell>
          <cell r="E150">
            <v>0.2</v>
          </cell>
          <cell r="F150">
            <v>0.2</v>
          </cell>
          <cell r="G150">
            <v>0.26</v>
          </cell>
          <cell r="H150">
            <v>0.26</v>
          </cell>
          <cell r="I150">
            <v>0.26</v>
          </cell>
          <cell r="J150">
            <v>0.14000000000000001</v>
          </cell>
          <cell r="K150">
            <v>0.13</v>
          </cell>
          <cell r="L150">
            <v>0.13</v>
          </cell>
          <cell r="M150">
            <v>0.2</v>
          </cell>
          <cell r="N150">
            <v>0.08</v>
          </cell>
          <cell r="O150">
            <v>7.0000000000000007E-2</v>
          </cell>
          <cell r="P150">
            <v>7.0000000000000007E-2</v>
          </cell>
        </row>
        <row r="151">
          <cell r="A151" t="str">
            <v>ITAL_IN_OC</v>
          </cell>
          <cell r="B151" t="str">
            <v>ITAL</v>
          </cell>
          <cell r="C151" t="str">
            <v>WHOL</v>
          </cell>
          <cell r="D151" t="str">
            <v>IN_OC</v>
          </cell>
          <cell r="E151">
            <v>0.2</v>
          </cell>
          <cell r="F151">
            <v>0.2</v>
          </cell>
          <cell r="G151">
            <v>0.26</v>
          </cell>
          <cell r="H151">
            <v>0.26</v>
          </cell>
          <cell r="I151">
            <v>0.26</v>
          </cell>
          <cell r="J151">
            <v>0.03</v>
          </cell>
          <cell r="K151">
            <v>0.13</v>
          </cell>
          <cell r="L151">
            <v>0.13</v>
          </cell>
          <cell r="M151">
            <v>0.22</v>
          </cell>
          <cell r="N151">
            <v>0.08</v>
          </cell>
          <cell r="O151">
            <v>7.0000000000000007E-2</v>
          </cell>
          <cell r="P151">
            <v>0.12</v>
          </cell>
        </row>
        <row r="152">
          <cell r="A152" t="str">
            <v>LUXE_CON_COMB</v>
          </cell>
          <cell r="B152" t="str">
            <v>LUXE</v>
          </cell>
          <cell r="C152" t="str">
            <v>WHOL</v>
          </cell>
          <cell r="D152" t="str">
            <v>CON_COMB</v>
          </cell>
          <cell r="E152">
            <v>0.2</v>
          </cell>
          <cell r="F152">
            <v>0.2</v>
          </cell>
          <cell r="G152">
            <v>0.23</v>
          </cell>
          <cell r="H152">
            <v>0.23</v>
          </cell>
          <cell r="I152">
            <v>0.23</v>
          </cell>
          <cell r="J152">
            <v>0.14000000000000001</v>
          </cell>
          <cell r="K152">
            <v>0.13</v>
          </cell>
          <cell r="L152">
            <v>0.13</v>
          </cell>
          <cell r="M152">
            <v>0.17</v>
          </cell>
          <cell r="N152">
            <v>0.08</v>
          </cell>
          <cell r="O152">
            <v>7.0000000000000007E-2</v>
          </cell>
          <cell r="P152">
            <v>7.0000000000000007E-2</v>
          </cell>
        </row>
        <row r="153">
          <cell r="A153" t="str">
            <v>LUXE_PP_EX_WB</v>
          </cell>
          <cell r="B153" t="str">
            <v>LUXE</v>
          </cell>
          <cell r="C153" t="str">
            <v>WHOL</v>
          </cell>
          <cell r="D153" t="str">
            <v>PP_EX_WB</v>
          </cell>
          <cell r="E153">
            <v>-1</v>
          </cell>
          <cell r="F153">
            <v>-1</v>
          </cell>
          <cell r="G153">
            <v>0.42</v>
          </cell>
          <cell r="H153">
            <v>0.42</v>
          </cell>
          <cell r="I153">
            <v>0.42</v>
          </cell>
          <cell r="J153">
            <v>-1</v>
          </cell>
          <cell r="K153">
            <v>-1</v>
          </cell>
          <cell r="L153">
            <v>-1</v>
          </cell>
          <cell r="M153">
            <v>-1</v>
          </cell>
          <cell r="N153">
            <v>-1</v>
          </cell>
          <cell r="O153">
            <v>-1</v>
          </cell>
          <cell r="P153">
            <v>-1</v>
          </cell>
        </row>
        <row r="154">
          <cell r="A154" t="str">
            <v>LUXE_PP_EX_OTH</v>
          </cell>
          <cell r="B154" t="str">
            <v>LUXE</v>
          </cell>
          <cell r="C154" t="str">
            <v>WHOL</v>
          </cell>
          <cell r="D154" t="str">
            <v>PP_EX_OTH</v>
          </cell>
          <cell r="E154">
            <v>0.27</v>
          </cell>
          <cell r="F154">
            <v>0.27</v>
          </cell>
          <cell r="G154">
            <v>0.3</v>
          </cell>
          <cell r="H154">
            <v>0.3</v>
          </cell>
          <cell r="I154">
            <v>0.3</v>
          </cell>
          <cell r="J154">
            <v>0.14000000000000001</v>
          </cell>
          <cell r="K154">
            <v>0.13</v>
          </cell>
          <cell r="L154">
            <v>0.13</v>
          </cell>
          <cell r="M154">
            <v>0.2</v>
          </cell>
          <cell r="N154">
            <v>0.08</v>
          </cell>
          <cell r="O154">
            <v>7.0000000000000007E-2</v>
          </cell>
          <cell r="P154">
            <v>0.05</v>
          </cell>
        </row>
        <row r="155">
          <cell r="A155" t="str">
            <v>LUXE_PP_NEW</v>
          </cell>
          <cell r="B155" t="str">
            <v>LUXE</v>
          </cell>
          <cell r="C155" t="str">
            <v>WHOL</v>
          </cell>
          <cell r="D155" t="str">
            <v>PP_NEW</v>
          </cell>
          <cell r="E155">
            <v>0.1</v>
          </cell>
          <cell r="F155">
            <v>0.1</v>
          </cell>
          <cell r="G155">
            <v>0.15</v>
          </cell>
          <cell r="H155">
            <v>0.15</v>
          </cell>
          <cell r="I155">
            <v>0.15</v>
          </cell>
          <cell r="J155">
            <v>7.0000000000000007E-2</v>
          </cell>
          <cell r="K155">
            <v>7.0000000000000007E-2</v>
          </cell>
          <cell r="L155">
            <v>7.0000000000000007E-2</v>
          </cell>
          <cell r="M155">
            <v>0.1</v>
          </cell>
          <cell r="N155">
            <v>0.05</v>
          </cell>
          <cell r="O155">
            <v>7.0000000000000007E-2</v>
          </cell>
          <cell r="P155">
            <v>0.05</v>
          </cell>
        </row>
        <row r="156">
          <cell r="A156" t="str">
            <v>LUXE_DOM</v>
          </cell>
          <cell r="B156" t="str">
            <v>LUXE</v>
          </cell>
          <cell r="C156" t="str">
            <v>WHOL</v>
          </cell>
          <cell r="D156" t="str">
            <v>DOM</v>
          </cell>
          <cell r="E156">
            <v>7.0000000000000007E-2</v>
          </cell>
          <cell r="F156">
            <v>7.0000000000000007E-2</v>
          </cell>
          <cell r="G156">
            <v>0.08</v>
          </cell>
          <cell r="H156">
            <v>0.08</v>
          </cell>
          <cell r="I156">
            <v>0.08</v>
          </cell>
          <cell r="J156">
            <v>7.0000000000000007E-2</v>
          </cell>
          <cell r="K156">
            <v>0.05</v>
          </cell>
          <cell r="L156">
            <v>0.05</v>
          </cell>
          <cell r="M156">
            <v>0.16</v>
          </cell>
          <cell r="N156">
            <v>0.06</v>
          </cell>
          <cell r="O156">
            <v>0.06</v>
          </cell>
          <cell r="P156">
            <v>0.05</v>
          </cell>
        </row>
        <row r="157">
          <cell r="A157" t="str">
            <v>LUXE_TRA_RD_LD2</v>
          </cell>
          <cell r="B157" t="str">
            <v>LUXE</v>
          </cell>
          <cell r="C157" t="str">
            <v>WHOL</v>
          </cell>
          <cell r="D157" t="str">
            <v>TRA_RD_LD2</v>
          </cell>
          <cell r="E157">
            <v>-1</v>
          </cell>
          <cell r="F157">
            <v>-1</v>
          </cell>
          <cell r="G157">
            <v>-1</v>
          </cell>
          <cell r="H157">
            <v>-1</v>
          </cell>
          <cell r="I157">
            <v>-1</v>
          </cell>
          <cell r="J157">
            <v>-1</v>
          </cell>
          <cell r="K157">
            <v>-1</v>
          </cell>
          <cell r="L157">
            <v>-1</v>
          </cell>
          <cell r="M157">
            <v>-1</v>
          </cell>
          <cell r="N157">
            <v>-1</v>
          </cell>
          <cell r="O157">
            <v>0.2</v>
          </cell>
          <cell r="P157">
            <v>-1</v>
          </cell>
        </row>
        <row r="158">
          <cell r="A158" t="str">
            <v>LUXE_TRA_RD_LD4</v>
          </cell>
          <cell r="B158" t="str">
            <v>LUXE</v>
          </cell>
          <cell r="C158" t="str">
            <v>WHOL</v>
          </cell>
          <cell r="D158" t="str">
            <v>TRA_RD_LD4</v>
          </cell>
          <cell r="E158">
            <v>-1</v>
          </cell>
          <cell r="F158">
            <v>-1</v>
          </cell>
          <cell r="G158">
            <v>-1</v>
          </cell>
          <cell r="H158">
            <v>-1</v>
          </cell>
          <cell r="I158">
            <v>-1</v>
          </cell>
          <cell r="J158">
            <v>-1</v>
          </cell>
          <cell r="K158">
            <v>-1</v>
          </cell>
          <cell r="L158">
            <v>-1</v>
          </cell>
          <cell r="M158">
            <v>-1</v>
          </cell>
          <cell r="N158">
            <v>0.35</v>
          </cell>
          <cell r="O158">
            <v>0.79</v>
          </cell>
          <cell r="P158">
            <v>0.65</v>
          </cell>
        </row>
        <row r="159">
          <cell r="A159" t="str">
            <v>LUXE_TRA_RD_HD</v>
          </cell>
          <cell r="B159" t="str">
            <v>LUXE</v>
          </cell>
          <cell r="C159" t="str">
            <v>WHOL</v>
          </cell>
          <cell r="D159" t="str">
            <v>TRA_RD_HD</v>
          </cell>
          <cell r="E159">
            <v>-1</v>
          </cell>
          <cell r="F159">
            <v>-1</v>
          </cell>
          <cell r="G159">
            <v>-1</v>
          </cell>
          <cell r="H159">
            <v>-1</v>
          </cell>
          <cell r="I159">
            <v>-1</v>
          </cell>
          <cell r="J159">
            <v>-1</v>
          </cell>
          <cell r="K159">
            <v>-1</v>
          </cell>
          <cell r="L159">
            <v>-1</v>
          </cell>
          <cell r="M159">
            <v>-1</v>
          </cell>
          <cell r="N159">
            <v>1</v>
          </cell>
          <cell r="O159">
            <v>0.79</v>
          </cell>
          <cell r="P159">
            <v>0.65</v>
          </cell>
        </row>
        <row r="160">
          <cell r="A160" t="str">
            <v>LUXE_TRA_OT</v>
          </cell>
          <cell r="B160" t="str">
            <v>LUXE</v>
          </cell>
          <cell r="C160" t="str">
            <v>WHOL</v>
          </cell>
          <cell r="D160" t="str">
            <v>TRA_OT</v>
          </cell>
          <cell r="E160">
            <v>0.08</v>
          </cell>
          <cell r="F160">
            <v>0.08</v>
          </cell>
          <cell r="G160">
            <v>0.08</v>
          </cell>
          <cell r="H160">
            <v>0.08</v>
          </cell>
          <cell r="I160">
            <v>0.08</v>
          </cell>
          <cell r="J160">
            <v>7.0000000000000007E-2</v>
          </cell>
          <cell r="K160">
            <v>0.05</v>
          </cell>
          <cell r="L160">
            <v>0.05</v>
          </cell>
          <cell r="M160">
            <v>0.16</v>
          </cell>
          <cell r="N160">
            <v>1</v>
          </cell>
          <cell r="O160">
            <v>0.79</v>
          </cell>
          <cell r="P160">
            <v>0.05</v>
          </cell>
        </row>
        <row r="161">
          <cell r="A161" t="str">
            <v>LUXE_TRA_OT_LD2</v>
          </cell>
          <cell r="B161" t="str">
            <v>LUXE</v>
          </cell>
          <cell r="C161" t="str">
            <v>WHOL</v>
          </cell>
          <cell r="D161" t="str">
            <v>TRA_OT_LD2</v>
          </cell>
          <cell r="E161">
            <v>-1</v>
          </cell>
          <cell r="F161">
            <v>-1</v>
          </cell>
          <cell r="G161">
            <v>-1</v>
          </cell>
          <cell r="H161">
            <v>-1</v>
          </cell>
          <cell r="I161">
            <v>-1</v>
          </cell>
          <cell r="J161">
            <v>-1</v>
          </cell>
          <cell r="K161">
            <v>-1</v>
          </cell>
          <cell r="L161">
            <v>-1</v>
          </cell>
          <cell r="M161">
            <v>-1</v>
          </cell>
          <cell r="N161">
            <v>-1</v>
          </cell>
          <cell r="O161">
            <v>0.2</v>
          </cell>
          <cell r="P161">
            <v>-1</v>
          </cell>
        </row>
        <row r="162">
          <cell r="A162" t="str">
            <v>LUXE_TRA_OT_LB</v>
          </cell>
          <cell r="B162" t="str">
            <v>LUXE</v>
          </cell>
          <cell r="C162" t="str">
            <v>WHOL</v>
          </cell>
          <cell r="D162" t="str">
            <v>TRA_OT_LB</v>
          </cell>
          <cell r="E162">
            <v>0.08</v>
          </cell>
          <cell r="F162">
            <v>0.08</v>
          </cell>
          <cell r="G162">
            <v>0.08</v>
          </cell>
          <cell r="H162">
            <v>0.08</v>
          </cell>
          <cell r="I162">
            <v>0.08</v>
          </cell>
          <cell r="J162">
            <v>7.0000000000000007E-2</v>
          </cell>
          <cell r="K162">
            <v>0.05</v>
          </cell>
          <cell r="L162">
            <v>0.05</v>
          </cell>
          <cell r="M162">
            <v>0.16</v>
          </cell>
          <cell r="N162">
            <v>1.1599999999999999</v>
          </cell>
          <cell r="O162">
            <v>0.86</v>
          </cell>
          <cell r="P162">
            <v>0.05</v>
          </cell>
        </row>
        <row r="163">
          <cell r="A163" t="str">
            <v>LUXE_TRA_OTS_M</v>
          </cell>
          <cell r="B163" t="str">
            <v>LUXE</v>
          </cell>
          <cell r="C163" t="str">
            <v>WHOL</v>
          </cell>
          <cell r="D163" t="str">
            <v>TRA_OTS_M</v>
          </cell>
          <cell r="E163">
            <v>-1</v>
          </cell>
          <cell r="F163">
            <v>-1</v>
          </cell>
          <cell r="G163">
            <v>-1</v>
          </cell>
          <cell r="H163">
            <v>-1</v>
          </cell>
          <cell r="I163">
            <v>-1</v>
          </cell>
          <cell r="J163">
            <v>-1</v>
          </cell>
          <cell r="K163">
            <v>-1</v>
          </cell>
          <cell r="L163">
            <v>-1</v>
          </cell>
          <cell r="M163">
            <v>-1</v>
          </cell>
          <cell r="N163">
            <v>1.4</v>
          </cell>
          <cell r="O163">
            <v>-1</v>
          </cell>
          <cell r="P163">
            <v>-1</v>
          </cell>
        </row>
        <row r="164">
          <cell r="A164" t="str">
            <v>LUXE_TRA_OTS_L</v>
          </cell>
          <cell r="B164" t="str">
            <v>LUXE</v>
          </cell>
          <cell r="C164" t="str">
            <v>WHOL</v>
          </cell>
          <cell r="D164" t="str">
            <v>TRA_OTS_L</v>
          </cell>
          <cell r="E164">
            <v>-1</v>
          </cell>
          <cell r="F164">
            <v>-1</v>
          </cell>
          <cell r="G164">
            <v>-1</v>
          </cell>
          <cell r="H164">
            <v>-1</v>
          </cell>
          <cell r="I164">
            <v>-1</v>
          </cell>
          <cell r="J164">
            <v>-1</v>
          </cell>
          <cell r="K164">
            <v>-1</v>
          </cell>
          <cell r="L164">
            <v>-1</v>
          </cell>
          <cell r="M164">
            <v>1.4</v>
          </cell>
          <cell r="N164">
            <v>1.4</v>
          </cell>
          <cell r="O164">
            <v>-1</v>
          </cell>
          <cell r="P164">
            <v>-1</v>
          </cell>
        </row>
        <row r="165">
          <cell r="A165" t="str">
            <v>LUXE_IN_BO</v>
          </cell>
          <cell r="B165" t="str">
            <v>LUXE</v>
          </cell>
          <cell r="C165" t="str">
            <v>WHOL</v>
          </cell>
          <cell r="D165" t="str">
            <v>IN_BO</v>
          </cell>
          <cell r="E165">
            <v>0.2</v>
          </cell>
          <cell r="F165">
            <v>0.2</v>
          </cell>
          <cell r="G165">
            <v>0.23</v>
          </cell>
          <cell r="H165">
            <v>0.23</v>
          </cell>
          <cell r="I165">
            <v>0.23</v>
          </cell>
          <cell r="J165">
            <v>0.14000000000000001</v>
          </cell>
          <cell r="K165">
            <v>0.13</v>
          </cell>
          <cell r="L165">
            <v>0.13</v>
          </cell>
          <cell r="M165">
            <v>0.17</v>
          </cell>
          <cell r="N165">
            <v>0.08</v>
          </cell>
          <cell r="O165">
            <v>7.0000000000000007E-2</v>
          </cell>
          <cell r="P165">
            <v>7.0000000000000007E-2</v>
          </cell>
        </row>
        <row r="166">
          <cell r="A166" t="str">
            <v>LUXE_IN_OC</v>
          </cell>
          <cell r="B166" t="str">
            <v>LUXE</v>
          </cell>
          <cell r="C166" t="str">
            <v>WHOL</v>
          </cell>
          <cell r="D166" t="str">
            <v>IN_OC</v>
          </cell>
          <cell r="E166">
            <v>0.2</v>
          </cell>
          <cell r="F166">
            <v>0.2</v>
          </cell>
          <cell r="G166">
            <v>0.23</v>
          </cell>
          <cell r="H166">
            <v>0.23</v>
          </cell>
          <cell r="I166">
            <v>0.23</v>
          </cell>
          <cell r="J166">
            <v>0.03</v>
          </cell>
          <cell r="K166">
            <v>0.13</v>
          </cell>
          <cell r="L166">
            <v>0.13</v>
          </cell>
          <cell r="M166">
            <v>0.17</v>
          </cell>
          <cell r="N166">
            <v>0.08</v>
          </cell>
          <cell r="O166">
            <v>7.0000000000000007E-2</v>
          </cell>
          <cell r="P166">
            <v>7.0000000000000007E-2</v>
          </cell>
        </row>
        <row r="167">
          <cell r="A167" t="str">
            <v>NETH_CON_COMB</v>
          </cell>
          <cell r="B167" t="str">
            <v>NETH</v>
          </cell>
          <cell r="C167" t="str">
            <v>WHOL</v>
          </cell>
          <cell r="D167" t="str">
            <v>CON_COMB</v>
          </cell>
          <cell r="E167">
            <v>0.2</v>
          </cell>
          <cell r="F167">
            <v>0.2</v>
          </cell>
          <cell r="G167">
            <v>0.23</v>
          </cell>
          <cell r="H167">
            <v>0.23</v>
          </cell>
          <cell r="I167">
            <v>0.23</v>
          </cell>
          <cell r="J167">
            <v>0.14000000000000001</v>
          </cell>
          <cell r="K167">
            <v>0.13</v>
          </cell>
          <cell r="L167">
            <v>0.13</v>
          </cell>
          <cell r="M167">
            <v>0.17</v>
          </cell>
          <cell r="N167">
            <v>0.08</v>
          </cell>
          <cell r="O167">
            <v>7.0000000000000007E-2</v>
          </cell>
          <cell r="P167">
            <v>7.0000000000000007E-2</v>
          </cell>
        </row>
        <row r="168">
          <cell r="A168" t="str">
            <v>NETH_PP_EX_WB</v>
          </cell>
          <cell r="B168" t="str">
            <v>NETH</v>
          </cell>
          <cell r="C168" t="str">
            <v>WHOL</v>
          </cell>
          <cell r="D168" t="str">
            <v>PP_EX_WB</v>
          </cell>
          <cell r="E168">
            <v>-1</v>
          </cell>
          <cell r="F168">
            <v>-1</v>
          </cell>
          <cell r="G168">
            <v>0.42</v>
          </cell>
          <cell r="H168">
            <v>0.42</v>
          </cell>
          <cell r="I168">
            <v>0.42</v>
          </cell>
          <cell r="J168">
            <v>-1</v>
          </cell>
          <cell r="K168">
            <v>-1</v>
          </cell>
          <cell r="L168">
            <v>-1</v>
          </cell>
          <cell r="M168">
            <v>-1</v>
          </cell>
          <cell r="N168">
            <v>-1</v>
          </cell>
          <cell r="O168">
            <v>-1</v>
          </cell>
          <cell r="P168">
            <v>-1</v>
          </cell>
        </row>
        <row r="169">
          <cell r="A169" t="str">
            <v>NETH_PP_EX_OTH</v>
          </cell>
          <cell r="B169" t="str">
            <v>NETH</v>
          </cell>
          <cell r="C169" t="str">
            <v>WHOL</v>
          </cell>
          <cell r="D169" t="str">
            <v>PP_EX_OTH</v>
          </cell>
          <cell r="E169">
            <v>0.27</v>
          </cell>
          <cell r="F169">
            <v>0.27</v>
          </cell>
          <cell r="G169">
            <v>0.28000000000000003</v>
          </cell>
          <cell r="H169">
            <v>0.28000000000000003</v>
          </cell>
          <cell r="I169">
            <v>0.28000000000000003</v>
          </cell>
          <cell r="J169">
            <v>0.14000000000000001</v>
          </cell>
          <cell r="K169">
            <v>0.13</v>
          </cell>
          <cell r="L169">
            <v>0.13</v>
          </cell>
          <cell r="M169">
            <v>0.2</v>
          </cell>
          <cell r="N169">
            <v>0.08</v>
          </cell>
          <cell r="O169">
            <v>7.0000000000000007E-2</v>
          </cell>
          <cell r="P169">
            <v>0.14000000000000001</v>
          </cell>
        </row>
        <row r="170">
          <cell r="A170" t="str">
            <v>NETH_PP_NEW</v>
          </cell>
          <cell r="B170" t="str">
            <v>NETH</v>
          </cell>
          <cell r="C170" t="str">
            <v>WHOL</v>
          </cell>
          <cell r="D170" t="str">
            <v>PP_NEW</v>
          </cell>
          <cell r="E170">
            <v>0.1</v>
          </cell>
          <cell r="F170">
            <v>0.1</v>
          </cell>
          <cell r="G170">
            <v>0.15</v>
          </cell>
          <cell r="H170">
            <v>0.15</v>
          </cell>
          <cell r="I170">
            <v>0.15</v>
          </cell>
          <cell r="J170">
            <v>7.0000000000000007E-2</v>
          </cell>
          <cell r="K170">
            <v>7.0000000000000007E-2</v>
          </cell>
          <cell r="L170">
            <v>7.0000000000000007E-2</v>
          </cell>
          <cell r="M170">
            <v>0.1</v>
          </cell>
          <cell r="N170">
            <v>0.05</v>
          </cell>
          <cell r="O170">
            <v>7.0000000000000007E-2</v>
          </cell>
          <cell r="P170">
            <v>0.05</v>
          </cell>
        </row>
        <row r="171">
          <cell r="A171" t="str">
            <v>NETH_DOM</v>
          </cell>
          <cell r="B171" t="str">
            <v>NETH</v>
          </cell>
          <cell r="C171" t="str">
            <v>WHOL</v>
          </cell>
          <cell r="D171" t="str">
            <v>DOM</v>
          </cell>
          <cell r="E171">
            <v>7.0000000000000007E-2</v>
          </cell>
          <cell r="F171">
            <v>7.0000000000000007E-2</v>
          </cell>
          <cell r="G171">
            <v>0.08</v>
          </cell>
          <cell r="H171">
            <v>0.08</v>
          </cell>
          <cell r="I171">
            <v>0.08</v>
          </cell>
          <cell r="J171">
            <v>7.0000000000000007E-2</v>
          </cell>
          <cell r="K171">
            <v>0.05</v>
          </cell>
          <cell r="L171">
            <v>0.05</v>
          </cell>
          <cell r="M171">
            <v>0.12</v>
          </cell>
          <cell r="N171">
            <v>0.06</v>
          </cell>
          <cell r="O171">
            <v>0.06</v>
          </cell>
          <cell r="P171">
            <v>0.05</v>
          </cell>
        </row>
        <row r="172">
          <cell r="A172" t="str">
            <v>NETH_TRA_RD_LD2</v>
          </cell>
          <cell r="B172" t="str">
            <v>NETH</v>
          </cell>
          <cell r="C172" t="str">
            <v>WHOL</v>
          </cell>
          <cell r="D172" t="str">
            <v>TRA_RD_LD2</v>
          </cell>
          <cell r="E172">
            <v>-1</v>
          </cell>
          <cell r="F172">
            <v>-1</v>
          </cell>
          <cell r="G172">
            <v>-1</v>
          </cell>
          <cell r="H172">
            <v>-1</v>
          </cell>
          <cell r="I172">
            <v>-1</v>
          </cell>
          <cell r="J172">
            <v>-1</v>
          </cell>
          <cell r="K172">
            <v>-1</v>
          </cell>
          <cell r="L172">
            <v>-1</v>
          </cell>
          <cell r="M172">
            <v>-1</v>
          </cell>
          <cell r="N172">
            <v>-1</v>
          </cell>
          <cell r="O172">
            <v>0.2</v>
          </cell>
          <cell r="P172">
            <v>-1</v>
          </cell>
        </row>
        <row r="173">
          <cell r="A173" t="str">
            <v>NETH_TRA_RD_LD4</v>
          </cell>
          <cell r="B173" t="str">
            <v>NETH</v>
          </cell>
          <cell r="C173" t="str">
            <v>WHOL</v>
          </cell>
          <cell r="D173" t="str">
            <v>TRA_RD_LD4</v>
          </cell>
          <cell r="E173">
            <v>-1</v>
          </cell>
          <cell r="F173">
            <v>-1</v>
          </cell>
          <cell r="G173">
            <v>-1</v>
          </cell>
          <cell r="H173">
            <v>-1</v>
          </cell>
          <cell r="I173">
            <v>-1</v>
          </cell>
          <cell r="J173">
            <v>-1</v>
          </cell>
          <cell r="K173">
            <v>-1</v>
          </cell>
          <cell r="L173">
            <v>-1</v>
          </cell>
          <cell r="M173">
            <v>-1</v>
          </cell>
          <cell r="N173">
            <v>0.35</v>
          </cell>
          <cell r="O173">
            <v>0.83</v>
          </cell>
          <cell r="P173">
            <v>0.65</v>
          </cell>
        </row>
        <row r="174">
          <cell r="A174" t="str">
            <v>NETH_TRA_RD_HD</v>
          </cell>
          <cell r="B174" t="str">
            <v>NETH</v>
          </cell>
          <cell r="C174" t="str">
            <v>WHOL</v>
          </cell>
          <cell r="D174" t="str">
            <v>TRA_RD_HD</v>
          </cell>
          <cell r="E174">
            <v>-1</v>
          </cell>
          <cell r="F174">
            <v>-1</v>
          </cell>
          <cell r="G174">
            <v>-1</v>
          </cell>
          <cell r="H174">
            <v>-1</v>
          </cell>
          <cell r="I174">
            <v>-1</v>
          </cell>
          <cell r="J174">
            <v>-1</v>
          </cell>
          <cell r="K174">
            <v>-1</v>
          </cell>
          <cell r="L174">
            <v>-1</v>
          </cell>
          <cell r="M174">
            <v>-1</v>
          </cell>
          <cell r="N174">
            <v>1.4</v>
          </cell>
          <cell r="O174">
            <v>0.83</v>
          </cell>
          <cell r="P174">
            <v>0.65</v>
          </cell>
        </row>
        <row r="175">
          <cell r="A175" t="str">
            <v>NETH_TRA_OT</v>
          </cell>
          <cell r="B175" t="str">
            <v>NETH</v>
          </cell>
          <cell r="C175" t="str">
            <v>WHOL</v>
          </cell>
          <cell r="D175" t="str">
            <v>TRA_OT</v>
          </cell>
          <cell r="E175">
            <v>0.08</v>
          </cell>
          <cell r="F175">
            <v>0.08</v>
          </cell>
          <cell r="G175">
            <v>0.08</v>
          </cell>
          <cell r="H175">
            <v>0.08</v>
          </cell>
          <cell r="I175">
            <v>0.08</v>
          </cell>
          <cell r="J175">
            <v>7.0000000000000007E-2</v>
          </cell>
          <cell r="K175">
            <v>0.05</v>
          </cell>
          <cell r="L175">
            <v>0.05</v>
          </cell>
          <cell r="M175">
            <v>0.16</v>
          </cell>
          <cell r="N175">
            <v>0.9</v>
          </cell>
          <cell r="O175">
            <v>0.83</v>
          </cell>
          <cell r="P175">
            <v>0.05</v>
          </cell>
        </row>
        <row r="176">
          <cell r="A176" t="str">
            <v>NETH_TRA_OT_LD2</v>
          </cell>
          <cell r="B176" t="str">
            <v>NETH</v>
          </cell>
          <cell r="C176" t="str">
            <v>WHOL</v>
          </cell>
          <cell r="D176" t="str">
            <v>TRA_OT_LD2</v>
          </cell>
          <cell r="E176">
            <v>-1</v>
          </cell>
          <cell r="F176">
            <v>-1</v>
          </cell>
          <cell r="G176">
            <v>-1</v>
          </cell>
          <cell r="H176">
            <v>-1</v>
          </cell>
          <cell r="I176">
            <v>-1</v>
          </cell>
          <cell r="J176">
            <v>-1</v>
          </cell>
          <cell r="K176">
            <v>-1</v>
          </cell>
          <cell r="L176">
            <v>-1</v>
          </cell>
          <cell r="M176">
            <v>-1</v>
          </cell>
          <cell r="N176">
            <v>-1</v>
          </cell>
          <cell r="O176">
            <v>0.2</v>
          </cell>
          <cell r="P176">
            <v>-1</v>
          </cell>
        </row>
        <row r="177">
          <cell r="A177" t="str">
            <v>NETH_TRA_OT_LB</v>
          </cell>
          <cell r="B177" t="str">
            <v>NETH</v>
          </cell>
          <cell r="C177" t="str">
            <v>WHOL</v>
          </cell>
          <cell r="D177" t="str">
            <v>TRA_OT_LB</v>
          </cell>
          <cell r="E177">
            <v>0.08</v>
          </cell>
          <cell r="F177">
            <v>0.08</v>
          </cell>
          <cell r="G177">
            <v>0.08</v>
          </cell>
          <cell r="H177">
            <v>0.08</v>
          </cell>
          <cell r="I177">
            <v>0.08</v>
          </cell>
          <cell r="J177">
            <v>7.0000000000000007E-2</v>
          </cell>
          <cell r="K177">
            <v>0.05</v>
          </cell>
          <cell r="L177">
            <v>0.05</v>
          </cell>
          <cell r="M177">
            <v>0.16</v>
          </cell>
          <cell r="N177">
            <v>1.4</v>
          </cell>
          <cell r="O177">
            <v>0.86</v>
          </cell>
          <cell r="P177">
            <v>0.05</v>
          </cell>
        </row>
        <row r="178">
          <cell r="A178" t="str">
            <v>NETH_TRA_OTS_M</v>
          </cell>
          <cell r="B178" t="str">
            <v>NETH</v>
          </cell>
          <cell r="C178" t="str">
            <v>WHOL</v>
          </cell>
          <cell r="D178" t="str">
            <v>TRA_OTS_M</v>
          </cell>
          <cell r="E178">
            <v>-1</v>
          </cell>
          <cell r="F178">
            <v>-1</v>
          </cell>
          <cell r="G178">
            <v>-1</v>
          </cell>
          <cell r="H178">
            <v>-1</v>
          </cell>
          <cell r="I178">
            <v>-1</v>
          </cell>
          <cell r="J178">
            <v>-1</v>
          </cell>
          <cell r="K178">
            <v>-1</v>
          </cell>
          <cell r="L178">
            <v>-1</v>
          </cell>
          <cell r="M178">
            <v>-1</v>
          </cell>
          <cell r="N178">
            <v>1.4</v>
          </cell>
          <cell r="O178">
            <v>-1</v>
          </cell>
          <cell r="P178">
            <v>-1</v>
          </cell>
        </row>
        <row r="179">
          <cell r="A179" t="str">
            <v>NETH_TRA_OTS_L</v>
          </cell>
          <cell r="B179" t="str">
            <v>NETH</v>
          </cell>
          <cell r="C179" t="str">
            <v>WHOL</v>
          </cell>
          <cell r="D179" t="str">
            <v>TRA_OTS_L</v>
          </cell>
          <cell r="E179">
            <v>-1</v>
          </cell>
          <cell r="F179">
            <v>-1</v>
          </cell>
          <cell r="G179">
            <v>-1</v>
          </cell>
          <cell r="H179">
            <v>-1</v>
          </cell>
          <cell r="I179">
            <v>-1</v>
          </cell>
          <cell r="J179">
            <v>-1</v>
          </cell>
          <cell r="K179">
            <v>-1</v>
          </cell>
          <cell r="L179">
            <v>-1</v>
          </cell>
          <cell r="M179">
            <v>1.3</v>
          </cell>
          <cell r="N179">
            <v>1.4</v>
          </cell>
          <cell r="O179">
            <v>-1</v>
          </cell>
          <cell r="P179">
            <v>-1</v>
          </cell>
        </row>
        <row r="180">
          <cell r="A180" t="str">
            <v>NETH_IN_BO</v>
          </cell>
          <cell r="B180" t="str">
            <v>NETH</v>
          </cell>
          <cell r="C180" t="str">
            <v>WHOL</v>
          </cell>
          <cell r="D180" t="str">
            <v>IN_BO</v>
          </cell>
          <cell r="E180">
            <v>0.2</v>
          </cell>
          <cell r="F180">
            <v>0.2</v>
          </cell>
          <cell r="G180">
            <v>0.23</v>
          </cell>
          <cell r="H180">
            <v>0.23</v>
          </cell>
          <cell r="I180">
            <v>0.23</v>
          </cell>
          <cell r="J180">
            <v>0.14000000000000001</v>
          </cell>
          <cell r="K180">
            <v>0.13</v>
          </cell>
          <cell r="L180">
            <v>0.13</v>
          </cell>
          <cell r="M180">
            <v>0.15</v>
          </cell>
          <cell r="N180">
            <v>0.08</v>
          </cell>
          <cell r="O180">
            <v>7.0000000000000007E-2</v>
          </cell>
          <cell r="P180">
            <v>0.08</v>
          </cell>
        </row>
        <row r="181">
          <cell r="A181" t="str">
            <v>NETH_IN_OC</v>
          </cell>
          <cell r="B181" t="str">
            <v>NETH</v>
          </cell>
          <cell r="C181" t="str">
            <v>WHOL</v>
          </cell>
          <cell r="D181" t="str">
            <v>IN_OC</v>
          </cell>
          <cell r="E181">
            <v>0.2</v>
          </cell>
          <cell r="F181">
            <v>0.2</v>
          </cell>
          <cell r="G181">
            <v>0.23</v>
          </cell>
          <cell r="H181">
            <v>0.23</v>
          </cell>
          <cell r="I181">
            <v>0.23</v>
          </cell>
          <cell r="J181">
            <v>0.03</v>
          </cell>
          <cell r="K181">
            <v>0.13</v>
          </cell>
          <cell r="L181">
            <v>0.13</v>
          </cell>
          <cell r="M181">
            <v>0.16</v>
          </cell>
          <cell r="N181">
            <v>0.08</v>
          </cell>
          <cell r="O181">
            <v>7.0000000000000007E-2</v>
          </cell>
          <cell r="P181">
            <v>7.0000000000000007E-2</v>
          </cell>
        </row>
        <row r="182">
          <cell r="A182" t="str">
            <v>NORW_CON_COMB</v>
          </cell>
          <cell r="B182" t="str">
            <v>NORW</v>
          </cell>
          <cell r="C182" t="str">
            <v>WHOL</v>
          </cell>
          <cell r="D182" t="str">
            <v>CON_COMB</v>
          </cell>
          <cell r="E182">
            <v>0.2</v>
          </cell>
          <cell r="F182">
            <v>0.2</v>
          </cell>
          <cell r="G182">
            <v>0.23</v>
          </cell>
          <cell r="H182">
            <v>0.23</v>
          </cell>
          <cell r="I182">
            <v>0.23</v>
          </cell>
          <cell r="J182">
            <v>0.14000000000000001</v>
          </cell>
          <cell r="K182">
            <v>0.13</v>
          </cell>
          <cell r="L182">
            <v>0.13</v>
          </cell>
          <cell r="M182">
            <v>0.17</v>
          </cell>
          <cell r="N182">
            <v>0.08</v>
          </cell>
          <cell r="O182">
            <v>7.0000000000000007E-2</v>
          </cell>
          <cell r="P182">
            <v>7.0000000000000007E-2</v>
          </cell>
        </row>
        <row r="183">
          <cell r="A183" t="str">
            <v>NORW_PP_EX_WB</v>
          </cell>
          <cell r="B183" t="str">
            <v>NORW</v>
          </cell>
          <cell r="C183" t="str">
            <v>WHOL</v>
          </cell>
          <cell r="D183" t="str">
            <v>PP_EX_WB</v>
          </cell>
          <cell r="E183">
            <v>-1</v>
          </cell>
          <cell r="F183">
            <v>-1</v>
          </cell>
          <cell r="G183">
            <v>0.42</v>
          </cell>
          <cell r="H183">
            <v>0.42</v>
          </cell>
          <cell r="I183">
            <v>0.42</v>
          </cell>
          <cell r="J183">
            <v>-1</v>
          </cell>
          <cell r="K183">
            <v>-1</v>
          </cell>
          <cell r="L183">
            <v>-1</v>
          </cell>
          <cell r="M183">
            <v>-1</v>
          </cell>
          <cell r="N183">
            <v>-1</v>
          </cell>
          <cell r="O183">
            <v>-1</v>
          </cell>
          <cell r="P183">
            <v>-1</v>
          </cell>
        </row>
        <row r="184">
          <cell r="A184" t="str">
            <v>NORW_PP_EX_OTH</v>
          </cell>
          <cell r="B184" t="str">
            <v>NORW</v>
          </cell>
          <cell r="C184" t="str">
            <v>WHOL</v>
          </cell>
          <cell r="D184" t="str">
            <v>PP_EX_OTH</v>
          </cell>
          <cell r="E184">
            <v>0.27</v>
          </cell>
          <cell r="F184">
            <v>0.27</v>
          </cell>
          <cell r="G184">
            <v>0.3</v>
          </cell>
          <cell r="H184">
            <v>0.3</v>
          </cell>
          <cell r="I184">
            <v>0.3</v>
          </cell>
          <cell r="J184">
            <v>0.14000000000000001</v>
          </cell>
          <cell r="K184">
            <v>0.13</v>
          </cell>
          <cell r="L184">
            <v>0.13</v>
          </cell>
          <cell r="M184">
            <v>0.2</v>
          </cell>
          <cell r="N184">
            <v>1.1299999999999999</v>
          </cell>
          <cell r="O184">
            <v>7.0000000000000007E-2</v>
          </cell>
          <cell r="P184">
            <v>0.15</v>
          </cell>
        </row>
        <row r="185">
          <cell r="A185" t="str">
            <v>NORW_PP_NEW</v>
          </cell>
          <cell r="B185" t="str">
            <v>NORW</v>
          </cell>
          <cell r="C185" t="str">
            <v>WHOL</v>
          </cell>
          <cell r="D185" t="str">
            <v>PP_NEW</v>
          </cell>
          <cell r="E185">
            <v>0.1</v>
          </cell>
          <cell r="F185">
            <v>0.1</v>
          </cell>
          <cell r="G185">
            <v>0.15</v>
          </cell>
          <cell r="H185">
            <v>0.15</v>
          </cell>
          <cell r="I185">
            <v>0.15</v>
          </cell>
          <cell r="J185">
            <v>7.0000000000000007E-2</v>
          </cell>
          <cell r="K185">
            <v>7.0000000000000007E-2</v>
          </cell>
          <cell r="L185">
            <v>7.0000000000000007E-2</v>
          </cell>
          <cell r="M185">
            <v>0.1</v>
          </cell>
          <cell r="N185">
            <v>0.1</v>
          </cell>
          <cell r="O185">
            <v>7.0000000000000007E-2</v>
          </cell>
          <cell r="P185">
            <v>0.05</v>
          </cell>
        </row>
        <row r="186">
          <cell r="A186" t="str">
            <v>NORW_DOM</v>
          </cell>
          <cell r="B186" t="str">
            <v>NORW</v>
          </cell>
          <cell r="C186" t="str">
            <v>WHOL</v>
          </cell>
          <cell r="D186" t="str">
            <v>DOM</v>
          </cell>
          <cell r="E186">
            <v>7.0000000000000007E-2</v>
          </cell>
          <cell r="F186">
            <v>7.0000000000000007E-2</v>
          </cell>
          <cell r="G186">
            <v>0.08</v>
          </cell>
          <cell r="H186">
            <v>0.08</v>
          </cell>
          <cell r="I186">
            <v>0.08</v>
          </cell>
          <cell r="J186">
            <v>7.0000000000000007E-2</v>
          </cell>
          <cell r="K186">
            <v>0.05</v>
          </cell>
          <cell r="L186">
            <v>0.05</v>
          </cell>
          <cell r="M186">
            <v>0.16</v>
          </cell>
          <cell r="N186">
            <v>0.06</v>
          </cell>
          <cell r="O186">
            <v>0.06</v>
          </cell>
          <cell r="P186">
            <v>0.05</v>
          </cell>
        </row>
        <row r="187">
          <cell r="A187" t="str">
            <v>NORW_TRA_RD_LD2</v>
          </cell>
          <cell r="B187" t="str">
            <v>NORW</v>
          </cell>
          <cell r="C187" t="str">
            <v>WHOL</v>
          </cell>
          <cell r="D187" t="str">
            <v>TRA_RD_LD2</v>
          </cell>
          <cell r="E187">
            <v>-1</v>
          </cell>
          <cell r="F187">
            <v>-1</v>
          </cell>
          <cell r="G187">
            <v>-1</v>
          </cell>
          <cell r="H187">
            <v>-1</v>
          </cell>
          <cell r="I187">
            <v>-1</v>
          </cell>
          <cell r="J187">
            <v>-1</v>
          </cell>
          <cell r="K187">
            <v>-1</v>
          </cell>
          <cell r="L187">
            <v>-1</v>
          </cell>
          <cell r="M187">
            <v>-1</v>
          </cell>
          <cell r="N187">
            <v>-1</v>
          </cell>
          <cell r="O187">
            <v>0.2</v>
          </cell>
          <cell r="P187">
            <v>-1</v>
          </cell>
        </row>
        <row r="188">
          <cell r="A188" t="str">
            <v>NORW_TRA_RD_LD4</v>
          </cell>
          <cell r="B188" t="str">
            <v>NORW</v>
          </cell>
          <cell r="C188" t="str">
            <v>WHOL</v>
          </cell>
          <cell r="D188" t="str">
            <v>TRA_RD_LD4</v>
          </cell>
          <cell r="E188">
            <v>-1</v>
          </cell>
          <cell r="F188">
            <v>-1</v>
          </cell>
          <cell r="G188">
            <v>-1</v>
          </cell>
          <cell r="H188">
            <v>-1</v>
          </cell>
          <cell r="I188">
            <v>-1</v>
          </cell>
          <cell r="J188">
            <v>-1</v>
          </cell>
          <cell r="K188">
            <v>-1</v>
          </cell>
          <cell r="L188">
            <v>-1</v>
          </cell>
          <cell r="M188">
            <v>-1</v>
          </cell>
          <cell r="N188">
            <v>0.35</v>
          </cell>
          <cell r="O188">
            <v>0.75</v>
          </cell>
          <cell r="P188">
            <v>0.65</v>
          </cell>
        </row>
        <row r="189">
          <cell r="A189" t="str">
            <v>NORW_TRA_RD_HD</v>
          </cell>
          <cell r="B189" t="str">
            <v>NORW</v>
          </cell>
          <cell r="C189" t="str">
            <v>WHOL</v>
          </cell>
          <cell r="D189" t="str">
            <v>TRA_RD_HD</v>
          </cell>
          <cell r="E189">
            <v>-1</v>
          </cell>
          <cell r="F189">
            <v>-1</v>
          </cell>
          <cell r="G189">
            <v>-1</v>
          </cell>
          <cell r="H189">
            <v>-1</v>
          </cell>
          <cell r="I189">
            <v>-1</v>
          </cell>
          <cell r="J189">
            <v>-1</v>
          </cell>
          <cell r="K189">
            <v>-1</v>
          </cell>
          <cell r="L189">
            <v>-1</v>
          </cell>
          <cell r="M189">
            <v>-1</v>
          </cell>
          <cell r="N189">
            <v>1.2</v>
          </cell>
          <cell r="O189">
            <v>0.75</v>
          </cell>
          <cell r="P189">
            <v>0.65</v>
          </cell>
        </row>
        <row r="190">
          <cell r="A190" t="str">
            <v>NORW_TRA_OT</v>
          </cell>
          <cell r="B190" t="str">
            <v>NORW</v>
          </cell>
          <cell r="C190" t="str">
            <v>WHOL</v>
          </cell>
          <cell r="D190" t="str">
            <v>TRA_OT</v>
          </cell>
          <cell r="E190">
            <v>0.08</v>
          </cell>
          <cell r="F190">
            <v>0.08</v>
          </cell>
          <cell r="G190">
            <v>0.08</v>
          </cell>
          <cell r="H190">
            <v>0.08</v>
          </cell>
          <cell r="I190">
            <v>0.08</v>
          </cell>
          <cell r="J190">
            <v>7.0000000000000007E-2</v>
          </cell>
          <cell r="K190">
            <v>0.05</v>
          </cell>
          <cell r="L190">
            <v>0.05</v>
          </cell>
          <cell r="M190">
            <v>0.16</v>
          </cell>
          <cell r="N190">
            <v>1.2</v>
          </cell>
          <cell r="O190">
            <v>0.75</v>
          </cell>
          <cell r="P190">
            <v>0.05</v>
          </cell>
        </row>
        <row r="191">
          <cell r="A191" t="str">
            <v>NORW_TRA_OT_LD2</v>
          </cell>
          <cell r="B191" t="str">
            <v>NORW</v>
          </cell>
          <cell r="C191" t="str">
            <v>WHOL</v>
          </cell>
          <cell r="D191" t="str">
            <v>TRA_OT_LD2</v>
          </cell>
          <cell r="E191">
            <v>-1</v>
          </cell>
          <cell r="F191">
            <v>-1</v>
          </cell>
          <cell r="G191">
            <v>-1</v>
          </cell>
          <cell r="H191">
            <v>-1</v>
          </cell>
          <cell r="I191">
            <v>-1</v>
          </cell>
          <cell r="J191">
            <v>-1</v>
          </cell>
          <cell r="K191">
            <v>-1</v>
          </cell>
          <cell r="L191">
            <v>-1</v>
          </cell>
          <cell r="M191">
            <v>-1</v>
          </cell>
          <cell r="N191">
            <v>-1</v>
          </cell>
          <cell r="O191">
            <v>0.2</v>
          </cell>
          <cell r="P191">
            <v>-1</v>
          </cell>
        </row>
        <row r="192">
          <cell r="A192" t="str">
            <v>NORW_TRA_OT_LB</v>
          </cell>
          <cell r="B192" t="str">
            <v>NORW</v>
          </cell>
          <cell r="C192" t="str">
            <v>WHOL</v>
          </cell>
          <cell r="D192" t="str">
            <v>TRA_OT_LB</v>
          </cell>
          <cell r="E192">
            <v>0.08</v>
          </cell>
          <cell r="F192">
            <v>0.08</v>
          </cell>
          <cell r="G192">
            <v>0.08</v>
          </cell>
          <cell r="H192">
            <v>0.08</v>
          </cell>
          <cell r="I192">
            <v>0.08</v>
          </cell>
          <cell r="J192">
            <v>7.0000000000000007E-2</v>
          </cell>
          <cell r="K192">
            <v>0.05</v>
          </cell>
          <cell r="L192">
            <v>0.05</v>
          </cell>
          <cell r="M192">
            <v>0.16</v>
          </cell>
          <cell r="N192">
            <v>1.2</v>
          </cell>
          <cell r="O192">
            <v>0.75</v>
          </cell>
          <cell r="P192">
            <v>0.05</v>
          </cell>
        </row>
        <row r="193">
          <cell r="A193" t="str">
            <v>NORW_TRA_OTS_M</v>
          </cell>
          <cell r="B193" t="str">
            <v>NORW</v>
          </cell>
          <cell r="C193" t="str">
            <v>WHOL</v>
          </cell>
          <cell r="D193" t="str">
            <v>TRA_OTS_M</v>
          </cell>
          <cell r="E193">
            <v>-1</v>
          </cell>
          <cell r="F193">
            <v>-1</v>
          </cell>
          <cell r="G193">
            <v>-1</v>
          </cell>
          <cell r="H193">
            <v>-1</v>
          </cell>
          <cell r="I193">
            <v>-1</v>
          </cell>
          <cell r="J193">
            <v>-1</v>
          </cell>
          <cell r="K193">
            <v>-1</v>
          </cell>
          <cell r="L193">
            <v>-1</v>
          </cell>
          <cell r="M193">
            <v>-1</v>
          </cell>
          <cell r="N193">
            <v>1.6</v>
          </cell>
          <cell r="O193">
            <v>-1</v>
          </cell>
          <cell r="P193">
            <v>-1</v>
          </cell>
        </row>
        <row r="194">
          <cell r="A194" t="str">
            <v>NORW_TRA_OTS_L</v>
          </cell>
          <cell r="B194" t="str">
            <v>NORW</v>
          </cell>
          <cell r="C194" t="str">
            <v>WHOL</v>
          </cell>
          <cell r="D194" t="str">
            <v>TRA_OTS_L</v>
          </cell>
          <cell r="E194">
            <v>-1</v>
          </cell>
          <cell r="F194">
            <v>-1</v>
          </cell>
          <cell r="G194">
            <v>-1</v>
          </cell>
          <cell r="H194">
            <v>-1</v>
          </cell>
          <cell r="I194">
            <v>-1</v>
          </cell>
          <cell r="J194">
            <v>-1</v>
          </cell>
          <cell r="K194">
            <v>-1</v>
          </cell>
          <cell r="L194">
            <v>-1</v>
          </cell>
          <cell r="M194">
            <v>1.6</v>
          </cell>
          <cell r="N194">
            <v>1.6</v>
          </cell>
          <cell r="O194">
            <v>-1</v>
          </cell>
          <cell r="P194">
            <v>-1</v>
          </cell>
        </row>
        <row r="195">
          <cell r="A195" t="str">
            <v>NORW_IN_BO</v>
          </cell>
          <cell r="B195" t="str">
            <v>NORW</v>
          </cell>
          <cell r="C195" t="str">
            <v>WHOL</v>
          </cell>
          <cell r="D195" t="str">
            <v>IN_BO</v>
          </cell>
          <cell r="E195">
            <v>0.2</v>
          </cell>
          <cell r="F195">
            <v>0.2</v>
          </cell>
          <cell r="G195">
            <v>0.23</v>
          </cell>
          <cell r="H195">
            <v>0.23</v>
          </cell>
          <cell r="I195">
            <v>0.23</v>
          </cell>
          <cell r="J195">
            <v>0.14000000000000001</v>
          </cell>
          <cell r="K195">
            <v>0.13</v>
          </cell>
          <cell r="L195">
            <v>0.13</v>
          </cell>
          <cell r="M195">
            <v>0.17</v>
          </cell>
          <cell r="N195">
            <v>0.2</v>
          </cell>
          <cell r="O195">
            <v>7.0000000000000007E-2</v>
          </cell>
          <cell r="P195">
            <v>0.18</v>
          </cell>
        </row>
        <row r="196">
          <cell r="A196" t="str">
            <v>NORW_IN_OC</v>
          </cell>
          <cell r="B196" t="str">
            <v>NORW</v>
          </cell>
          <cell r="C196" t="str">
            <v>WHOL</v>
          </cell>
          <cell r="D196" t="str">
            <v>IN_OC</v>
          </cell>
          <cell r="E196">
            <v>0.2</v>
          </cell>
          <cell r="F196">
            <v>0.2</v>
          </cell>
          <cell r="G196">
            <v>0.23</v>
          </cell>
          <cell r="H196">
            <v>0.23</v>
          </cell>
          <cell r="I196">
            <v>0.23</v>
          </cell>
          <cell r="J196">
            <v>0.03</v>
          </cell>
          <cell r="K196">
            <v>0.13</v>
          </cell>
          <cell r="L196">
            <v>0.13</v>
          </cell>
          <cell r="M196">
            <v>0.17</v>
          </cell>
          <cell r="N196">
            <v>0.1</v>
          </cell>
          <cell r="O196">
            <v>7.0000000000000007E-2</v>
          </cell>
          <cell r="P196">
            <v>7.0000000000000007E-2</v>
          </cell>
        </row>
        <row r="197">
          <cell r="A197" t="str">
            <v>PORT_CON_COMB</v>
          </cell>
          <cell r="B197" t="str">
            <v>PORT</v>
          </cell>
          <cell r="C197" t="str">
            <v>WHOL</v>
          </cell>
          <cell r="D197" t="str">
            <v>CON_COMB</v>
          </cell>
          <cell r="E197">
            <v>0.2</v>
          </cell>
          <cell r="F197">
            <v>0.2</v>
          </cell>
          <cell r="G197">
            <v>0.25</v>
          </cell>
          <cell r="H197">
            <v>0.23</v>
          </cell>
          <cell r="I197">
            <v>0.23</v>
          </cell>
          <cell r="J197">
            <v>0.14000000000000001</v>
          </cell>
          <cell r="K197">
            <v>0.13</v>
          </cell>
          <cell r="L197">
            <v>0.13</v>
          </cell>
          <cell r="M197">
            <v>0.25</v>
          </cell>
          <cell r="N197">
            <v>0.15</v>
          </cell>
          <cell r="O197">
            <v>0.1</v>
          </cell>
          <cell r="P197">
            <v>7.0000000000000007E-2</v>
          </cell>
        </row>
        <row r="198">
          <cell r="A198" t="str">
            <v>PORT_PP_EX_WB</v>
          </cell>
          <cell r="B198" t="str">
            <v>PORT</v>
          </cell>
          <cell r="C198" t="str">
            <v>WHOL</v>
          </cell>
          <cell r="D198" t="str">
            <v>PP_EX_WB</v>
          </cell>
          <cell r="E198">
            <v>-1</v>
          </cell>
          <cell r="F198">
            <v>-1</v>
          </cell>
          <cell r="G198">
            <v>0.42</v>
          </cell>
          <cell r="H198">
            <v>0.42</v>
          </cell>
          <cell r="I198">
            <v>0.42</v>
          </cell>
          <cell r="J198">
            <v>-1</v>
          </cell>
          <cell r="K198">
            <v>-1</v>
          </cell>
          <cell r="L198">
            <v>-1</v>
          </cell>
          <cell r="M198">
            <v>-1</v>
          </cell>
          <cell r="N198">
            <v>-1</v>
          </cell>
          <cell r="O198">
            <v>-1</v>
          </cell>
          <cell r="P198">
            <v>-1</v>
          </cell>
        </row>
        <row r="199">
          <cell r="A199" t="str">
            <v>PORT_PP_EX_OTH</v>
          </cell>
          <cell r="B199" t="str">
            <v>PORT</v>
          </cell>
          <cell r="C199" t="str">
            <v>WHOL</v>
          </cell>
          <cell r="D199" t="str">
            <v>PP_EX_OTH</v>
          </cell>
          <cell r="E199">
            <v>0.27</v>
          </cell>
          <cell r="F199">
            <v>0.27</v>
          </cell>
          <cell r="G199">
            <v>0.39</v>
          </cell>
          <cell r="H199">
            <v>0.3</v>
          </cell>
          <cell r="I199">
            <v>0.3</v>
          </cell>
          <cell r="J199">
            <v>0.14000000000000001</v>
          </cell>
          <cell r="K199">
            <v>0.16</v>
          </cell>
          <cell r="L199">
            <v>0.16</v>
          </cell>
          <cell r="M199">
            <v>0.34</v>
          </cell>
          <cell r="N199">
            <v>0.9</v>
          </cell>
          <cell r="O199">
            <v>0.1</v>
          </cell>
          <cell r="P199">
            <v>0.3</v>
          </cell>
        </row>
        <row r="200">
          <cell r="A200" t="str">
            <v>PORT_PP_NEW</v>
          </cell>
          <cell r="B200" t="str">
            <v>PORT</v>
          </cell>
          <cell r="C200" t="str">
            <v>WHOL</v>
          </cell>
          <cell r="D200" t="str">
            <v>PP_NEW</v>
          </cell>
          <cell r="E200">
            <v>0.1</v>
          </cell>
          <cell r="F200">
            <v>0.1</v>
          </cell>
          <cell r="G200">
            <v>0.15</v>
          </cell>
          <cell r="H200">
            <v>0.15</v>
          </cell>
          <cell r="I200">
            <v>0.15</v>
          </cell>
          <cell r="J200">
            <v>7.0000000000000007E-2</v>
          </cell>
          <cell r="K200">
            <v>7.0000000000000007E-2</v>
          </cell>
          <cell r="L200">
            <v>7.0000000000000007E-2</v>
          </cell>
          <cell r="M200">
            <v>0.1</v>
          </cell>
          <cell r="N200">
            <v>0.05</v>
          </cell>
          <cell r="O200">
            <v>7.0000000000000007E-2</v>
          </cell>
          <cell r="P200">
            <v>0.05</v>
          </cell>
        </row>
        <row r="201">
          <cell r="A201" t="str">
            <v>PORT_DOM</v>
          </cell>
          <cell r="B201" t="str">
            <v>PORT</v>
          </cell>
          <cell r="C201" t="str">
            <v>WHOL</v>
          </cell>
          <cell r="D201" t="str">
            <v>DOM</v>
          </cell>
          <cell r="E201">
            <v>7.0000000000000007E-2</v>
          </cell>
          <cell r="F201">
            <v>7.0000000000000007E-2</v>
          </cell>
          <cell r="G201">
            <v>0.1</v>
          </cell>
          <cell r="H201">
            <v>0.08</v>
          </cell>
          <cell r="I201">
            <v>0.08</v>
          </cell>
          <cell r="J201">
            <v>7.0000000000000007E-2</v>
          </cell>
          <cell r="K201">
            <v>0.1</v>
          </cell>
          <cell r="L201">
            <v>0.05</v>
          </cell>
          <cell r="M201">
            <v>0.17</v>
          </cell>
          <cell r="N201">
            <v>0.08</v>
          </cell>
          <cell r="O201">
            <v>0.1</v>
          </cell>
          <cell r="P201">
            <v>0.05</v>
          </cell>
        </row>
        <row r="202">
          <cell r="A202" t="str">
            <v>PORT_TRA_RD_LD2</v>
          </cell>
          <cell r="B202" t="str">
            <v>PORT</v>
          </cell>
          <cell r="C202" t="str">
            <v>WHOL</v>
          </cell>
          <cell r="D202" t="str">
            <v>TRA_RD_LD2</v>
          </cell>
          <cell r="E202">
            <v>-1</v>
          </cell>
          <cell r="F202">
            <v>-1</v>
          </cell>
          <cell r="G202">
            <v>-1</v>
          </cell>
          <cell r="H202">
            <v>-1</v>
          </cell>
          <cell r="I202">
            <v>-1</v>
          </cell>
          <cell r="J202">
            <v>-1</v>
          </cell>
          <cell r="K202">
            <v>-1</v>
          </cell>
          <cell r="L202">
            <v>-1</v>
          </cell>
          <cell r="M202">
            <v>-1</v>
          </cell>
          <cell r="N202">
            <v>-1</v>
          </cell>
          <cell r="O202">
            <v>0.1</v>
          </cell>
          <cell r="P202">
            <v>-1</v>
          </cell>
        </row>
        <row r="203">
          <cell r="A203" t="str">
            <v>PORT_TRA_RD_LD4</v>
          </cell>
          <cell r="B203" t="str">
            <v>PORT</v>
          </cell>
          <cell r="C203" t="str">
            <v>WHOL</v>
          </cell>
          <cell r="D203" t="str">
            <v>TRA_RD_LD4</v>
          </cell>
          <cell r="E203">
            <v>-1</v>
          </cell>
          <cell r="F203">
            <v>-1</v>
          </cell>
          <cell r="G203">
            <v>-1</v>
          </cell>
          <cell r="H203">
            <v>-1</v>
          </cell>
          <cell r="I203">
            <v>-1</v>
          </cell>
          <cell r="J203">
            <v>-1</v>
          </cell>
          <cell r="K203">
            <v>-1</v>
          </cell>
          <cell r="L203">
            <v>-1</v>
          </cell>
          <cell r="M203">
            <v>-1</v>
          </cell>
          <cell r="N203">
            <v>0.35</v>
          </cell>
          <cell r="O203">
            <v>0.72</v>
          </cell>
          <cell r="P203">
            <v>0.65</v>
          </cell>
        </row>
        <row r="204">
          <cell r="A204" t="str">
            <v>PORT_TRA_RD_HD</v>
          </cell>
          <cell r="B204" t="str">
            <v>PORT</v>
          </cell>
          <cell r="C204" t="str">
            <v>WHOL</v>
          </cell>
          <cell r="D204" t="str">
            <v>TRA_RD_HD</v>
          </cell>
          <cell r="E204">
            <v>-1</v>
          </cell>
          <cell r="F204">
            <v>-1</v>
          </cell>
          <cell r="G204">
            <v>-1</v>
          </cell>
          <cell r="H204">
            <v>-1</v>
          </cell>
          <cell r="I204">
            <v>-1</v>
          </cell>
          <cell r="J204">
            <v>-1</v>
          </cell>
          <cell r="K204">
            <v>-1</v>
          </cell>
          <cell r="L204">
            <v>-1</v>
          </cell>
          <cell r="M204">
            <v>-1</v>
          </cell>
          <cell r="N204">
            <v>1.55</v>
          </cell>
          <cell r="O204">
            <v>0.8</v>
          </cell>
          <cell r="P204">
            <v>0.65</v>
          </cell>
        </row>
        <row r="205">
          <cell r="A205" t="str">
            <v>PORT_TRA_OT</v>
          </cell>
          <cell r="B205" t="str">
            <v>PORT</v>
          </cell>
          <cell r="C205" t="str">
            <v>WHOL</v>
          </cell>
          <cell r="D205" t="str">
            <v>TRA_OT</v>
          </cell>
          <cell r="E205">
            <v>0.08</v>
          </cell>
          <cell r="F205">
            <v>0.08</v>
          </cell>
          <cell r="G205">
            <v>0.08</v>
          </cell>
          <cell r="H205">
            <v>0.08</v>
          </cell>
          <cell r="I205">
            <v>0.08</v>
          </cell>
          <cell r="J205">
            <v>7.0000000000000007E-2</v>
          </cell>
          <cell r="K205">
            <v>0.05</v>
          </cell>
          <cell r="L205">
            <v>0.05</v>
          </cell>
          <cell r="M205">
            <v>0.16</v>
          </cell>
          <cell r="N205">
            <v>1.1000000000000001</v>
          </cell>
          <cell r="O205">
            <v>0.8</v>
          </cell>
          <cell r="P205">
            <v>0.05</v>
          </cell>
        </row>
        <row r="206">
          <cell r="A206" t="str">
            <v>PORT_TRA_OT_LD2</v>
          </cell>
          <cell r="B206" t="str">
            <v>PORT</v>
          </cell>
          <cell r="C206" t="str">
            <v>WHOL</v>
          </cell>
          <cell r="D206" t="str">
            <v>TRA_OT_LD2</v>
          </cell>
          <cell r="E206">
            <v>-1</v>
          </cell>
          <cell r="F206">
            <v>-1</v>
          </cell>
          <cell r="G206">
            <v>-1</v>
          </cell>
          <cell r="H206">
            <v>-1</v>
          </cell>
          <cell r="I206">
            <v>-1</v>
          </cell>
          <cell r="J206">
            <v>-1</v>
          </cell>
          <cell r="K206">
            <v>-1</v>
          </cell>
          <cell r="L206">
            <v>-1</v>
          </cell>
          <cell r="M206">
            <v>-1</v>
          </cell>
          <cell r="N206">
            <v>-1</v>
          </cell>
          <cell r="O206">
            <v>0.1</v>
          </cell>
          <cell r="P206">
            <v>-1</v>
          </cell>
        </row>
        <row r="207">
          <cell r="A207" t="str">
            <v>PORT_TRA_OT_LB</v>
          </cell>
          <cell r="B207" t="str">
            <v>PORT</v>
          </cell>
          <cell r="C207" t="str">
            <v>WHOL</v>
          </cell>
          <cell r="D207" t="str">
            <v>TRA_OT_LB</v>
          </cell>
          <cell r="E207">
            <v>0.08</v>
          </cell>
          <cell r="F207">
            <v>0.08</v>
          </cell>
          <cell r="G207">
            <v>0.08</v>
          </cell>
          <cell r="H207">
            <v>0.08</v>
          </cell>
          <cell r="I207">
            <v>0.08</v>
          </cell>
          <cell r="J207">
            <v>7.0000000000000007E-2</v>
          </cell>
          <cell r="K207">
            <v>0.05</v>
          </cell>
          <cell r="L207">
            <v>0.05</v>
          </cell>
          <cell r="M207">
            <v>0.16</v>
          </cell>
          <cell r="N207">
            <v>1.26</v>
          </cell>
          <cell r="O207">
            <v>0.8</v>
          </cell>
          <cell r="P207">
            <v>0.05</v>
          </cell>
        </row>
        <row r="208">
          <cell r="A208" t="str">
            <v>PORT_TRA_OTS_M</v>
          </cell>
          <cell r="B208" t="str">
            <v>PORT</v>
          </cell>
          <cell r="C208" t="str">
            <v>WHOL</v>
          </cell>
          <cell r="D208" t="str">
            <v>TRA_OTS_M</v>
          </cell>
          <cell r="E208">
            <v>-1</v>
          </cell>
          <cell r="F208">
            <v>-1</v>
          </cell>
          <cell r="G208">
            <v>-1</v>
          </cell>
          <cell r="H208">
            <v>-1</v>
          </cell>
          <cell r="I208">
            <v>-1</v>
          </cell>
          <cell r="J208">
            <v>-1</v>
          </cell>
          <cell r="K208">
            <v>-1</v>
          </cell>
          <cell r="L208">
            <v>-1</v>
          </cell>
          <cell r="M208">
            <v>-1</v>
          </cell>
          <cell r="N208">
            <v>1.4</v>
          </cell>
          <cell r="O208">
            <v>-1</v>
          </cell>
          <cell r="P208">
            <v>-1</v>
          </cell>
        </row>
        <row r="209">
          <cell r="A209" t="str">
            <v>PORT_TRA_OTS_L</v>
          </cell>
          <cell r="B209" t="str">
            <v>PORT</v>
          </cell>
          <cell r="C209" t="str">
            <v>WHOL</v>
          </cell>
          <cell r="D209" t="str">
            <v>TRA_OTS_L</v>
          </cell>
          <cell r="E209">
            <v>-1</v>
          </cell>
          <cell r="F209">
            <v>-1</v>
          </cell>
          <cell r="G209">
            <v>-1</v>
          </cell>
          <cell r="H209">
            <v>-1</v>
          </cell>
          <cell r="I209">
            <v>-1</v>
          </cell>
          <cell r="J209">
            <v>-1</v>
          </cell>
          <cell r="K209">
            <v>-1</v>
          </cell>
          <cell r="L209">
            <v>-1</v>
          </cell>
          <cell r="M209">
            <v>1.4</v>
          </cell>
          <cell r="N209">
            <v>1.4</v>
          </cell>
          <cell r="O209">
            <v>-1</v>
          </cell>
          <cell r="P209">
            <v>-1</v>
          </cell>
        </row>
        <row r="210">
          <cell r="A210" t="str">
            <v>PORT_IN_BO</v>
          </cell>
          <cell r="B210" t="str">
            <v>PORT</v>
          </cell>
          <cell r="C210" t="str">
            <v>WHOL</v>
          </cell>
          <cell r="D210" t="str">
            <v>IN_BO</v>
          </cell>
          <cell r="E210">
            <v>0.2</v>
          </cell>
          <cell r="F210">
            <v>0.2</v>
          </cell>
          <cell r="G210">
            <v>0.26</v>
          </cell>
          <cell r="H210">
            <v>0.26</v>
          </cell>
          <cell r="I210">
            <v>0.23</v>
          </cell>
          <cell r="J210">
            <v>0.14000000000000001</v>
          </cell>
          <cell r="K210">
            <v>0.13</v>
          </cell>
          <cell r="L210">
            <v>0.13</v>
          </cell>
          <cell r="M210">
            <v>0.25</v>
          </cell>
          <cell r="N210">
            <v>0.15</v>
          </cell>
          <cell r="O210">
            <v>0.1</v>
          </cell>
          <cell r="P210">
            <v>7.0000000000000007E-2</v>
          </cell>
        </row>
        <row r="211">
          <cell r="A211" t="str">
            <v>PORT_IN_OC</v>
          </cell>
          <cell r="B211" t="str">
            <v>PORT</v>
          </cell>
          <cell r="C211" t="str">
            <v>WHOL</v>
          </cell>
          <cell r="D211" t="str">
            <v>IN_OC</v>
          </cell>
          <cell r="E211">
            <v>0.2</v>
          </cell>
          <cell r="F211">
            <v>0.2</v>
          </cell>
          <cell r="G211">
            <v>0.26</v>
          </cell>
          <cell r="H211">
            <v>0.26</v>
          </cell>
          <cell r="I211">
            <v>0.23</v>
          </cell>
          <cell r="J211">
            <v>0.03</v>
          </cell>
          <cell r="K211">
            <v>0.13</v>
          </cell>
          <cell r="L211">
            <v>0.13</v>
          </cell>
          <cell r="M211">
            <v>0.25</v>
          </cell>
          <cell r="N211">
            <v>0.15</v>
          </cell>
          <cell r="O211">
            <v>0.1</v>
          </cell>
          <cell r="P211">
            <v>7.0000000000000007E-2</v>
          </cell>
        </row>
        <row r="212">
          <cell r="A212" t="str">
            <v>SPAI_CON_COMB</v>
          </cell>
          <cell r="B212" t="str">
            <v>SPAI</v>
          </cell>
          <cell r="C212" t="str">
            <v>WHOL</v>
          </cell>
          <cell r="D212" t="str">
            <v>CON_COMB</v>
          </cell>
          <cell r="E212">
            <v>0.2</v>
          </cell>
          <cell r="F212">
            <v>0.2</v>
          </cell>
          <cell r="G212">
            <v>0.23</v>
          </cell>
          <cell r="H212">
            <v>0.23</v>
          </cell>
          <cell r="I212">
            <v>0.23</v>
          </cell>
          <cell r="J212">
            <v>0.14000000000000001</v>
          </cell>
          <cell r="K212">
            <v>0.13</v>
          </cell>
          <cell r="L212">
            <v>0.13</v>
          </cell>
          <cell r="M212">
            <v>0.17</v>
          </cell>
          <cell r="N212">
            <v>0.08</v>
          </cell>
          <cell r="O212">
            <v>7.0000000000000007E-2</v>
          </cell>
          <cell r="P212">
            <v>7.0000000000000007E-2</v>
          </cell>
        </row>
        <row r="213">
          <cell r="A213" t="str">
            <v>SPAI_PP_EX_WB</v>
          </cell>
          <cell r="B213" t="str">
            <v>SPAI</v>
          </cell>
          <cell r="C213" t="str">
            <v>WHOL</v>
          </cell>
          <cell r="D213" t="str">
            <v>PP_EX_WB</v>
          </cell>
          <cell r="E213">
            <v>-1</v>
          </cell>
          <cell r="F213">
            <v>-1</v>
          </cell>
          <cell r="G213">
            <v>0.42</v>
          </cell>
          <cell r="H213">
            <v>0.42</v>
          </cell>
          <cell r="I213">
            <v>0.42</v>
          </cell>
          <cell r="J213">
            <v>-1</v>
          </cell>
          <cell r="K213">
            <v>-1</v>
          </cell>
          <cell r="L213">
            <v>-1</v>
          </cell>
          <cell r="M213">
            <v>-1</v>
          </cell>
          <cell r="N213">
            <v>-1</v>
          </cell>
          <cell r="O213">
            <v>-1</v>
          </cell>
          <cell r="P213">
            <v>-1</v>
          </cell>
        </row>
        <row r="214">
          <cell r="A214" t="str">
            <v>SPAI_PP_EX_OTH</v>
          </cell>
          <cell r="B214" t="str">
            <v>SPAI</v>
          </cell>
          <cell r="C214" t="str">
            <v>WHOL</v>
          </cell>
          <cell r="D214" t="str">
            <v>PP_EX_OTH</v>
          </cell>
          <cell r="E214">
            <v>0.3</v>
          </cell>
          <cell r="F214">
            <v>0.3</v>
          </cell>
          <cell r="G214">
            <v>0.33</v>
          </cell>
          <cell r="H214">
            <v>0.33</v>
          </cell>
          <cell r="I214">
            <v>0.33</v>
          </cell>
          <cell r="J214">
            <v>0.14000000000000001</v>
          </cell>
          <cell r="K214">
            <v>0.13</v>
          </cell>
          <cell r="L214">
            <v>0.13</v>
          </cell>
          <cell r="M214">
            <v>0.22</v>
          </cell>
          <cell r="N214">
            <v>0.08</v>
          </cell>
          <cell r="O214">
            <v>7.0000000000000007E-2</v>
          </cell>
          <cell r="P214">
            <v>0.2</v>
          </cell>
        </row>
        <row r="215">
          <cell r="A215" t="str">
            <v>SPAI_PP_NEW</v>
          </cell>
          <cell r="B215" t="str">
            <v>SPAI</v>
          </cell>
          <cell r="C215" t="str">
            <v>WHOL</v>
          </cell>
          <cell r="D215" t="str">
            <v>PP_NEW</v>
          </cell>
          <cell r="E215">
            <v>0.1</v>
          </cell>
          <cell r="F215">
            <v>0.1</v>
          </cell>
          <cell r="G215">
            <v>0.15</v>
          </cell>
          <cell r="H215">
            <v>0.15</v>
          </cell>
          <cell r="I215">
            <v>0.15</v>
          </cell>
          <cell r="J215">
            <v>7.0000000000000007E-2</v>
          </cell>
          <cell r="K215">
            <v>7.0000000000000007E-2</v>
          </cell>
          <cell r="L215">
            <v>7.0000000000000007E-2</v>
          </cell>
          <cell r="M215">
            <v>0.1</v>
          </cell>
          <cell r="N215">
            <v>0.05</v>
          </cell>
          <cell r="O215">
            <v>7.0000000000000007E-2</v>
          </cell>
          <cell r="P215">
            <v>0.05</v>
          </cell>
        </row>
        <row r="216">
          <cell r="A216" t="str">
            <v>SPAI_DOM</v>
          </cell>
          <cell r="B216" t="str">
            <v>SPAI</v>
          </cell>
          <cell r="C216" t="str">
            <v>WHOL</v>
          </cell>
          <cell r="D216" t="str">
            <v>DOM</v>
          </cell>
          <cell r="E216">
            <v>7.0000000000000007E-2</v>
          </cell>
          <cell r="F216">
            <v>7.0000000000000007E-2</v>
          </cell>
          <cell r="G216">
            <v>0.08</v>
          </cell>
          <cell r="H216">
            <v>0.08</v>
          </cell>
          <cell r="I216">
            <v>0.08</v>
          </cell>
          <cell r="J216">
            <v>7.0000000000000007E-2</v>
          </cell>
          <cell r="K216">
            <v>0.05</v>
          </cell>
          <cell r="L216">
            <v>0.05</v>
          </cell>
          <cell r="M216">
            <v>0.16</v>
          </cell>
          <cell r="N216">
            <v>0.06</v>
          </cell>
          <cell r="O216">
            <v>0.06</v>
          </cell>
          <cell r="P216">
            <v>0.05</v>
          </cell>
        </row>
        <row r="217">
          <cell r="A217" t="str">
            <v>SPAI_TRA_RD_LD2</v>
          </cell>
          <cell r="B217" t="str">
            <v>SPAI</v>
          </cell>
          <cell r="C217" t="str">
            <v>WHOL</v>
          </cell>
          <cell r="D217" t="str">
            <v>TRA_RD_LD2</v>
          </cell>
          <cell r="E217">
            <v>-1</v>
          </cell>
          <cell r="F217">
            <v>-1</v>
          </cell>
          <cell r="G217">
            <v>-1</v>
          </cell>
          <cell r="H217">
            <v>-1</v>
          </cell>
          <cell r="I217">
            <v>-1</v>
          </cell>
          <cell r="J217">
            <v>-1</v>
          </cell>
          <cell r="K217">
            <v>-1</v>
          </cell>
          <cell r="L217">
            <v>-1</v>
          </cell>
          <cell r="M217">
            <v>-1</v>
          </cell>
          <cell r="N217">
            <v>-1</v>
          </cell>
          <cell r="O217">
            <v>0.2</v>
          </cell>
          <cell r="P217">
            <v>-1</v>
          </cell>
        </row>
        <row r="218">
          <cell r="A218" t="str">
            <v>SPAI_TRA_RD_LD4</v>
          </cell>
          <cell r="B218" t="str">
            <v>SPAI</v>
          </cell>
          <cell r="C218" t="str">
            <v>WHOL</v>
          </cell>
          <cell r="D218" t="str">
            <v>TRA_RD_LD4</v>
          </cell>
          <cell r="E218">
            <v>-1</v>
          </cell>
          <cell r="F218">
            <v>-1</v>
          </cell>
          <cell r="G218">
            <v>-1</v>
          </cell>
          <cell r="H218">
            <v>-1</v>
          </cell>
          <cell r="I218">
            <v>-1</v>
          </cell>
          <cell r="J218">
            <v>-1</v>
          </cell>
          <cell r="K218">
            <v>-1</v>
          </cell>
          <cell r="L218">
            <v>-1</v>
          </cell>
          <cell r="M218">
            <v>-1</v>
          </cell>
          <cell r="N218">
            <v>0.35</v>
          </cell>
          <cell r="O218">
            <v>0.77</v>
          </cell>
          <cell r="P218">
            <v>0.65</v>
          </cell>
        </row>
        <row r="219">
          <cell r="A219" t="str">
            <v>SPAI_TRA_RD_HD</v>
          </cell>
          <cell r="B219" t="str">
            <v>SPAI</v>
          </cell>
          <cell r="C219" t="str">
            <v>WHOL</v>
          </cell>
          <cell r="D219" t="str">
            <v>TRA_RD_HD</v>
          </cell>
          <cell r="E219">
            <v>-1</v>
          </cell>
          <cell r="F219">
            <v>-1</v>
          </cell>
          <cell r="G219">
            <v>-1</v>
          </cell>
          <cell r="H219">
            <v>-1</v>
          </cell>
          <cell r="I219">
            <v>-1</v>
          </cell>
          <cell r="J219">
            <v>-1</v>
          </cell>
          <cell r="K219">
            <v>-1</v>
          </cell>
          <cell r="L219">
            <v>-1</v>
          </cell>
          <cell r="M219">
            <v>-1</v>
          </cell>
          <cell r="N219">
            <v>1.1399999999999999</v>
          </cell>
          <cell r="O219">
            <v>0.86</v>
          </cell>
          <cell r="P219">
            <v>0.65</v>
          </cell>
        </row>
        <row r="220">
          <cell r="A220" t="str">
            <v>SPAI_TRA_OT</v>
          </cell>
          <cell r="B220" t="str">
            <v>SPAI</v>
          </cell>
          <cell r="C220" t="str">
            <v>WHOL</v>
          </cell>
          <cell r="D220" t="str">
            <v>TRA_OT</v>
          </cell>
          <cell r="E220">
            <v>0.08</v>
          </cell>
          <cell r="F220">
            <v>0.08</v>
          </cell>
          <cell r="G220">
            <v>0.08</v>
          </cell>
          <cell r="H220">
            <v>0.08</v>
          </cell>
          <cell r="I220">
            <v>0.08</v>
          </cell>
          <cell r="J220">
            <v>7.0000000000000007E-2</v>
          </cell>
          <cell r="K220">
            <v>0.05</v>
          </cell>
          <cell r="L220">
            <v>0.05</v>
          </cell>
          <cell r="M220">
            <v>0.16</v>
          </cell>
          <cell r="N220">
            <v>1.5</v>
          </cell>
          <cell r="O220">
            <v>0.86</v>
          </cell>
          <cell r="P220">
            <v>0.05</v>
          </cell>
        </row>
        <row r="221">
          <cell r="A221" t="str">
            <v>SPAI_TRA_OT_LD2</v>
          </cell>
          <cell r="B221" t="str">
            <v>SPAI</v>
          </cell>
          <cell r="C221" t="str">
            <v>WHOL</v>
          </cell>
          <cell r="D221" t="str">
            <v>TRA_OT_LD2</v>
          </cell>
          <cell r="E221">
            <v>-1</v>
          </cell>
          <cell r="F221">
            <v>-1</v>
          </cell>
          <cell r="G221">
            <v>-1</v>
          </cell>
          <cell r="H221">
            <v>-1</v>
          </cell>
          <cell r="I221">
            <v>-1</v>
          </cell>
          <cell r="J221">
            <v>-1</v>
          </cell>
          <cell r="K221">
            <v>-1</v>
          </cell>
          <cell r="L221">
            <v>-1</v>
          </cell>
          <cell r="M221">
            <v>-1</v>
          </cell>
          <cell r="N221">
            <v>-1</v>
          </cell>
          <cell r="O221">
            <v>0.2</v>
          </cell>
          <cell r="P221">
            <v>-1</v>
          </cell>
        </row>
        <row r="222">
          <cell r="A222" t="str">
            <v>SPAI_TRA_OT_LB</v>
          </cell>
          <cell r="B222" t="str">
            <v>SPAI</v>
          </cell>
          <cell r="C222" t="str">
            <v>WHOL</v>
          </cell>
          <cell r="D222" t="str">
            <v>TRA_OT_LB</v>
          </cell>
          <cell r="E222">
            <v>0.08</v>
          </cell>
          <cell r="F222">
            <v>0.08</v>
          </cell>
          <cell r="G222">
            <v>0.08</v>
          </cell>
          <cell r="H222">
            <v>0.08</v>
          </cell>
          <cell r="I222">
            <v>0.08</v>
          </cell>
          <cell r="J222">
            <v>7.0000000000000007E-2</v>
          </cell>
          <cell r="K222">
            <v>0.05</v>
          </cell>
          <cell r="L222">
            <v>0.05</v>
          </cell>
          <cell r="M222">
            <v>0.16</v>
          </cell>
          <cell r="N222">
            <v>1.5</v>
          </cell>
          <cell r="O222">
            <v>0.86</v>
          </cell>
          <cell r="P222">
            <v>0.05</v>
          </cell>
        </row>
        <row r="223">
          <cell r="A223" t="str">
            <v>SPAI_TRA_OTS_M</v>
          </cell>
          <cell r="B223" t="str">
            <v>SPAI</v>
          </cell>
          <cell r="C223" t="str">
            <v>WHOL</v>
          </cell>
          <cell r="D223" t="str">
            <v>TRA_OTS_M</v>
          </cell>
          <cell r="E223">
            <v>-1</v>
          </cell>
          <cell r="F223">
            <v>-1</v>
          </cell>
          <cell r="G223">
            <v>-1</v>
          </cell>
          <cell r="H223">
            <v>-1</v>
          </cell>
          <cell r="I223">
            <v>-1</v>
          </cell>
          <cell r="J223">
            <v>-1</v>
          </cell>
          <cell r="K223">
            <v>-1</v>
          </cell>
          <cell r="L223">
            <v>-1</v>
          </cell>
          <cell r="M223">
            <v>-1</v>
          </cell>
          <cell r="N223">
            <v>1.4</v>
          </cell>
          <cell r="O223">
            <v>-1</v>
          </cell>
          <cell r="P223">
            <v>-1</v>
          </cell>
        </row>
        <row r="224">
          <cell r="A224" t="str">
            <v>SPAI_TRA_OTS_L</v>
          </cell>
          <cell r="B224" t="str">
            <v>SPAI</v>
          </cell>
          <cell r="C224" t="str">
            <v>WHOL</v>
          </cell>
          <cell r="D224" t="str">
            <v>TRA_OTS_L</v>
          </cell>
          <cell r="E224">
            <v>-1</v>
          </cell>
          <cell r="F224">
            <v>-1</v>
          </cell>
          <cell r="G224">
            <v>-1</v>
          </cell>
          <cell r="H224">
            <v>-1</v>
          </cell>
          <cell r="I224">
            <v>-1</v>
          </cell>
          <cell r="J224">
            <v>-1</v>
          </cell>
          <cell r="K224">
            <v>-1</v>
          </cell>
          <cell r="L224">
            <v>-1</v>
          </cell>
          <cell r="M224">
            <v>1.4</v>
          </cell>
          <cell r="N224">
            <v>1.4</v>
          </cell>
          <cell r="O224">
            <v>-1</v>
          </cell>
          <cell r="P224">
            <v>-1</v>
          </cell>
        </row>
        <row r="225">
          <cell r="A225" t="str">
            <v>SPAI_IN_BO</v>
          </cell>
          <cell r="B225" t="str">
            <v>SPAI</v>
          </cell>
          <cell r="C225" t="str">
            <v>WHOL</v>
          </cell>
          <cell r="D225" t="str">
            <v>IN_BO</v>
          </cell>
          <cell r="E225">
            <v>0.23</v>
          </cell>
          <cell r="F225">
            <v>0.23</v>
          </cell>
          <cell r="G225">
            <v>0.26</v>
          </cell>
          <cell r="H225">
            <v>0.26</v>
          </cell>
          <cell r="I225">
            <v>0.26</v>
          </cell>
          <cell r="J225">
            <v>0.03</v>
          </cell>
          <cell r="K225">
            <v>0.15</v>
          </cell>
          <cell r="L225">
            <v>0.16</v>
          </cell>
          <cell r="M225">
            <v>0.17</v>
          </cell>
          <cell r="N225">
            <v>0.08</v>
          </cell>
          <cell r="O225">
            <v>7.0000000000000007E-2</v>
          </cell>
          <cell r="P225">
            <v>0.1</v>
          </cell>
        </row>
        <row r="226">
          <cell r="A226" t="str">
            <v>SPAI_IN_OC</v>
          </cell>
          <cell r="B226" t="str">
            <v>SPAI</v>
          </cell>
          <cell r="C226" t="str">
            <v>WHOL</v>
          </cell>
          <cell r="D226" t="str">
            <v>IN_OC</v>
          </cell>
          <cell r="E226">
            <v>0.23</v>
          </cell>
          <cell r="F226">
            <v>0.23</v>
          </cell>
          <cell r="G226">
            <v>0.26</v>
          </cell>
          <cell r="H226">
            <v>0.26</v>
          </cell>
          <cell r="I226">
            <v>0.26</v>
          </cell>
          <cell r="J226">
            <v>0.03</v>
          </cell>
          <cell r="K226">
            <v>0.15</v>
          </cell>
          <cell r="L226">
            <v>0.16</v>
          </cell>
          <cell r="M226">
            <v>0.17</v>
          </cell>
          <cell r="N226">
            <v>0.08</v>
          </cell>
          <cell r="O226">
            <v>7.0000000000000007E-2</v>
          </cell>
          <cell r="P226">
            <v>0.1</v>
          </cell>
        </row>
        <row r="227">
          <cell r="A227" t="str">
            <v>SWED_CON_COMB</v>
          </cell>
          <cell r="B227" t="str">
            <v>SWED</v>
          </cell>
          <cell r="C227" t="str">
            <v>WHOL</v>
          </cell>
          <cell r="D227" t="str">
            <v>CON_COMB</v>
          </cell>
          <cell r="E227">
            <v>0.2</v>
          </cell>
          <cell r="F227">
            <v>0.2</v>
          </cell>
          <cell r="G227">
            <v>0.23</v>
          </cell>
          <cell r="H227">
            <v>0.23</v>
          </cell>
          <cell r="I227">
            <v>0.23</v>
          </cell>
          <cell r="J227">
            <v>0.14000000000000001</v>
          </cell>
          <cell r="K227">
            <v>0.13</v>
          </cell>
          <cell r="L227">
            <v>0.13</v>
          </cell>
          <cell r="M227">
            <v>0.17</v>
          </cell>
          <cell r="N227">
            <v>0.08</v>
          </cell>
          <cell r="O227">
            <v>7.0000000000000007E-2</v>
          </cell>
          <cell r="P227">
            <v>7.0000000000000007E-2</v>
          </cell>
        </row>
        <row r="228">
          <cell r="A228" t="str">
            <v>SWED_PP_EX_WB</v>
          </cell>
          <cell r="B228" t="str">
            <v>SWED</v>
          </cell>
          <cell r="C228" t="str">
            <v>WHOL</v>
          </cell>
          <cell r="D228" t="str">
            <v>PP_EX_WB</v>
          </cell>
          <cell r="E228">
            <v>-1</v>
          </cell>
          <cell r="F228">
            <v>-1</v>
          </cell>
          <cell r="G228">
            <v>0.42</v>
          </cell>
          <cell r="H228">
            <v>0.42</v>
          </cell>
          <cell r="I228">
            <v>0.42</v>
          </cell>
          <cell r="J228">
            <v>-1</v>
          </cell>
          <cell r="K228">
            <v>-1</v>
          </cell>
          <cell r="L228">
            <v>-1</v>
          </cell>
          <cell r="M228">
            <v>-1</v>
          </cell>
          <cell r="N228">
            <v>-1</v>
          </cell>
          <cell r="O228">
            <v>-1</v>
          </cell>
          <cell r="P228">
            <v>-1</v>
          </cell>
        </row>
        <row r="229">
          <cell r="A229" t="str">
            <v>SWED_PP_EX_OTH</v>
          </cell>
          <cell r="B229" t="str">
            <v>SWED</v>
          </cell>
          <cell r="C229" t="str">
            <v>WHOL</v>
          </cell>
          <cell r="D229" t="str">
            <v>PP_EX_OTH</v>
          </cell>
          <cell r="E229">
            <v>0.27</v>
          </cell>
          <cell r="F229">
            <v>0.27</v>
          </cell>
          <cell r="G229">
            <v>0.3</v>
          </cell>
          <cell r="H229">
            <v>0.3</v>
          </cell>
          <cell r="I229">
            <v>0.3</v>
          </cell>
          <cell r="J229">
            <v>0.14000000000000001</v>
          </cell>
          <cell r="K229">
            <v>0.13</v>
          </cell>
          <cell r="L229">
            <v>0.13</v>
          </cell>
          <cell r="M229">
            <v>0.2</v>
          </cell>
          <cell r="N229">
            <v>0.08</v>
          </cell>
          <cell r="O229">
            <v>7.0000000000000007E-2</v>
          </cell>
          <cell r="P229">
            <v>0.15</v>
          </cell>
        </row>
        <row r="230">
          <cell r="A230" t="str">
            <v>SWED_PP_NEW</v>
          </cell>
          <cell r="B230" t="str">
            <v>SWED</v>
          </cell>
          <cell r="C230" t="str">
            <v>WHOL</v>
          </cell>
          <cell r="D230" t="str">
            <v>PP_NEW</v>
          </cell>
          <cell r="E230">
            <v>0.1</v>
          </cell>
          <cell r="F230">
            <v>0.1</v>
          </cell>
          <cell r="G230">
            <v>0.15</v>
          </cell>
          <cell r="H230">
            <v>0.15</v>
          </cell>
          <cell r="I230">
            <v>0.15</v>
          </cell>
          <cell r="J230">
            <v>7.0000000000000007E-2</v>
          </cell>
          <cell r="K230">
            <v>7.0000000000000007E-2</v>
          </cell>
          <cell r="L230">
            <v>7.0000000000000007E-2</v>
          </cell>
          <cell r="M230">
            <v>0.1</v>
          </cell>
          <cell r="N230">
            <v>0.05</v>
          </cell>
          <cell r="O230">
            <v>7.0000000000000007E-2</v>
          </cell>
          <cell r="P230">
            <v>0.05</v>
          </cell>
        </row>
        <row r="231">
          <cell r="A231" t="str">
            <v>SWED_DOM</v>
          </cell>
          <cell r="B231" t="str">
            <v>SWED</v>
          </cell>
          <cell r="C231" t="str">
            <v>WHOL</v>
          </cell>
          <cell r="D231" t="str">
            <v>DOM</v>
          </cell>
          <cell r="E231">
            <v>7.0000000000000007E-2</v>
          </cell>
          <cell r="F231">
            <v>7.0000000000000007E-2</v>
          </cell>
          <cell r="G231">
            <v>0.08</v>
          </cell>
          <cell r="H231">
            <v>0.08</v>
          </cell>
          <cell r="I231">
            <v>0.08</v>
          </cell>
          <cell r="J231">
            <v>7.0000000000000007E-2</v>
          </cell>
          <cell r="K231">
            <v>0.05</v>
          </cell>
          <cell r="L231">
            <v>0.05</v>
          </cell>
          <cell r="M231">
            <v>0.16</v>
          </cell>
          <cell r="N231">
            <v>0.06</v>
          </cell>
          <cell r="O231">
            <v>0.06</v>
          </cell>
          <cell r="P231">
            <v>0.05</v>
          </cell>
        </row>
        <row r="232">
          <cell r="A232" t="str">
            <v>SWED_TRA_RD_LD2</v>
          </cell>
          <cell r="B232" t="str">
            <v>SWED</v>
          </cell>
          <cell r="C232" t="str">
            <v>WHOL</v>
          </cell>
          <cell r="D232" t="str">
            <v>TRA_RD_LD2</v>
          </cell>
          <cell r="E232">
            <v>-1</v>
          </cell>
          <cell r="F232">
            <v>-1</v>
          </cell>
          <cell r="G232">
            <v>-1</v>
          </cell>
          <cell r="H232">
            <v>-1</v>
          </cell>
          <cell r="I232">
            <v>-1</v>
          </cell>
          <cell r="J232">
            <v>-1</v>
          </cell>
          <cell r="K232">
            <v>-1</v>
          </cell>
          <cell r="L232">
            <v>-1</v>
          </cell>
          <cell r="M232">
            <v>-1</v>
          </cell>
          <cell r="N232">
            <v>-1</v>
          </cell>
          <cell r="O232">
            <v>0.2</v>
          </cell>
          <cell r="P232">
            <v>-1</v>
          </cell>
        </row>
        <row r="233">
          <cell r="A233" t="str">
            <v>SWED_TRA_RD_LD4</v>
          </cell>
          <cell r="B233" t="str">
            <v>SWED</v>
          </cell>
          <cell r="C233" t="str">
            <v>WHOL</v>
          </cell>
          <cell r="D233" t="str">
            <v>TRA_RD_LD4</v>
          </cell>
          <cell r="E233">
            <v>-1</v>
          </cell>
          <cell r="F233">
            <v>-1</v>
          </cell>
          <cell r="G233">
            <v>-1</v>
          </cell>
          <cell r="H233">
            <v>-1</v>
          </cell>
          <cell r="I233">
            <v>-1</v>
          </cell>
          <cell r="J233">
            <v>-1</v>
          </cell>
          <cell r="K233">
            <v>-1</v>
          </cell>
          <cell r="L233">
            <v>-1</v>
          </cell>
          <cell r="M233">
            <v>-1</v>
          </cell>
          <cell r="N233">
            <v>0.35</v>
          </cell>
          <cell r="O233">
            <v>0.75</v>
          </cell>
          <cell r="P233">
            <v>0.65</v>
          </cell>
        </row>
        <row r="234">
          <cell r="A234" t="str">
            <v>SWED_TRA_RD_HD</v>
          </cell>
          <cell r="B234" t="str">
            <v>SWED</v>
          </cell>
          <cell r="C234" t="str">
            <v>WHOL</v>
          </cell>
          <cell r="D234" t="str">
            <v>TRA_RD_HD</v>
          </cell>
          <cell r="E234">
            <v>-1</v>
          </cell>
          <cell r="F234">
            <v>-1</v>
          </cell>
          <cell r="G234">
            <v>-1</v>
          </cell>
          <cell r="H234">
            <v>-1</v>
          </cell>
          <cell r="I234">
            <v>-1</v>
          </cell>
          <cell r="J234">
            <v>-1</v>
          </cell>
          <cell r="K234">
            <v>-1</v>
          </cell>
          <cell r="L234">
            <v>-1</v>
          </cell>
          <cell r="M234">
            <v>-1</v>
          </cell>
          <cell r="N234">
            <v>1.2</v>
          </cell>
          <cell r="O234">
            <v>0.86</v>
          </cell>
          <cell r="P234">
            <v>0.65</v>
          </cell>
        </row>
        <row r="235">
          <cell r="A235" t="str">
            <v>SWED_TRA_OT</v>
          </cell>
          <cell r="B235" t="str">
            <v>SWED</v>
          </cell>
          <cell r="C235" t="str">
            <v>WHOL</v>
          </cell>
          <cell r="D235" t="str">
            <v>TRA_OT</v>
          </cell>
          <cell r="E235">
            <v>0.08</v>
          </cell>
          <cell r="F235">
            <v>0.08</v>
          </cell>
          <cell r="G235">
            <v>0.08</v>
          </cell>
          <cell r="H235">
            <v>0.08</v>
          </cell>
          <cell r="I235">
            <v>0.08</v>
          </cell>
          <cell r="J235">
            <v>7.0000000000000007E-2</v>
          </cell>
          <cell r="K235">
            <v>0.05</v>
          </cell>
          <cell r="L235">
            <v>0.05</v>
          </cell>
          <cell r="M235">
            <v>0.16</v>
          </cell>
          <cell r="N235">
            <v>1.45</v>
          </cell>
          <cell r="O235">
            <v>0.86</v>
          </cell>
          <cell r="P235">
            <v>0.05</v>
          </cell>
        </row>
        <row r="236">
          <cell r="A236" t="str">
            <v>SWED_TRA_OT_LD2</v>
          </cell>
          <cell r="B236" t="str">
            <v>SWED</v>
          </cell>
          <cell r="C236" t="str">
            <v>WHOL</v>
          </cell>
          <cell r="D236" t="str">
            <v>TRA_OT_LD2</v>
          </cell>
          <cell r="E236">
            <v>-1</v>
          </cell>
          <cell r="F236">
            <v>-1</v>
          </cell>
          <cell r="G236">
            <v>-1</v>
          </cell>
          <cell r="H236">
            <v>-1</v>
          </cell>
          <cell r="I236">
            <v>-1</v>
          </cell>
          <cell r="J236">
            <v>-1</v>
          </cell>
          <cell r="K236">
            <v>-1</v>
          </cell>
          <cell r="L236">
            <v>-1</v>
          </cell>
          <cell r="M236">
            <v>-1</v>
          </cell>
          <cell r="N236">
            <v>-1</v>
          </cell>
          <cell r="O236">
            <v>0.2</v>
          </cell>
          <cell r="P236">
            <v>-1</v>
          </cell>
        </row>
        <row r="237">
          <cell r="A237" t="str">
            <v>SWED_TRA_OT_LB</v>
          </cell>
          <cell r="B237" t="str">
            <v>SWED</v>
          </cell>
          <cell r="C237" t="str">
            <v>WHOL</v>
          </cell>
          <cell r="D237" t="str">
            <v>TRA_OT_LB</v>
          </cell>
          <cell r="E237">
            <v>0.08</v>
          </cell>
          <cell r="F237">
            <v>0.08</v>
          </cell>
          <cell r="G237">
            <v>0.08</v>
          </cell>
          <cell r="H237">
            <v>0.08</v>
          </cell>
          <cell r="I237">
            <v>0.08</v>
          </cell>
          <cell r="J237">
            <v>7.0000000000000007E-2</v>
          </cell>
          <cell r="K237">
            <v>0.05</v>
          </cell>
          <cell r="L237">
            <v>0.05</v>
          </cell>
          <cell r="M237">
            <v>0.16</v>
          </cell>
          <cell r="N237">
            <v>1.45</v>
          </cell>
          <cell r="O237">
            <v>0.86</v>
          </cell>
          <cell r="P237">
            <v>0.05</v>
          </cell>
        </row>
        <row r="238">
          <cell r="A238" t="str">
            <v>SWED_TRA_OTS_M</v>
          </cell>
          <cell r="B238" t="str">
            <v>SWED</v>
          </cell>
          <cell r="C238" t="str">
            <v>WHOL</v>
          </cell>
          <cell r="D238" t="str">
            <v>TRA_OTS_M</v>
          </cell>
          <cell r="E238">
            <v>-1</v>
          </cell>
          <cell r="F238">
            <v>-1</v>
          </cell>
          <cell r="G238">
            <v>-1</v>
          </cell>
          <cell r="H238">
            <v>-1</v>
          </cell>
          <cell r="I238">
            <v>-1</v>
          </cell>
          <cell r="J238">
            <v>-1</v>
          </cell>
          <cell r="K238">
            <v>-1</v>
          </cell>
          <cell r="L238">
            <v>-1</v>
          </cell>
          <cell r="M238">
            <v>-1</v>
          </cell>
          <cell r="N238">
            <v>1.3</v>
          </cell>
          <cell r="O238">
            <v>-1</v>
          </cell>
          <cell r="P238">
            <v>-1</v>
          </cell>
        </row>
        <row r="239">
          <cell r="A239" t="str">
            <v>SWED_TRA_OTS_L</v>
          </cell>
          <cell r="B239" t="str">
            <v>SWED</v>
          </cell>
          <cell r="C239" t="str">
            <v>WHOL</v>
          </cell>
          <cell r="D239" t="str">
            <v>TRA_OTS_L</v>
          </cell>
          <cell r="E239">
            <v>-1</v>
          </cell>
          <cell r="F239">
            <v>-1</v>
          </cell>
          <cell r="G239">
            <v>-1</v>
          </cell>
          <cell r="H239">
            <v>-1</v>
          </cell>
          <cell r="I239">
            <v>-1</v>
          </cell>
          <cell r="J239">
            <v>-1</v>
          </cell>
          <cell r="K239">
            <v>-1</v>
          </cell>
          <cell r="L239">
            <v>-1</v>
          </cell>
          <cell r="M239">
            <v>1.3</v>
          </cell>
          <cell r="N239">
            <v>1.3</v>
          </cell>
          <cell r="O239">
            <v>-1</v>
          </cell>
          <cell r="P239">
            <v>-1</v>
          </cell>
        </row>
        <row r="240">
          <cell r="A240" t="str">
            <v>SWED_IN_BO</v>
          </cell>
          <cell r="B240" t="str">
            <v>SWED</v>
          </cell>
          <cell r="C240" t="str">
            <v>WHOL</v>
          </cell>
          <cell r="D240" t="str">
            <v>IN_BO</v>
          </cell>
          <cell r="E240">
            <v>0.2</v>
          </cell>
          <cell r="F240">
            <v>0.2</v>
          </cell>
          <cell r="G240">
            <v>0.23</v>
          </cell>
          <cell r="H240">
            <v>0.23</v>
          </cell>
          <cell r="I240">
            <v>0.23</v>
          </cell>
          <cell r="J240">
            <v>0.14000000000000001</v>
          </cell>
          <cell r="K240">
            <v>0.13</v>
          </cell>
          <cell r="L240">
            <v>0.13</v>
          </cell>
          <cell r="M240">
            <v>0.17</v>
          </cell>
          <cell r="N240">
            <v>0.08</v>
          </cell>
          <cell r="O240">
            <v>7.0000000000000007E-2</v>
          </cell>
          <cell r="P240">
            <v>7.0000000000000007E-2</v>
          </cell>
        </row>
        <row r="241">
          <cell r="A241" t="str">
            <v>SWED_IN_OC</v>
          </cell>
          <cell r="B241" t="str">
            <v>SWED</v>
          </cell>
          <cell r="C241" t="str">
            <v>WHOL</v>
          </cell>
          <cell r="D241" t="str">
            <v>IN_OC</v>
          </cell>
          <cell r="E241">
            <v>0.2</v>
          </cell>
          <cell r="F241">
            <v>0.2</v>
          </cell>
          <cell r="G241">
            <v>0.23</v>
          </cell>
          <cell r="H241">
            <v>0.23</v>
          </cell>
          <cell r="I241">
            <v>0.23</v>
          </cell>
          <cell r="J241">
            <v>0.03</v>
          </cell>
          <cell r="K241">
            <v>0.13</v>
          </cell>
          <cell r="L241">
            <v>0.13</v>
          </cell>
          <cell r="M241">
            <v>0.17</v>
          </cell>
          <cell r="N241">
            <v>0.08</v>
          </cell>
          <cell r="O241">
            <v>7.0000000000000007E-2</v>
          </cell>
          <cell r="P241">
            <v>7.0000000000000007E-2</v>
          </cell>
        </row>
        <row r="242">
          <cell r="A242" t="str">
            <v>UNKI_CON_COMB</v>
          </cell>
          <cell r="B242" t="str">
            <v>UNKI</v>
          </cell>
          <cell r="C242" t="str">
            <v>WHOL</v>
          </cell>
          <cell r="D242" t="str">
            <v>CON_COMB</v>
          </cell>
          <cell r="E242">
            <v>0.2</v>
          </cell>
          <cell r="F242">
            <v>0.2</v>
          </cell>
          <cell r="G242">
            <v>0.23</v>
          </cell>
          <cell r="H242">
            <v>0.23</v>
          </cell>
          <cell r="I242">
            <v>0.23</v>
          </cell>
          <cell r="J242">
            <v>0.14000000000000001</v>
          </cell>
          <cell r="K242">
            <v>0.13</v>
          </cell>
          <cell r="L242">
            <v>0.13</v>
          </cell>
          <cell r="M242">
            <v>0.18</v>
          </cell>
          <cell r="N242">
            <v>0.08</v>
          </cell>
          <cell r="O242">
            <v>7.0000000000000007E-2</v>
          </cell>
          <cell r="P242">
            <v>0.08</v>
          </cell>
        </row>
        <row r="243">
          <cell r="A243" t="str">
            <v>UNKI_PP_EX_WB</v>
          </cell>
          <cell r="B243" t="str">
            <v>UNKI</v>
          </cell>
          <cell r="C243" t="str">
            <v>WHOL</v>
          </cell>
          <cell r="D243" t="str">
            <v>PP_EX_WB</v>
          </cell>
          <cell r="E243">
            <v>-1</v>
          </cell>
          <cell r="F243">
            <v>-1</v>
          </cell>
          <cell r="G243">
            <v>0.42</v>
          </cell>
          <cell r="H243">
            <v>0.42</v>
          </cell>
          <cell r="I243">
            <v>0.42</v>
          </cell>
          <cell r="J243">
            <v>-1</v>
          </cell>
          <cell r="K243">
            <v>-1</v>
          </cell>
          <cell r="L243">
            <v>-1</v>
          </cell>
          <cell r="M243">
            <v>-1</v>
          </cell>
          <cell r="N243">
            <v>-1</v>
          </cell>
          <cell r="O243">
            <v>-1</v>
          </cell>
          <cell r="P243">
            <v>-1</v>
          </cell>
        </row>
        <row r="244">
          <cell r="A244" t="str">
            <v>UNKI_PP_EX_OTH</v>
          </cell>
          <cell r="B244" t="str">
            <v>UNKI</v>
          </cell>
          <cell r="C244" t="str">
            <v>WHOL</v>
          </cell>
          <cell r="D244" t="str">
            <v>PP_EX_OTH</v>
          </cell>
          <cell r="E244">
            <v>0.27</v>
          </cell>
          <cell r="F244">
            <v>0.27</v>
          </cell>
          <cell r="G244">
            <v>0.35</v>
          </cell>
          <cell r="H244">
            <v>0.35</v>
          </cell>
          <cell r="I244">
            <v>0.35</v>
          </cell>
          <cell r="J244">
            <v>0.14000000000000001</v>
          </cell>
          <cell r="K244">
            <v>0.13</v>
          </cell>
          <cell r="L244">
            <v>0.13</v>
          </cell>
          <cell r="M244">
            <v>0.23</v>
          </cell>
          <cell r="N244">
            <v>0.08</v>
          </cell>
          <cell r="O244">
            <v>7.0000000000000007E-2</v>
          </cell>
          <cell r="P244">
            <v>0.15</v>
          </cell>
        </row>
        <row r="245">
          <cell r="A245" t="str">
            <v>UNKI_PP_NEW</v>
          </cell>
          <cell r="B245" t="str">
            <v>UNKI</v>
          </cell>
          <cell r="C245" t="str">
            <v>WHOL</v>
          </cell>
          <cell r="D245" t="str">
            <v>PP_NEW</v>
          </cell>
          <cell r="E245">
            <v>0.1</v>
          </cell>
          <cell r="F245">
            <v>0.1</v>
          </cell>
          <cell r="G245">
            <v>0.15</v>
          </cell>
          <cell r="H245">
            <v>0.15</v>
          </cell>
          <cell r="I245">
            <v>0.15</v>
          </cell>
          <cell r="J245">
            <v>7.0000000000000007E-2</v>
          </cell>
          <cell r="K245">
            <v>7.0000000000000007E-2</v>
          </cell>
          <cell r="L245">
            <v>7.0000000000000007E-2</v>
          </cell>
          <cell r="M245">
            <v>0.1</v>
          </cell>
          <cell r="N245">
            <v>0.05</v>
          </cell>
          <cell r="O245">
            <v>7.0000000000000007E-2</v>
          </cell>
          <cell r="P245">
            <v>0.05</v>
          </cell>
        </row>
        <row r="246">
          <cell r="A246" t="str">
            <v>UNKI_DOM</v>
          </cell>
          <cell r="B246" t="str">
            <v>UNKI</v>
          </cell>
          <cell r="C246" t="str">
            <v>WHOL</v>
          </cell>
          <cell r="D246" t="str">
            <v>DOM</v>
          </cell>
          <cell r="E246">
            <v>7.0000000000000007E-2</v>
          </cell>
          <cell r="F246">
            <v>7.0000000000000007E-2</v>
          </cell>
          <cell r="G246">
            <v>0.08</v>
          </cell>
          <cell r="H246">
            <v>0.08</v>
          </cell>
          <cell r="I246">
            <v>0.08</v>
          </cell>
          <cell r="J246">
            <v>7.0000000000000007E-2</v>
          </cell>
          <cell r="K246">
            <v>0.05</v>
          </cell>
          <cell r="L246">
            <v>0.05</v>
          </cell>
          <cell r="M246">
            <v>0.16</v>
          </cell>
          <cell r="N246">
            <v>0.06</v>
          </cell>
          <cell r="O246">
            <v>0.06</v>
          </cell>
          <cell r="P246">
            <v>0.05</v>
          </cell>
        </row>
        <row r="247">
          <cell r="A247" t="str">
            <v>UNKI_TRA_RD_LD2</v>
          </cell>
          <cell r="B247" t="str">
            <v>UNKI</v>
          </cell>
          <cell r="C247" t="str">
            <v>WHOL</v>
          </cell>
          <cell r="D247" t="str">
            <v>TRA_RD_LD2</v>
          </cell>
          <cell r="E247">
            <v>-1</v>
          </cell>
          <cell r="F247">
            <v>-1</v>
          </cell>
          <cell r="G247">
            <v>-1</v>
          </cell>
          <cell r="H247">
            <v>-1</v>
          </cell>
          <cell r="I247">
            <v>-1</v>
          </cell>
          <cell r="J247">
            <v>-1</v>
          </cell>
          <cell r="K247">
            <v>-1</v>
          </cell>
          <cell r="L247">
            <v>-1</v>
          </cell>
          <cell r="M247">
            <v>-1</v>
          </cell>
          <cell r="N247">
            <v>-1</v>
          </cell>
          <cell r="O247">
            <v>0.2</v>
          </cell>
          <cell r="P247">
            <v>-1</v>
          </cell>
        </row>
        <row r="248">
          <cell r="A248" t="str">
            <v>UNKI_TRA_RD_LD4</v>
          </cell>
          <cell r="B248" t="str">
            <v>UNKI</v>
          </cell>
          <cell r="C248" t="str">
            <v>WHOL</v>
          </cell>
          <cell r="D248" t="str">
            <v>TRA_RD_LD4</v>
          </cell>
          <cell r="E248">
            <v>-1</v>
          </cell>
          <cell r="F248">
            <v>-1</v>
          </cell>
          <cell r="G248">
            <v>-1</v>
          </cell>
          <cell r="H248">
            <v>-1</v>
          </cell>
          <cell r="I248">
            <v>-1</v>
          </cell>
          <cell r="J248">
            <v>-1</v>
          </cell>
          <cell r="K248">
            <v>-1</v>
          </cell>
          <cell r="L248">
            <v>-1</v>
          </cell>
          <cell r="M248">
            <v>-1</v>
          </cell>
          <cell r="N248">
            <v>0.35</v>
          </cell>
          <cell r="O248">
            <v>0.72</v>
          </cell>
          <cell r="P248">
            <v>0.65</v>
          </cell>
        </row>
        <row r="249">
          <cell r="A249" t="str">
            <v>UNKI_TRA_RD_HD</v>
          </cell>
          <cell r="B249" t="str">
            <v>UNKI</v>
          </cell>
          <cell r="C249" t="str">
            <v>WHOL</v>
          </cell>
          <cell r="D249" t="str">
            <v>TRA_RD_HD</v>
          </cell>
          <cell r="E249">
            <v>-1</v>
          </cell>
          <cell r="F249">
            <v>-1</v>
          </cell>
          <cell r="G249">
            <v>-1</v>
          </cell>
          <cell r="H249">
            <v>-1</v>
          </cell>
          <cell r="I249">
            <v>-1</v>
          </cell>
          <cell r="J249">
            <v>-1</v>
          </cell>
          <cell r="K249">
            <v>-1</v>
          </cell>
          <cell r="L249">
            <v>-1</v>
          </cell>
          <cell r="M249">
            <v>-1</v>
          </cell>
          <cell r="N249">
            <v>1.47</v>
          </cell>
          <cell r="O249">
            <v>0.86</v>
          </cell>
          <cell r="P249">
            <v>0.65</v>
          </cell>
        </row>
        <row r="250">
          <cell r="A250" t="str">
            <v>UNKI_TRA_OT</v>
          </cell>
          <cell r="B250" t="str">
            <v>UNKI</v>
          </cell>
          <cell r="C250" t="str">
            <v>WHOL</v>
          </cell>
          <cell r="D250" t="str">
            <v>TRA_OT</v>
          </cell>
          <cell r="E250">
            <v>0.08</v>
          </cell>
          <cell r="F250">
            <v>0.08</v>
          </cell>
          <cell r="G250">
            <v>0.08</v>
          </cell>
          <cell r="H250">
            <v>0.08</v>
          </cell>
          <cell r="I250">
            <v>0.08</v>
          </cell>
          <cell r="J250">
            <v>7.0000000000000007E-2</v>
          </cell>
          <cell r="K250">
            <v>0.05</v>
          </cell>
          <cell r="L250">
            <v>0.05</v>
          </cell>
          <cell r="M250">
            <v>0.16</v>
          </cell>
          <cell r="N250">
            <v>1.5</v>
          </cell>
          <cell r="O250">
            <v>0.8</v>
          </cell>
          <cell r="P250">
            <v>0.05</v>
          </cell>
        </row>
        <row r="251">
          <cell r="A251" t="str">
            <v>UNKI_TRA_OT_LD2</v>
          </cell>
          <cell r="B251" t="str">
            <v>UNKI</v>
          </cell>
          <cell r="C251" t="str">
            <v>WHOL</v>
          </cell>
          <cell r="D251" t="str">
            <v>TRA_OT_LD2</v>
          </cell>
          <cell r="E251">
            <v>-1</v>
          </cell>
          <cell r="F251">
            <v>-1</v>
          </cell>
          <cell r="G251">
            <v>-1</v>
          </cell>
          <cell r="H251">
            <v>-1</v>
          </cell>
          <cell r="I251">
            <v>-1</v>
          </cell>
          <cell r="J251">
            <v>-1</v>
          </cell>
          <cell r="K251">
            <v>-1</v>
          </cell>
          <cell r="L251">
            <v>-1</v>
          </cell>
          <cell r="M251">
            <v>-1</v>
          </cell>
          <cell r="N251">
            <v>-1</v>
          </cell>
          <cell r="O251">
            <v>0.2</v>
          </cell>
          <cell r="P251">
            <v>-1</v>
          </cell>
        </row>
        <row r="252">
          <cell r="A252" t="str">
            <v>UNKI_TRA_OT_LB</v>
          </cell>
          <cell r="B252" t="str">
            <v>UNKI</v>
          </cell>
          <cell r="C252" t="str">
            <v>WHOL</v>
          </cell>
          <cell r="D252" t="str">
            <v>TRA_OT_LB</v>
          </cell>
          <cell r="E252">
            <v>0.08</v>
          </cell>
          <cell r="F252">
            <v>0.08</v>
          </cell>
          <cell r="G252">
            <v>0.08</v>
          </cell>
          <cell r="H252">
            <v>0.08</v>
          </cell>
          <cell r="I252">
            <v>0.08</v>
          </cell>
          <cell r="J252">
            <v>7.0000000000000007E-2</v>
          </cell>
          <cell r="K252">
            <v>0.05</v>
          </cell>
          <cell r="L252">
            <v>0.05</v>
          </cell>
          <cell r="M252">
            <v>0.16</v>
          </cell>
          <cell r="N252">
            <v>1.5</v>
          </cell>
          <cell r="O252">
            <v>0.8</v>
          </cell>
          <cell r="P252">
            <v>0.05</v>
          </cell>
        </row>
        <row r="253">
          <cell r="A253" t="str">
            <v>UNKI_TRA_OTS_M</v>
          </cell>
          <cell r="B253" t="str">
            <v>UNKI</v>
          </cell>
          <cell r="C253" t="str">
            <v>WHOL</v>
          </cell>
          <cell r="D253" t="str">
            <v>TRA_OTS_M</v>
          </cell>
          <cell r="E253">
            <v>-1</v>
          </cell>
          <cell r="F253">
            <v>-1</v>
          </cell>
          <cell r="G253">
            <v>-1</v>
          </cell>
          <cell r="H253">
            <v>-1</v>
          </cell>
          <cell r="I253">
            <v>-1</v>
          </cell>
          <cell r="J253">
            <v>-1</v>
          </cell>
          <cell r="K253">
            <v>-1</v>
          </cell>
          <cell r="L253">
            <v>-1</v>
          </cell>
          <cell r="M253">
            <v>-1</v>
          </cell>
          <cell r="N253">
            <v>1.4</v>
          </cell>
          <cell r="O253">
            <v>-1</v>
          </cell>
          <cell r="P253">
            <v>-1</v>
          </cell>
        </row>
        <row r="254">
          <cell r="A254" t="str">
            <v>UNKI_TRA_OTS_L</v>
          </cell>
          <cell r="B254" t="str">
            <v>UNKI</v>
          </cell>
          <cell r="C254" t="str">
            <v>WHOL</v>
          </cell>
          <cell r="D254" t="str">
            <v>TRA_OTS_L</v>
          </cell>
          <cell r="E254">
            <v>-1</v>
          </cell>
          <cell r="F254">
            <v>-1</v>
          </cell>
          <cell r="G254">
            <v>-1</v>
          </cell>
          <cell r="H254">
            <v>-1</v>
          </cell>
          <cell r="I254">
            <v>-1</v>
          </cell>
          <cell r="J254">
            <v>-1</v>
          </cell>
          <cell r="K254">
            <v>-1</v>
          </cell>
          <cell r="L254">
            <v>-1</v>
          </cell>
          <cell r="M254">
            <v>1.5</v>
          </cell>
          <cell r="N254">
            <v>1.5</v>
          </cell>
          <cell r="O254">
            <v>-1</v>
          </cell>
          <cell r="P254">
            <v>-1</v>
          </cell>
        </row>
        <row r="255">
          <cell r="A255" t="str">
            <v>UNKI_IN_BO</v>
          </cell>
          <cell r="B255" t="str">
            <v>UNKI</v>
          </cell>
          <cell r="C255" t="str">
            <v>WHOL</v>
          </cell>
          <cell r="D255" t="str">
            <v>IN_BO</v>
          </cell>
          <cell r="E255">
            <v>0.2</v>
          </cell>
          <cell r="F255">
            <v>0.2</v>
          </cell>
          <cell r="G255">
            <v>0.24</v>
          </cell>
          <cell r="H255">
            <v>0.24</v>
          </cell>
          <cell r="I255">
            <v>0.24</v>
          </cell>
          <cell r="J255">
            <v>0.14000000000000001</v>
          </cell>
          <cell r="K255">
            <v>0.13</v>
          </cell>
          <cell r="L255">
            <v>0.13</v>
          </cell>
          <cell r="M255">
            <v>0.18</v>
          </cell>
          <cell r="N255">
            <v>0.08</v>
          </cell>
          <cell r="O255">
            <v>7.0000000000000007E-2</v>
          </cell>
          <cell r="P255">
            <v>0.09</v>
          </cell>
        </row>
        <row r="256">
          <cell r="A256" t="str">
            <v>UNKI_IN_OC</v>
          </cell>
          <cell r="B256" t="str">
            <v>UNKI</v>
          </cell>
          <cell r="C256" t="str">
            <v>WHOL</v>
          </cell>
          <cell r="D256" t="str">
            <v>IN_OC</v>
          </cell>
          <cell r="E256">
            <v>0.2</v>
          </cell>
          <cell r="F256">
            <v>0.2</v>
          </cell>
          <cell r="G256">
            <v>0.26</v>
          </cell>
          <cell r="H256">
            <v>0.26</v>
          </cell>
          <cell r="I256">
            <v>0.26</v>
          </cell>
          <cell r="J256">
            <v>0.03</v>
          </cell>
          <cell r="K256">
            <v>0.13</v>
          </cell>
          <cell r="L256">
            <v>0.13</v>
          </cell>
          <cell r="M256">
            <v>0.2</v>
          </cell>
          <cell r="N256">
            <v>0.08</v>
          </cell>
          <cell r="O256">
            <v>7.0000000000000007E-2</v>
          </cell>
          <cell r="P256">
            <v>0.09</v>
          </cell>
        </row>
      </sheetData>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37.xml.rels><?xml version="1.0" encoding="UTF-8" standalone="yes"?>
<Relationships xmlns="http://schemas.openxmlformats.org/package/2006/relationships"><Relationship Id="rId1" Type="http://schemas.openxmlformats.org/officeDocument/2006/relationships/hyperlink" Target="https://www.mscbs.gob.es/profesionales/saludPublica/saludAmbLaboral/calidadAguas/aguasBanno/publicaciones.htm" TargetMode="Externa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9.bin"/></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73.xml.rels><?xml version="1.0" encoding="UTF-8" standalone="yes"?>
<Relationships xmlns="http://schemas.openxmlformats.org/package/2006/relationships"><Relationship Id="rId13" Type="http://schemas.openxmlformats.org/officeDocument/2006/relationships/hyperlink" Target="http://www.caib.es/govern/organigrama/area.do?coduo=2390691&amp;lang=es" TargetMode="External"/><Relationship Id="rId18" Type="http://schemas.openxmlformats.org/officeDocument/2006/relationships/hyperlink" Target="https://medioambiente.asturias.es/documents/646140/754452/PerfilAmbientalAsturias16.pdf/0b280942-c044-a087-d798-f300e58c947f" TargetMode="External"/><Relationship Id="rId26" Type="http://schemas.openxmlformats.org/officeDocument/2006/relationships/hyperlink" Target="https://www.cantabria.es/web/direccion-general-de-biodiversidad-medio-ambiente-y-cambio-climatico" TargetMode="External"/><Relationship Id="rId39" Type="http://schemas.openxmlformats.org/officeDocument/2006/relationships/hyperlink" Target="https://medioambiente.jcyl.es/web/es/planificacion-indicadores-cartografia/informe-sostenibilidad-ambiental.html" TargetMode="External"/><Relationship Id="rId21" Type="http://schemas.openxmlformats.org/officeDocument/2006/relationships/hyperlink" Target="https://www.carm.es/web/pagina?IDCONTENIDO=64&amp;IDTIPO=140&amp;RASTRO=c$m27801" TargetMode="External"/><Relationship Id="rId34" Type="http://schemas.openxmlformats.org/officeDocument/2006/relationships/hyperlink" Target="https://www.castillalamancha.es/tema/medio-ambiente/calidad-ambiental" TargetMode="External"/><Relationship Id="rId42" Type="http://schemas.openxmlformats.org/officeDocument/2006/relationships/hyperlink" Target="https://mediambient.gencat.cat/es/dades-documentacio/estadistica/publicacions-estadistiques/dades-del-medi-ambient-a-catalunya/" TargetMode="External"/><Relationship Id="rId7" Type="http://schemas.openxmlformats.org/officeDocument/2006/relationships/hyperlink" Target="https://www.comunidad.madrid/servicios/urbanismo-medio-ambiente" TargetMode="External"/><Relationship Id="rId2" Type="http://schemas.openxmlformats.org/officeDocument/2006/relationships/hyperlink" Target="https://www.aragon.es/temas/medio-ambiente" TargetMode="External"/><Relationship Id="rId16" Type="http://schemas.openxmlformats.org/officeDocument/2006/relationships/hyperlink" Target="https://www.ihobe.eus/publicaciones" TargetMode="External"/><Relationship Id="rId20" Type="http://schemas.openxmlformats.org/officeDocument/2006/relationships/hyperlink" Target="https://transparencia.carm.es/transparencia-en-materia-de-medio-ambiente" TargetMode="External"/><Relationship Id="rId29" Type="http://schemas.openxmlformats.org/officeDocument/2006/relationships/hyperlink" Target="http://www.lineaverdeceutatrace.com/lv/consejos-ambientales.asp" TargetMode="External"/><Relationship Id="rId41" Type="http://schemas.openxmlformats.org/officeDocument/2006/relationships/hyperlink" Target="https://mediambient.gencat.cat/es/dades-documentacio/estadistica/publicacions-estadistiques/informe-anual/" TargetMode="External"/><Relationship Id="rId1" Type="http://schemas.openxmlformats.org/officeDocument/2006/relationships/hyperlink" Target="https://www.juntadeandalucia.es/medioambiente/portal/web/guest/home?categoryVal=" TargetMode="External"/><Relationship Id="rId6" Type="http://schemas.openxmlformats.org/officeDocument/2006/relationships/hyperlink" Target="https://www.comunidad.madrid/sites/default/files/doc/medio-ambiente/diagnostico_ambiental_2021.pdf" TargetMode="External"/><Relationship Id="rId11" Type="http://schemas.openxmlformats.org/officeDocument/2006/relationships/hyperlink" Target="https://agroambient.gva.es/es" TargetMode="External"/><Relationship Id="rId24" Type="http://schemas.openxmlformats.org/officeDocument/2006/relationships/hyperlink" Target="https://www.larioja.org/medio-ambiente/es/publicaciones/revista-paginas-informacion-ambiental" TargetMode="External"/><Relationship Id="rId32" Type="http://schemas.openxmlformats.org/officeDocument/2006/relationships/hyperlink" Target="https://www.aragon.es/documents/20127/14563452/AGMA_INFORME_MA_2020.pdf/096d9842-10c8-d0bf-0e52-072138c73e76?t=1646740446349" TargetMode="External"/><Relationship Id="rId37" Type="http://schemas.openxmlformats.org/officeDocument/2006/relationships/hyperlink" Target="https://bideoak2.euskadi.eus/2021/06/01/news_69532/EstadoMedioAmbienteEuskadi2020_cast.pdf?msclkid=70c497f0cf8e11ec8bf4b49b4ad3669c" TargetMode="External"/><Relationship Id="rId40" Type="http://schemas.openxmlformats.org/officeDocument/2006/relationships/hyperlink" Target="https://www.gobiernodecanarias.org/medioambiente/?msclkid=437876c1cf9411eca690938f9846f54f" TargetMode="External"/><Relationship Id="rId5" Type="http://schemas.openxmlformats.org/officeDocument/2006/relationships/hyperlink" Target="https://territori.gencat.cat/es/01_departament/documentacio/medi_ambient_i_sostenibilitat/" TargetMode="External"/><Relationship Id="rId15" Type="http://schemas.openxmlformats.org/officeDocument/2006/relationships/hyperlink" Target="https://www.euskadi.eus/gobierno-vasco/medio-ambiente/" TargetMode="External"/><Relationship Id="rId23" Type="http://schemas.openxmlformats.org/officeDocument/2006/relationships/hyperlink" Target="https://cmatv.xunta.gal/medio-ambiente-e-sostibilidade" TargetMode="External"/><Relationship Id="rId28" Type="http://schemas.openxmlformats.org/officeDocument/2006/relationships/hyperlink" Target="https://medioambientemelilla.es/" TargetMode="External"/><Relationship Id="rId36" Type="http://schemas.openxmlformats.org/officeDocument/2006/relationships/hyperlink" Target="http://extremambiente.juntaex.es/files/BORRADOR%20IA2020%20(V1).pdf" TargetMode="External"/><Relationship Id="rId10" Type="http://schemas.openxmlformats.org/officeDocument/2006/relationships/hyperlink" Target="https://agroambient.gva.es/documents/20552612/0/Informe+del+Estado+del+Medio+Ambiente+en+la+Comunitat+Valenciana.+Informe+de+Coyuntura+2017./91ca945f-ddb6-43c1-8e22-4c2b118cb7cf" TargetMode="External"/><Relationship Id="rId19" Type="http://schemas.openxmlformats.org/officeDocument/2006/relationships/hyperlink" Target="https://medioambiente.asturias.es/inicio" TargetMode="External"/><Relationship Id="rId31" Type="http://schemas.openxmlformats.org/officeDocument/2006/relationships/hyperlink" Target="https://www.juntadeandalucia.es/medioambiente/portal/documents/20151/35851693/iMA2020.pdf/48eb86ad-576e-36c0-c576-af2583974201?t=1643201915257" TargetMode="External"/><Relationship Id="rId44" Type="http://schemas.openxmlformats.org/officeDocument/2006/relationships/drawing" Target="../drawings/drawing8.xml"/><Relationship Id="rId4" Type="http://schemas.openxmlformats.org/officeDocument/2006/relationships/hyperlink" Target="https://web.gencat.cat/es/temes/mediambient/" TargetMode="External"/><Relationship Id="rId9" Type="http://schemas.openxmlformats.org/officeDocument/2006/relationships/hyperlink" Target="http://www.navarra.es/home_es/Temas/Medio+Ambiente/" TargetMode="External"/><Relationship Id="rId14" Type="http://schemas.openxmlformats.org/officeDocument/2006/relationships/hyperlink" Target="http://www.caib.es/sites/informesmediambient/es/informe_2016-2017_conjuntura/" TargetMode="External"/><Relationship Id="rId22" Type="http://schemas.openxmlformats.org/officeDocument/2006/relationships/hyperlink" Target="https://gaia.xunta.es/plataforma/" TargetMode="External"/><Relationship Id="rId27" Type="http://schemas.openxmlformats.org/officeDocument/2006/relationships/hyperlink" Target="https://www.larioja.org/medio-ambiente/es" TargetMode="External"/><Relationship Id="rId30" Type="http://schemas.openxmlformats.org/officeDocument/2006/relationships/hyperlink" Target="https://www.ceuta.es/ceuta/por-servicios/sede-electronica/47-paginas/paginas/consejerias/46-medio-ambiente-servicios-comunitarios-y-barriadas" TargetMode="External"/><Relationship Id="rId35" Type="http://schemas.openxmlformats.org/officeDocument/2006/relationships/hyperlink" Target="https://www.revistamedioambientejccm.es/images/pdf/macm32.pdf" TargetMode="External"/><Relationship Id="rId43" Type="http://schemas.openxmlformats.org/officeDocument/2006/relationships/printerSettings" Target="../printerSettings/printerSettings26.bin"/><Relationship Id="rId8" Type="http://schemas.openxmlformats.org/officeDocument/2006/relationships/hyperlink" Target="http://www.navarra.es/home_es/Temas/Medio+Ambiente/Observatorio+Ambiental+de+Navarra.htm" TargetMode="External"/><Relationship Id="rId3" Type="http://schemas.openxmlformats.org/officeDocument/2006/relationships/hyperlink" Target="https://medioambiente.jcyl.es/web/es/medio-ambiente.html" TargetMode="External"/><Relationship Id="rId12" Type="http://schemas.openxmlformats.org/officeDocument/2006/relationships/hyperlink" Target="http://extremambiente.juntaex.es/" TargetMode="External"/><Relationship Id="rId17" Type="http://schemas.openxmlformats.org/officeDocument/2006/relationships/hyperlink" Target="https://www.ihobe.eus/inicio" TargetMode="External"/><Relationship Id="rId25" Type="http://schemas.openxmlformats.org/officeDocument/2006/relationships/hyperlink" Target="https://www.youtube.com/channel/UCtn2--9UPg_CfL0uzZ6NjHA/videos" TargetMode="External"/><Relationship Id="rId33" Type="http://schemas.openxmlformats.org/officeDocument/2006/relationships/hyperlink" Target="https://www.gobiernodecanarias.org/medioambiente/descargas/Varios/informacion_ambiental/Informes-coyuntura-2021/0_Informe_Coyuntura_Completo.pdf" TargetMode="External"/><Relationship Id="rId38" Type="http://schemas.openxmlformats.org/officeDocument/2006/relationships/hyperlink" Target="https://medioambiente.jcyl.es/web/es/normativa-biblioteca/memorias-informes.html"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73"/>
  <sheetViews>
    <sheetView tabSelected="1" zoomScale="85" zoomScaleNormal="85" workbookViewId="0"/>
  </sheetViews>
  <sheetFormatPr baseColWidth="10" defaultRowHeight="15"/>
  <cols>
    <col min="1" max="1" width="5.140625" style="421" customWidth="1"/>
    <col min="2" max="2" width="148.85546875" style="421" customWidth="1"/>
    <col min="3" max="16384" width="11.42578125" style="421"/>
  </cols>
  <sheetData>
    <row r="1" spans="1:2" ht="21">
      <c r="A1" s="420" t="s">
        <v>1501</v>
      </c>
    </row>
    <row r="2" spans="1:2">
      <c r="A2" s="421">
        <v>1</v>
      </c>
      <c r="B2" s="422" t="s">
        <v>1553</v>
      </c>
    </row>
    <row r="3" spans="1:2">
      <c r="A3" s="421">
        <v>2</v>
      </c>
      <c r="B3" s="422" t="s">
        <v>1502</v>
      </c>
    </row>
    <row r="4" spans="1:2">
      <c r="A4" s="421">
        <v>3</v>
      </c>
      <c r="B4" s="422" t="s">
        <v>1554</v>
      </c>
    </row>
    <row r="5" spans="1:2">
      <c r="A5" s="421">
        <v>4</v>
      </c>
      <c r="B5" s="422" t="s">
        <v>1503</v>
      </c>
    </row>
    <row r="6" spans="1:2">
      <c r="A6" s="421">
        <v>5</v>
      </c>
      <c r="B6" s="422" t="s">
        <v>1504</v>
      </c>
    </row>
    <row r="7" spans="1:2">
      <c r="A7" s="421">
        <v>6</v>
      </c>
      <c r="B7" s="422" t="s">
        <v>1556</v>
      </c>
    </row>
    <row r="8" spans="1:2">
      <c r="A8" s="421">
        <v>7</v>
      </c>
      <c r="B8" s="422" t="s">
        <v>1555</v>
      </c>
    </row>
    <row r="9" spans="1:2">
      <c r="A9" s="421">
        <v>8</v>
      </c>
      <c r="B9" s="422" t="s">
        <v>1505</v>
      </c>
    </row>
    <row r="10" spans="1:2">
      <c r="A10" s="421">
        <v>9</v>
      </c>
      <c r="B10" s="422" t="s">
        <v>1506</v>
      </c>
    </row>
    <row r="11" spans="1:2">
      <c r="A11" s="421">
        <v>10</v>
      </c>
      <c r="B11" s="422" t="s">
        <v>1507</v>
      </c>
    </row>
    <row r="12" spans="1:2">
      <c r="A12" s="421">
        <v>11</v>
      </c>
      <c r="B12" s="422" t="s">
        <v>1508</v>
      </c>
    </row>
    <row r="13" spans="1:2">
      <c r="A13" s="421">
        <v>12</v>
      </c>
      <c r="B13" s="422" t="s">
        <v>1509</v>
      </c>
    </row>
    <row r="14" spans="1:2">
      <c r="A14" s="421">
        <v>13</v>
      </c>
      <c r="B14" s="422" t="s">
        <v>1510</v>
      </c>
    </row>
    <row r="15" spans="1:2">
      <c r="A15" s="421">
        <v>14</v>
      </c>
      <c r="B15" s="422" t="s">
        <v>1557</v>
      </c>
    </row>
    <row r="16" spans="1:2">
      <c r="A16" s="421">
        <v>15</v>
      </c>
      <c r="B16" s="422" t="s">
        <v>1511</v>
      </c>
    </row>
    <row r="17" spans="1:2">
      <c r="A17" s="421">
        <v>16</v>
      </c>
      <c r="B17" s="422" t="s">
        <v>1512</v>
      </c>
    </row>
    <row r="18" spans="1:2">
      <c r="A18" s="421">
        <v>17</v>
      </c>
      <c r="B18" s="422" t="s">
        <v>1558</v>
      </c>
    </row>
    <row r="19" spans="1:2">
      <c r="A19" s="421">
        <v>18</v>
      </c>
      <c r="B19" s="422" t="s">
        <v>1513</v>
      </c>
    </row>
    <row r="20" spans="1:2">
      <c r="A20" s="421">
        <v>19</v>
      </c>
      <c r="B20" s="422" t="s">
        <v>1514</v>
      </c>
    </row>
    <row r="21" spans="1:2">
      <c r="A21" s="421">
        <v>20</v>
      </c>
      <c r="B21" s="422" t="s">
        <v>1515</v>
      </c>
    </row>
    <row r="22" spans="1:2">
      <c r="A22" s="421">
        <v>21</v>
      </c>
      <c r="B22" s="422" t="s">
        <v>1516</v>
      </c>
    </row>
    <row r="23" spans="1:2">
      <c r="A23" s="421">
        <v>22</v>
      </c>
      <c r="B23" s="422" t="s">
        <v>1559</v>
      </c>
    </row>
    <row r="24" spans="1:2">
      <c r="A24" s="421">
        <v>23</v>
      </c>
      <c r="B24" s="422" t="s">
        <v>1517</v>
      </c>
    </row>
    <row r="25" spans="1:2">
      <c r="A25" s="421">
        <v>24</v>
      </c>
      <c r="B25" s="422" t="s">
        <v>1560</v>
      </c>
    </row>
    <row r="26" spans="1:2">
      <c r="A26" s="421">
        <v>25</v>
      </c>
      <c r="B26" s="422" t="s">
        <v>1518</v>
      </c>
    </row>
    <row r="27" spans="1:2">
      <c r="A27" s="421">
        <v>26</v>
      </c>
      <c r="B27" s="422" t="s">
        <v>1519</v>
      </c>
    </row>
    <row r="28" spans="1:2">
      <c r="A28" s="421">
        <v>27</v>
      </c>
      <c r="B28" s="422" t="s">
        <v>1520</v>
      </c>
    </row>
    <row r="29" spans="1:2">
      <c r="A29" s="421">
        <v>28</v>
      </c>
      <c r="B29" s="422" t="s">
        <v>1521</v>
      </c>
    </row>
    <row r="30" spans="1:2">
      <c r="A30" s="421">
        <v>29</v>
      </c>
      <c r="B30" s="422" t="s">
        <v>1522</v>
      </c>
    </row>
    <row r="31" spans="1:2">
      <c r="A31" s="421">
        <v>30</v>
      </c>
      <c r="B31" s="422" t="s">
        <v>1523</v>
      </c>
    </row>
    <row r="32" spans="1:2">
      <c r="A32" s="421">
        <v>31</v>
      </c>
      <c r="B32" s="422" t="s">
        <v>1524</v>
      </c>
    </row>
    <row r="33" spans="1:2">
      <c r="A33" s="421">
        <v>32</v>
      </c>
      <c r="B33" s="422" t="s">
        <v>1525</v>
      </c>
    </row>
    <row r="34" spans="1:2">
      <c r="A34" s="421">
        <v>33</v>
      </c>
      <c r="B34" s="422" t="s">
        <v>1526</v>
      </c>
    </row>
    <row r="35" spans="1:2">
      <c r="A35" s="421">
        <v>34</v>
      </c>
      <c r="B35" s="422" t="s">
        <v>1527</v>
      </c>
    </row>
    <row r="36" spans="1:2">
      <c r="A36" s="421">
        <v>35</v>
      </c>
      <c r="B36" s="422" t="s">
        <v>1528</v>
      </c>
    </row>
    <row r="37" spans="1:2">
      <c r="A37" s="421">
        <v>36</v>
      </c>
      <c r="B37" s="422" t="s">
        <v>1529</v>
      </c>
    </row>
    <row r="38" spans="1:2">
      <c r="A38" s="421">
        <v>37</v>
      </c>
      <c r="B38" s="422" t="s">
        <v>1530</v>
      </c>
    </row>
    <row r="39" spans="1:2">
      <c r="A39" s="421">
        <v>38</v>
      </c>
      <c r="B39" s="422" t="s">
        <v>1531</v>
      </c>
    </row>
    <row r="40" spans="1:2">
      <c r="A40" s="421">
        <v>39</v>
      </c>
      <c r="B40" s="422" t="s">
        <v>1532</v>
      </c>
    </row>
    <row r="41" spans="1:2">
      <c r="A41" s="421">
        <v>40</v>
      </c>
      <c r="B41" s="422" t="s">
        <v>1533</v>
      </c>
    </row>
    <row r="42" spans="1:2">
      <c r="A42" s="421">
        <v>41</v>
      </c>
      <c r="B42" s="422" t="s">
        <v>1561</v>
      </c>
    </row>
    <row r="43" spans="1:2">
      <c r="A43" s="421">
        <v>42</v>
      </c>
      <c r="B43" s="422" t="s">
        <v>1562</v>
      </c>
    </row>
    <row r="44" spans="1:2">
      <c r="A44" s="421">
        <v>43</v>
      </c>
      <c r="B44" s="422" t="s">
        <v>1563</v>
      </c>
    </row>
    <row r="45" spans="1:2">
      <c r="A45" s="421">
        <v>44</v>
      </c>
      <c r="B45" s="422" t="s">
        <v>1564</v>
      </c>
    </row>
    <row r="46" spans="1:2">
      <c r="A46" s="421">
        <v>45</v>
      </c>
      <c r="B46" s="422" t="s">
        <v>1565</v>
      </c>
    </row>
    <row r="47" spans="1:2">
      <c r="A47" s="421">
        <v>46</v>
      </c>
      <c r="B47" s="422" t="s">
        <v>1566</v>
      </c>
    </row>
    <row r="48" spans="1:2">
      <c r="A48" s="421">
        <v>47</v>
      </c>
      <c r="B48" s="422" t="s">
        <v>1567</v>
      </c>
    </row>
    <row r="49" spans="1:2">
      <c r="A49" s="421">
        <v>48</v>
      </c>
      <c r="B49" s="422" t="s">
        <v>1568</v>
      </c>
    </row>
    <row r="50" spans="1:2">
      <c r="A50" s="421">
        <v>49</v>
      </c>
      <c r="B50" s="422" t="s">
        <v>1569</v>
      </c>
    </row>
    <row r="51" spans="1:2">
      <c r="A51" s="421">
        <v>50</v>
      </c>
      <c r="B51" s="422" t="s">
        <v>1570</v>
      </c>
    </row>
    <row r="52" spans="1:2">
      <c r="A52" s="421">
        <v>51</v>
      </c>
      <c r="B52" s="422" t="s">
        <v>1534</v>
      </c>
    </row>
    <row r="53" spans="1:2">
      <c r="A53" s="421">
        <v>52</v>
      </c>
      <c r="B53" s="422" t="s">
        <v>1571</v>
      </c>
    </row>
    <row r="54" spans="1:2">
      <c r="A54" s="421">
        <v>53</v>
      </c>
      <c r="B54" s="422" t="s">
        <v>1535</v>
      </c>
    </row>
    <row r="55" spans="1:2">
      <c r="A55" s="421">
        <v>54</v>
      </c>
      <c r="B55" s="422" t="s">
        <v>1572</v>
      </c>
    </row>
    <row r="56" spans="1:2">
      <c r="A56" s="421">
        <v>55</v>
      </c>
      <c r="B56" s="422" t="s">
        <v>1573</v>
      </c>
    </row>
    <row r="57" spans="1:2">
      <c r="A57" s="421">
        <v>56</v>
      </c>
      <c r="B57" s="422" t="s">
        <v>1536</v>
      </c>
    </row>
    <row r="58" spans="1:2">
      <c r="A58" s="421">
        <v>57</v>
      </c>
      <c r="B58" s="422" t="s">
        <v>1537</v>
      </c>
    </row>
    <row r="59" spans="1:2">
      <c r="A59" s="421">
        <v>58</v>
      </c>
      <c r="B59" s="422" t="s">
        <v>1538</v>
      </c>
    </row>
    <row r="60" spans="1:2">
      <c r="A60" s="421">
        <v>59</v>
      </c>
      <c r="B60" s="422" t="s">
        <v>1539</v>
      </c>
    </row>
    <row r="61" spans="1:2">
      <c r="A61" s="421">
        <v>60</v>
      </c>
      <c r="B61" s="422" t="s">
        <v>1540</v>
      </c>
    </row>
    <row r="62" spans="1:2">
      <c r="A62" s="421">
        <v>61</v>
      </c>
      <c r="B62" s="422" t="s">
        <v>1541</v>
      </c>
    </row>
    <row r="63" spans="1:2">
      <c r="A63" s="421">
        <v>62</v>
      </c>
      <c r="B63" s="422" t="s">
        <v>1542</v>
      </c>
    </row>
    <row r="64" spans="1:2">
      <c r="A64" s="421">
        <v>63</v>
      </c>
      <c r="B64" s="422" t="s">
        <v>1543</v>
      </c>
    </row>
    <row r="65" spans="1:2">
      <c r="A65" s="421">
        <v>64</v>
      </c>
      <c r="B65" s="422" t="s">
        <v>1544</v>
      </c>
    </row>
    <row r="66" spans="1:2">
      <c r="A66" s="421">
        <v>65</v>
      </c>
      <c r="B66" s="422" t="s">
        <v>1545</v>
      </c>
    </row>
    <row r="67" spans="1:2">
      <c r="A67" s="421">
        <v>66</v>
      </c>
      <c r="B67" s="422" t="s">
        <v>1546</v>
      </c>
    </row>
    <row r="68" spans="1:2">
      <c r="A68" s="421">
        <v>67</v>
      </c>
      <c r="B68" s="422" t="s">
        <v>1547</v>
      </c>
    </row>
    <row r="69" spans="1:2">
      <c r="A69" s="421">
        <v>68</v>
      </c>
      <c r="B69" s="422" t="s">
        <v>1548</v>
      </c>
    </row>
    <row r="70" spans="1:2">
      <c r="A70" s="421">
        <v>69</v>
      </c>
      <c r="B70" s="422" t="s">
        <v>1574</v>
      </c>
    </row>
    <row r="71" spans="1:2">
      <c r="A71" s="421">
        <v>70</v>
      </c>
      <c r="B71" s="422" t="s">
        <v>1549</v>
      </c>
    </row>
    <row r="72" spans="1:2">
      <c r="A72" s="421">
        <v>71</v>
      </c>
      <c r="B72" s="422" t="s">
        <v>1550</v>
      </c>
    </row>
    <row r="73" spans="1:2">
      <c r="B73" s="422" t="s">
        <v>1551</v>
      </c>
    </row>
  </sheetData>
  <hyperlinks>
    <hyperlink ref="B2" location="'2.1.1 Emisiones de GEI'!A1" display="2.1.1 Emisiones de gases de efecto invernadero totales y por habitante y PIB"/>
    <hyperlink ref="B3" location="'2.1.1 Contaminantes atmosferi'!A1" display="2.1.1 Emisiones de contaminantes atmosféricos"/>
    <hyperlink ref="B4" location="'2.1.1 Nº zonas evaluadas'!A1" display="2.1.1 Número de zonas de evaluación de NO2, PM10 y O3 según valores límite y objetivo"/>
    <hyperlink ref="B5" location="'2.1.1 Nivel medio exp. PM2.5'!A1" display="2.1.1 Nivel medio de exposición PM2,5 (IME PM2,5)"/>
    <hyperlink ref="B6" location="'2.1.1 Calidad de aire de fondo'!A1" display="2.1.1 Calidad del aire de fondo regional: concentraciones medias de SO2, NO2, PM2,5, PM10 y O3"/>
    <hyperlink ref="B7" location="'2.1.2 ConsumoIntensidadEnergía'!A1" display="2.1.2 Consumo e intensidad de energía primaria y final"/>
    <hyperlink ref="B8" location="'2.1.2 GeneraciónPotenciaRenov'!A1" display="2.1.2 Generación de electricidad de origen renovable y potencia instalada de energía eléctrica de origen renovable"/>
    <hyperlink ref="B9" location="'2.1.2 GarantíasOrigenEtiquetado'!A1" display="2.1.2 Garantías de origen y etiquetado de electricidad "/>
    <hyperlink ref="B10" location="'2.1.2 Objetivo Renovables'!A1" display="2.1.2 Objetivo de renovables y objetivo en transporte (RED II)"/>
    <hyperlink ref="B11" location="'2.1.2 Dependencia exterior'!A1" display="2.1.2 Dependencia energética exterior"/>
    <hyperlink ref="B12" location="'2.1.2 Períodos sequía'!A1" display="2.1.2 Períodos de sequía "/>
    <hyperlink ref="B13" location="'2.1.2 Registro huella carbono'!A1" display="2.1.2 Número de solicitudes de inscripción en el Registro de huella de carbono, compensación y Proyectos de absorción por tipos de sección del registro"/>
    <hyperlink ref="B14" location="'2.1.2 Precio derecho emisión'!A1" display="2.1.2 Precio del derecho de emisión en el Régimen de Comercio de Derechos de Emisión de la UE"/>
    <hyperlink ref="B15" location="'2.2.1 Espacios protegidos'!A1" display="2.2.1 Evolución del número y superficie acumulada de espacios protegidos "/>
    <hyperlink ref="B16" location="'2.2.1 Alertas EEI'!A1" display="2.2.1 Número de alertas de especies exóticas invasoras"/>
    <hyperlink ref="B17" location="'2.2.1 Taxones amenazados'!A1" display="2.2.1 Número de taxones identificados por grupo taxonómico, con indicación del porcentaje de especies que tienen algún grado de amenaza"/>
    <hyperlink ref="B18" location="'2.2.1 Aves amenazadas'!A1" display="2.2.1 Índice de cambio de poblaciones de aves comunes en España"/>
    <hyperlink ref="B19" location="'2.2.1 Defoliación'!A1" display="2.2.1 Defoliación de masas forestales"/>
    <hyperlink ref="B20" location="'2.2.1 Incendios forestales'!A1" display="2.2.1 Incendios forestales: número de incendios y superficie afectada"/>
    <hyperlink ref="B21" location="'2.2.1 Superficies forestales'!A1" display="2.2.1 Bosques y otras superficies forestales"/>
    <hyperlink ref="B22" location="'2.2.1 DiversidadMasasForestales'!A1" display="2.2.1 Superficie de formaciones forestales arboladas y diversidad específica de las masas arboladas"/>
    <hyperlink ref="B23" location="'2.2.2 Sup. parcelas urbanas'!A1" display="2.2.2 Variación de la superficie de parcelas urbanas y de la superficie de parcelas edificadas entre 2010 y 2021 (%)"/>
    <hyperlink ref="B24" location="'2.2.2 Pérdida suelo erosión'!A1" display="2.2.2 Pérdida de suelo por erosión "/>
    <hyperlink ref="B25" location="'2.2.3 Expedientes sancionadores'!A1" display="2.2.3 Expedientes sancionadores en el dominio público marítimo-terrestre y recuperaciones posesorias del DPMT"/>
    <hyperlink ref="B26" location="'2.2.3 Basuras marinas en playas'!A1" display="2.2.3 Basuras marinas en playas"/>
    <hyperlink ref="B27" location="'2.2.3 Microplásticos en playas'!A1" display="2.2.3 Microplásticos en playas"/>
    <hyperlink ref="B28" location="'2.2.3 RID WISE-1'!A1" display="2.2.3 RID/WISE-1: descargas directas e indirectas desde ríos al mar, de contaminantes químicos y nutrientes"/>
    <hyperlink ref="B29" location="'2.2.3 Calidad aguas baño'!A1" display="2.2.3 Calidad de las aguas de baño marítimas"/>
    <hyperlink ref="B30" location="'2.2.4 Reservas de agua'!A1" display="2.2.4 Reservas de agua embalsada "/>
    <hyperlink ref="B31" location="'2.2.4 Agua en forma de nieve'!A1" display="2.2.4 Volumen de agua en forma de nieve"/>
    <hyperlink ref="B32" location="'2.2.4 Agua usos consuntivos'!A1" display="2.2.4 Volumen de agua utilizada en España para los principales usos consuntivos"/>
    <hyperlink ref="B33" location="'2.2.4 Fitobentos en ríos'!A1" display="2.2.4 Fitobentos en ríos"/>
    <hyperlink ref="B34" location="'2.2.4 Nitratos origen agrario'!A1" display="2.2.4 Contenido de nitratos de origen agrario en las aguas"/>
    <hyperlink ref="B35" location="'2.2.4 Plaguicidas en las aguas'!A1" display="2.2.4 Plaguicidas en las aguas"/>
    <hyperlink ref="B36" location="'2.2.4 Estado aguas sup y sub'!A1" display="2.2.4 Evolución del estado de las masas de agua superficial y subterránea"/>
    <hyperlink ref="B37" location="'2.2.4 Calidad aguas baño'!A1" display="2.2.4 Calidad de las aguas de baño continentales "/>
    <hyperlink ref="B38" location="'2.2.4 Intrusión marina'!A1" display="2.2.4 Identificación de la intrusión marina en aguas subterráneas"/>
    <hyperlink ref="B39" location="'2.2.4 Vertidos aguas residuales'!A1" display="2.2.4 Vertidos de aguas residuales"/>
    <hyperlink ref="B40" location="'2.2.4 Sequía y escasez'!A1" display="2.2.4 Situación de los sistemas hidrológicos respecto de la sequía prolongada y la escasez coyuntural"/>
    <hyperlink ref="B41" location="'2.3.1 Consumo fitosanitarios'!A1" display="2.3.1 Consumo de productos fitosanitarios "/>
    <hyperlink ref="B42" location="'2.3.1 Consumo E.final industria'!A1" display="2.3.1 Consumo de energía final por el sector industrial "/>
    <hyperlink ref="B43" location="'2.3.1 Emisiones industria'!A1" display="2.3.1 Emisiones de contaminantes atmosféricos del sector industrial "/>
    <hyperlink ref="B44" location="'2.3.1 Emisiones transporte'!A1" display="2.3.1 Emisiones de contaminantes del transporte"/>
    <hyperlink ref="B45" location="'2.3.1 Parque turismos'!A1" display="2.3.1 Parque de turismos por tipo de combustible "/>
    <hyperlink ref="B46" location="'2.3.1 Consumo energía transpor'!A1" display="2.3.1 Consumo de energía final del transporte "/>
    <hyperlink ref="B47" location="'2.3.1 Transporte urbano'!A1" display="2.3.1 Transporte público urbano"/>
    <hyperlink ref="B48" location="'2.3.1 Consumo hogares'!A1" display="2.3.1 Consumo de energía final en el sector hogares"/>
    <hyperlink ref="B49" location="'2.3.1 Visitantes PPNN'!A1" display="2.3.1 Número de visitantes a los parques nacionales "/>
    <hyperlink ref="B50" location="'2.3.1 Turismo rural'!A1" display="2.3.1 Turismo rural: alojamientos, plazas, turistas y pernoctaciones "/>
    <hyperlink ref="B51" location="'2.3.1 Alojamientos Ecolabel'!A1" display="2.3.1 Número de alojamientos con etiqueta europea ecológica Ecolabel en España"/>
    <hyperlink ref="B52" location="'2.4.1 Población'!A1" display="2.4.1 Población "/>
    <hyperlink ref="B53" location="'2.4.1 Municipios pierden pobl.'!A1" display="2.4.1 Porcentaje de municipios que pierden población"/>
    <hyperlink ref="B54" location="'2.4.1 Áreas urb. pierden poblac'!A1" display="2.4.1 Porcentaje de áreas urbanas que pierden población en la última década"/>
    <hyperlink ref="B55" location="'2.4.1 Mun sup forestal y EN pob'!A1" display="2.4.1 Porcentaje de municipios que han perdido población en la última década:  municipios con más de la mitad de su superficie forestal y municipios con Espacios Naturales Protegidos"/>
    <hyperlink ref="B56" location="'2.4.1 Mun riesgo dem y RN'!A1" display="2.4.1 Porcentaje de municipios en riesgo demográfico y porcentaje de municipios de la Red Natura 2000 en riesgo demográfico"/>
    <hyperlink ref="B57" location="'2.4.1 Índice envejecimiento'!A1" display="2.4.1 Índice de envejecimiento "/>
    <hyperlink ref="B58" location="'2.4.1 Municipios masculinizados'!A1" display="2.4.1 Porcentaje de municipios masculinizados "/>
    <hyperlink ref="B59" location="'2.4.1 Riesgo pobreza'!A1" display="2.4.1 Población en riesgo de pobreza o exclusión social"/>
    <hyperlink ref="B60" location="'2.4.2 Generación de residuos'!A1" display="2.4.2 Generación de residuos municipales "/>
    <hyperlink ref="B61" location="'2.4.2 Tratamiento de residuos'!A1" display="2.4.2 Tratamiento de residuos municipales "/>
    <hyperlink ref="B62" location="'2.4.2 Productividad energía'!A1" display="2.4.2 Productividad de la energía "/>
    <hyperlink ref="B63" location="'2.4.2 Consumo nacional material'!A1" display="2.4.2 Consumo nacional de materiales "/>
    <hyperlink ref="B64" location="'2.4.2 Gasto reparac y mantenim'!A1" display="2.4.2 Gasto medio por hogar en la reparación y mantenimiento de los productos"/>
    <hyperlink ref="B65" location="'2.4.2 Tasa de circularidad'!A1" display="2.4.2 Tasa de circularidad"/>
    <hyperlink ref="B66" location="'2.4.2 Aguas residuales reutiliz'!A1" display="2.4.2 Aguas residuales reutilizadas"/>
    <hyperlink ref="B67" location="'2.4.2 Productos Ecolabel'!A1" display="2.4.2 Número de productos con etiqueta europea Ecolabel en España"/>
    <hyperlink ref="B68" location="'2.4.2 Sist.Gest. Ambiental EMAS'!A1" display="2.4.2 Número de organizaciones españolas que han implementado un sistema de gestión ambiental EMAS"/>
    <hyperlink ref="B69" location="'2.5.1 Mortalidad golpe calor'!A1" display="2.5.1 Mortalidad por golpe de calor"/>
    <hyperlink ref="B70" location="'2.5.1 Desastres naturales'!A1" display="2.5.1 Fallecimientos por desastres naturales "/>
    <hyperlink ref="B71" location="'2.5.1 Instalaciones util. conf '!A1" display="2.5.1 Número de solicitudes evaluadas de instalaciones de utilización confinada, para realizar actividades con OMG"/>
    <hyperlink ref="B72" location="'2.5.1 Liberación volunt OMG'!A1" display="2.5.1 Número de solicitudes evaluadas de liberaciones voluntarias de OMG"/>
    <hyperlink ref="B73" location="'3. CC. AA.'!A1" display="3. Información por comunidades autónomas: datos básicos"/>
  </hyperlinks>
  <pageMargins left="0.7" right="0.7" top="0.75" bottom="0.75" header="0.3" footer="0.3"/>
  <pageSetup paperSize="9" orientation="portrait"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7"/>
  <sheetViews>
    <sheetView zoomScale="85" zoomScaleNormal="85" workbookViewId="0"/>
  </sheetViews>
  <sheetFormatPr baseColWidth="10" defaultRowHeight="15"/>
  <cols>
    <col min="3" max="3" width="13.140625" customWidth="1"/>
    <col min="4" max="5" width="11.7109375" bestFit="1" customWidth="1"/>
    <col min="6" max="6" width="12.7109375" customWidth="1"/>
    <col min="7" max="31" width="11.7109375" bestFit="1" customWidth="1"/>
    <col min="32" max="32" width="12.28515625" bestFit="1" customWidth="1"/>
  </cols>
  <sheetData>
    <row r="1" spans="1:33">
      <c r="A1" s="1" t="s">
        <v>1552</v>
      </c>
    </row>
    <row r="2" spans="1:33" ht="21">
      <c r="B2" s="2" t="s">
        <v>0</v>
      </c>
    </row>
    <row r="3" spans="1:33" ht="21">
      <c r="B3" s="2" t="s">
        <v>1</v>
      </c>
    </row>
    <row r="4" spans="1:33" ht="21">
      <c r="B4" s="2"/>
    </row>
    <row r="5" spans="1:33" ht="15.75">
      <c r="B5" s="3" t="s">
        <v>7</v>
      </c>
      <c r="C5" s="4"/>
      <c r="D5" s="4"/>
      <c r="E5" s="4"/>
      <c r="F5" s="4"/>
      <c r="G5" s="4"/>
      <c r="H5" s="4"/>
      <c r="I5" s="4"/>
      <c r="J5" s="4"/>
      <c r="K5" s="4"/>
      <c r="L5" s="4"/>
      <c r="M5" s="4"/>
      <c r="N5" s="4"/>
      <c r="O5" s="4"/>
      <c r="P5" s="4"/>
      <c r="Q5" s="4"/>
      <c r="R5" s="4"/>
      <c r="S5" s="4"/>
      <c r="T5" s="4"/>
      <c r="U5" s="4"/>
      <c r="V5" s="4"/>
      <c r="W5" s="4"/>
      <c r="X5" s="4"/>
      <c r="Y5" s="4"/>
      <c r="Z5" s="4"/>
      <c r="AA5" s="4"/>
      <c r="AB5" s="4"/>
      <c r="AC5" s="4"/>
      <c r="AD5" s="4"/>
      <c r="AE5" s="4"/>
    </row>
    <row r="6" spans="1:33" ht="15.75">
      <c r="B6" s="3"/>
      <c r="C6" s="4"/>
      <c r="D6" s="4"/>
      <c r="E6" s="4"/>
      <c r="F6" s="4"/>
      <c r="G6" s="4"/>
      <c r="H6" s="4"/>
      <c r="I6" s="4"/>
      <c r="J6" s="4"/>
      <c r="K6" s="4"/>
      <c r="L6" s="4"/>
      <c r="M6" s="4"/>
      <c r="N6" s="4"/>
      <c r="O6" s="4"/>
      <c r="P6" s="4"/>
      <c r="Q6" s="4"/>
      <c r="R6" s="4"/>
      <c r="S6" s="4"/>
      <c r="T6" s="4"/>
      <c r="U6" s="4"/>
      <c r="V6" s="4"/>
      <c r="W6" s="4"/>
      <c r="X6" s="4"/>
      <c r="Y6" s="4"/>
      <c r="Z6" s="4"/>
      <c r="AA6" s="4"/>
      <c r="AB6" s="4"/>
      <c r="AC6" s="4"/>
      <c r="AD6" s="4"/>
      <c r="AE6" s="4"/>
    </row>
    <row r="7" spans="1:33">
      <c r="B7" s="5" t="s">
        <v>2</v>
      </c>
      <c r="C7" s="4"/>
      <c r="D7" s="4"/>
      <c r="E7" s="4"/>
      <c r="F7" s="4"/>
      <c r="G7" s="4"/>
      <c r="H7" s="4"/>
      <c r="I7" s="4"/>
      <c r="J7" s="4"/>
      <c r="K7" s="4"/>
      <c r="L7" s="4"/>
      <c r="M7" s="4"/>
      <c r="N7" s="4"/>
      <c r="O7" s="4"/>
      <c r="P7" s="4"/>
      <c r="Q7" s="4"/>
      <c r="R7" s="4"/>
      <c r="S7" s="4"/>
      <c r="T7" s="4"/>
      <c r="U7" s="4"/>
      <c r="V7" s="4"/>
      <c r="W7" s="4"/>
      <c r="X7" s="4"/>
      <c r="Y7" s="4"/>
      <c r="Z7" s="4"/>
      <c r="AA7" s="4"/>
      <c r="AB7" s="4"/>
      <c r="AC7" s="4"/>
      <c r="AD7" s="4"/>
      <c r="AE7" s="4"/>
    </row>
    <row r="8" spans="1:33">
      <c r="B8" s="6"/>
      <c r="C8" s="4"/>
      <c r="D8" s="4"/>
      <c r="E8" s="4"/>
      <c r="F8" s="4"/>
      <c r="G8" s="4"/>
      <c r="H8" s="4"/>
      <c r="I8" s="4"/>
      <c r="J8" s="4"/>
      <c r="K8" s="4"/>
      <c r="L8" s="4"/>
      <c r="M8" s="4"/>
      <c r="N8" s="4"/>
      <c r="O8" s="4"/>
      <c r="P8" s="4"/>
      <c r="Q8" s="4"/>
      <c r="R8" s="4"/>
      <c r="S8" s="4"/>
      <c r="T8" s="4"/>
      <c r="U8" s="4"/>
      <c r="V8" s="4"/>
      <c r="W8" s="4"/>
      <c r="X8" s="4"/>
      <c r="Y8" s="4"/>
      <c r="Z8" s="4"/>
      <c r="AA8" s="4"/>
      <c r="AB8" s="4"/>
      <c r="AC8" s="4"/>
      <c r="AD8" s="4"/>
      <c r="AE8" s="4"/>
    </row>
    <row r="9" spans="1:33">
      <c r="B9" s="7" t="s">
        <v>3</v>
      </c>
      <c r="C9" s="8">
        <v>1990</v>
      </c>
      <c r="D9" s="8">
        <v>1991</v>
      </c>
      <c r="E9" s="8">
        <v>1992</v>
      </c>
      <c r="F9" s="8">
        <v>1993</v>
      </c>
      <c r="G9" s="8">
        <v>1994</v>
      </c>
      <c r="H9" s="8">
        <v>1995</v>
      </c>
      <c r="I9" s="8">
        <v>1996</v>
      </c>
      <c r="J9" s="8">
        <v>1997</v>
      </c>
      <c r="K9" s="8">
        <v>1998</v>
      </c>
      <c r="L9" s="8">
        <v>1999</v>
      </c>
      <c r="M9" s="8">
        <v>2000</v>
      </c>
      <c r="N9" s="8">
        <v>2001</v>
      </c>
      <c r="O9" s="8">
        <v>2002</v>
      </c>
      <c r="P9" s="8">
        <v>2003</v>
      </c>
      <c r="Q9" s="8">
        <v>2004</v>
      </c>
      <c r="R9" s="8">
        <v>2005</v>
      </c>
      <c r="S9" s="8">
        <v>2006</v>
      </c>
      <c r="T9" s="8">
        <v>2007</v>
      </c>
      <c r="U9" s="8">
        <v>2008</v>
      </c>
      <c r="V9" s="8">
        <v>2009</v>
      </c>
      <c r="W9" s="8">
        <v>2010</v>
      </c>
      <c r="X9" s="8">
        <v>2011</v>
      </c>
      <c r="Y9" s="8">
        <v>2012</v>
      </c>
      <c r="Z9" s="8">
        <v>2013</v>
      </c>
      <c r="AA9" s="9">
        <v>2014</v>
      </c>
      <c r="AB9" s="9">
        <v>2015</v>
      </c>
      <c r="AC9" s="10">
        <v>2016</v>
      </c>
      <c r="AD9" s="9">
        <v>2017</v>
      </c>
      <c r="AE9" s="9">
        <v>2018</v>
      </c>
      <c r="AF9" s="9">
        <v>2019</v>
      </c>
      <c r="AG9" s="9">
        <v>2020</v>
      </c>
    </row>
    <row r="10" spans="1:33">
      <c r="B10" s="11" t="s">
        <v>4</v>
      </c>
      <c r="C10" s="356">
        <v>4846616.6182364188</v>
      </c>
      <c r="D10" s="356">
        <v>4743882.0861090468</v>
      </c>
      <c r="E10" s="356">
        <v>4590669.6327295229</v>
      </c>
      <c r="F10" s="356">
        <v>4513415.4559725784</v>
      </c>
      <c r="G10" s="356">
        <v>4493827.6358977975</v>
      </c>
      <c r="H10" s="356">
        <v>4547184.344679893</v>
      </c>
      <c r="I10" s="356">
        <v>4638649.0132966023</v>
      </c>
      <c r="J10" s="356">
        <v>4568448.6647088388</v>
      </c>
      <c r="K10" s="356">
        <v>4528997.0049708961</v>
      </c>
      <c r="L10" s="356">
        <v>4453351.7555548288</v>
      </c>
      <c r="M10" s="356">
        <v>4443884.4785458595</v>
      </c>
      <c r="N10" s="356">
        <v>4492351.839992675</v>
      </c>
      <c r="O10" s="356">
        <v>4478810.3772046771</v>
      </c>
      <c r="P10" s="356">
        <v>4559257.1497384198</v>
      </c>
      <c r="Q10" s="356">
        <v>4564569.8929029014</v>
      </c>
      <c r="R10" s="356">
        <v>4536899.2784880474</v>
      </c>
      <c r="S10" s="356">
        <v>4533027.6659562355</v>
      </c>
      <c r="T10" s="356">
        <v>4500732.3489211164</v>
      </c>
      <c r="U10" s="356">
        <v>4405292.3494165521</v>
      </c>
      <c r="V10" s="356">
        <v>4088204.3792188698</v>
      </c>
      <c r="W10" s="356">
        <v>4175852.7357884496</v>
      </c>
      <c r="X10" s="356">
        <v>4066948.74449286</v>
      </c>
      <c r="Y10" s="356">
        <v>3992011.5393940173</v>
      </c>
      <c r="Z10" s="356">
        <v>3906152.3629215141</v>
      </c>
      <c r="AA10" s="356">
        <v>3767689.6659784741</v>
      </c>
      <c r="AB10" s="356">
        <v>3815667.5747771296</v>
      </c>
      <c r="AC10" s="356">
        <v>3820117.7625689977</v>
      </c>
      <c r="AD10" s="356">
        <v>3845448.0715090488</v>
      </c>
      <c r="AE10" s="356">
        <v>3759871.8497312558</v>
      </c>
      <c r="AF10" s="356">
        <v>3601583.882799664</v>
      </c>
      <c r="AG10" s="356">
        <v>3298235.7697111606</v>
      </c>
    </row>
    <row r="11" spans="1:33">
      <c r="B11" s="11" t="s">
        <v>5</v>
      </c>
      <c r="C11" s="356">
        <v>290103.67264415033</v>
      </c>
      <c r="D11" s="356">
        <v>297816.59744729183</v>
      </c>
      <c r="E11" s="356">
        <v>307440.41471221554</v>
      </c>
      <c r="F11" s="356">
        <v>296865.05197551695</v>
      </c>
      <c r="G11" s="356">
        <v>313888.66869007901</v>
      </c>
      <c r="H11" s="356">
        <v>330044.52561096544</v>
      </c>
      <c r="I11" s="356">
        <v>322247.128049839</v>
      </c>
      <c r="J11" s="356">
        <v>336504.83040388982</v>
      </c>
      <c r="K11" s="356">
        <v>345924.15542869229</v>
      </c>
      <c r="L11" s="356">
        <v>372916.27856663213</v>
      </c>
      <c r="M11" s="356">
        <v>388091.25808746944</v>
      </c>
      <c r="N11" s="356">
        <v>385864.19273918465</v>
      </c>
      <c r="O11" s="356">
        <v>403903.88376792293</v>
      </c>
      <c r="P11" s="356">
        <v>411770.5764764623</v>
      </c>
      <c r="Q11" s="356">
        <v>427565.56603737338</v>
      </c>
      <c r="R11" s="356">
        <v>442321.40270884038</v>
      </c>
      <c r="S11" s="356">
        <v>435528.48669984599</v>
      </c>
      <c r="T11" s="356">
        <v>446685.74687833514</v>
      </c>
      <c r="U11" s="356">
        <v>412489.57882971072</v>
      </c>
      <c r="V11" s="356">
        <v>372606.6306948968</v>
      </c>
      <c r="W11" s="356">
        <v>358156.64218564145</v>
      </c>
      <c r="X11" s="356">
        <v>357852.03714539984</v>
      </c>
      <c r="Y11" s="356">
        <v>350635.37263175187</v>
      </c>
      <c r="Z11" s="356">
        <v>323830.86288265383</v>
      </c>
      <c r="AA11" s="356">
        <v>325894.01135241397</v>
      </c>
      <c r="AB11" s="356">
        <v>337416.38311643543</v>
      </c>
      <c r="AC11" s="356">
        <v>325627.60048991535</v>
      </c>
      <c r="AD11" s="356">
        <v>338844.75012060447</v>
      </c>
      <c r="AE11" s="356">
        <v>333251.39739087998</v>
      </c>
      <c r="AF11" s="356">
        <v>313828.48909765208</v>
      </c>
      <c r="AG11" s="356">
        <v>274742.89488000696</v>
      </c>
    </row>
    <row r="12" spans="1:33">
      <c r="B12" s="12"/>
      <c r="C12" s="13"/>
      <c r="D12" s="13"/>
      <c r="E12" s="13"/>
      <c r="F12" s="13"/>
      <c r="G12" s="13"/>
      <c r="H12" s="13"/>
      <c r="I12" s="13"/>
      <c r="J12" s="13"/>
      <c r="K12" s="13"/>
      <c r="L12" s="13"/>
      <c r="M12" s="13"/>
      <c r="N12" s="13"/>
      <c r="O12" s="13"/>
      <c r="P12" s="13"/>
      <c r="Q12" s="13"/>
      <c r="R12" s="13"/>
      <c r="S12" s="13"/>
      <c r="T12" s="13"/>
      <c r="U12" s="13"/>
      <c r="V12" s="13"/>
      <c r="W12" s="13"/>
      <c r="X12" s="13"/>
      <c r="Y12" s="13"/>
      <c r="Z12" s="13"/>
      <c r="AA12" s="13"/>
      <c r="AB12" s="13"/>
      <c r="AC12" s="13"/>
      <c r="AD12" s="13"/>
      <c r="AE12" s="13"/>
    </row>
    <row r="13" spans="1:33">
      <c r="B13" s="4" t="s">
        <v>6</v>
      </c>
      <c r="C13" s="4"/>
      <c r="D13" s="4"/>
      <c r="E13" s="4"/>
      <c r="F13" s="4"/>
      <c r="G13" s="4"/>
      <c r="H13" s="14"/>
      <c r="I13" s="4"/>
      <c r="J13" s="4"/>
      <c r="K13" s="4"/>
      <c r="L13" s="4"/>
      <c r="M13" s="14"/>
      <c r="N13" s="4"/>
      <c r="O13" s="4"/>
      <c r="P13" s="4"/>
      <c r="Q13" s="4"/>
      <c r="R13" s="4"/>
      <c r="S13" s="4"/>
      <c r="T13" s="15"/>
      <c r="U13" s="15"/>
      <c r="V13" s="15"/>
      <c r="W13" s="15"/>
      <c r="X13" s="15"/>
      <c r="Y13" s="15"/>
      <c r="Z13" s="15"/>
      <c r="AA13" s="15"/>
      <c r="AB13" s="15"/>
      <c r="AC13" s="15"/>
      <c r="AD13" s="15"/>
      <c r="AE13" s="16">
        <f>(AE11-T11)*100/T11</f>
        <v>-25.394665104089729</v>
      </c>
    </row>
    <row r="14" spans="1:33">
      <c r="B14" s="17" t="s">
        <v>8</v>
      </c>
      <c r="C14" s="4"/>
      <c r="D14" s="4"/>
      <c r="E14" s="4"/>
      <c r="F14" s="4"/>
      <c r="G14" s="4"/>
      <c r="H14" s="4"/>
      <c r="I14" s="4"/>
      <c r="J14" s="4"/>
      <c r="K14" s="4"/>
      <c r="L14" s="4"/>
      <c r="M14" s="4"/>
      <c r="N14" s="4"/>
      <c r="O14" s="4"/>
      <c r="P14" s="4"/>
      <c r="Q14" s="4"/>
      <c r="R14" s="4"/>
      <c r="S14" s="4"/>
      <c r="T14" s="4"/>
      <c r="U14" s="4"/>
      <c r="V14" s="4"/>
      <c r="W14" s="4"/>
      <c r="X14" s="4"/>
      <c r="Y14" s="4"/>
      <c r="Z14" s="4"/>
      <c r="AA14" s="4"/>
      <c r="AB14" s="4"/>
      <c r="AC14" s="4"/>
      <c r="AD14" s="4"/>
      <c r="AE14" s="4"/>
    </row>
    <row r="15" spans="1:33">
      <c r="B15" s="4"/>
      <c r="C15" s="18"/>
      <c r="D15" s="18"/>
      <c r="E15" s="18"/>
      <c r="F15" s="18"/>
      <c r="G15" s="18"/>
      <c r="H15" s="18"/>
      <c r="I15" s="18"/>
      <c r="J15" s="18"/>
      <c r="K15" s="18"/>
      <c r="L15" s="18"/>
      <c r="M15" s="18"/>
      <c r="N15" s="18"/>
      <c r="O15" s="18"/>
      <c r="P15" s="18"/>
      <c r="Q15" s="18"/>
      <c r="R15" s="18"/>
      <c r="S15" s="18"/>
      <c r="T15" s="18"/>
      <c r="U15" s="18"/>
      <c r="V15" s="18"/>
      <c r="W15" s="18"/>
      <c r="X15" s="18"/>
      <c r="Y15" s="18"/>
      <c r="Z15" s="18"/>
      <c r="AA15" s="18"/>
      <c r="AB15" s="18"/>
      <c r="AC15" s="18"/>
      <c r="AD15" s="18"/>
      <c r="AE15" s="18"/>
    </row>
    <row r="16" spans="1:33">
      <c r="C16" s="19"/>
    </row>
    <row r="17" spans="2:6">
      <c r="C17" s="19"/>
    </row>
    <row r="18" spans="2:6">
      <c r="B18" s="5" t="s">
        <v>39</v>
      </c>
    </row>
    <row r="19" spans="2:6" ht="15.75">
      <c r="B19" s="21"/>
    </row>
    <row r="20" spans="2:6" ht="54.75" customHeight="1">
      <c r="B20" s="25"/>
      <c r="C20" s="27" t="s">
        <v>9</v>
      </c>
      <c r="E20" s="26"/>
      <c r="F20" s="27" t="s">
        <v>38</v>
      </c>
    </row>
    <row r="21" spans="2:6">
      <c r="B21" s="11" t="s">
        <v>10</v>
      </c>
      <c r="C21" s="28">
        <v>4.1169374754900403</v>
      </c>
      <c r="E21" s="11" t="s">
        <v>11</v>
      </c>
      <c r="F21" s="28">
        <v>96.181217732144376</v>
      </c>
    </row>
    <row r="22" spans="2:6">
      <c r="B22" s="11" t="s">
        <v>11</v>
      </c>
      <c r="C22" s="28">
        <v>4.4704700740181016</v>
      </c>
      <c r="E22" s="11" t="s">
        <v>23</v>
      </c>
      <c r="F22" s="28">
        <v>141.21114335062737</v>
      </c>
    </row>
    <row r="23" spans="2:6">
      <c r="B23" s="11" t="s">
        <v>12</v>
      </c>
      <c r="C23" s="28">
        <v>5.503817673036342</v>
      </c>
      <c r="E23" s="11" t="s">
        <v>37</v>
      </c>
      <c r="F23" s="28">
        <v>152.11657606670269</v>
      </c>
    </row>
    <row r="24" spans="2:6">
      <c r="B24" s="11" t="s">
        <v>13</v>
      </c>
      <c r="C24" s="28">
        <v>5.5924317182096939</v>
      </c>
      <c r="E24" s="11" t="s">
        <v>36</v>
      </c>
      <c r="F24" s="28">
        <v>163.13647087168223</v>
      </c>
    </row>
    <row r="25" spans="2:6">
      <c r="B25" s="11" t="s">
        <v>14</v>
      </c>
      <c r="C25" s="28">
        <v>5.7063535468660938</v>
      </c>
      <c r="E25" s="11" t="s">
        <v>10</v>
      </c>
      <c r="F25" s="28">
        <v>179.64227364414413</v>
      </c>
    </row>
    <row r="26" spans="2:6">
      <c r="B26" s="11" t="s">
        <v>15</v>
      </c>
      <c r="C26" s="28">
        <v>5.8004664958186893</v>
      </c>
      <c r="E26" s="11" t="s">
        <v>16</v>
      </c>
      <c r="F26" s="28">
        <v>180.81745990966243</v>
      </c>
    </row>
    <row r="27" spans="2:6">
      <c r="B27" s="11" t="s">
        <v>16</v>
      </c>
      <c r="C27" s="28">
        <v>5.8155413700044445</v>
      </c>
      <c r="E27" s="11" t="s">
        <v>27</v>
      </c>
      <c r="F27" s="28">
        <v>211.25040946676305</v>
      </c>
    </row>
    <row r="28" spans="2:6">
      <c r="B28" s="11" t="s">
        <v>17</v>
      </c>
      <c r="C28" s="28">
        <v>5.8697370778050884</v>
      </c>
      <c r="E28" s="11" t="s">
        <v>28</v>
      </c>
      <c r="F28" s="28">
        <v>213.01216972448836</v>
      </c>
    </row>
    <row r="29" spans="2:6">
      <c r="B29" s="11" t="s">
        <v>18</v>
      </c>
      <c r="C29" s="28">
        <v>6.4141206587204129</v>
      </c>
      <c r="E29" s="11" t="s">
        <v>32</v>
      </c>
      <c r="F29" s="28">
        <v>225.56469553019065</v>
      </c>
    </row>
    <row r="30" spans="2:6">
      <c r="B30" s="11" t="s">
        <v>19</v>
      </c>
      <c r="C30" s="28">
        <v>6.4428128858476938</v>
      </c>
      <c r="E30" s="11" t="s">
        <v>30</v>
      </c>
      <c r="F30" s="28">
        <v>235.32793261113716</v>
      </c>
    </row>
    <row r="31" spans="2:6">
      <c r="B31" s="11" t="s">
        <v>20</v>
      </c>
      <c r="C31" s="28">
        <v>6.7869125303459956</v>
      </c>
      <c r="E31" s="11" t="s">
        <v>18</v>
      </c>
      <c r="F31" s="28">
        <v>242.36120265560925</v>
      </c>
    </row>
    <row r="32" spans="2:6">
      <c r="B32" s="11" t="s">
        <v>21</v>
      </c>
      <c r="C32" s="28">
        <v>6.9948983433034586</v>
      </c>
      <c r="E32" s="11" t="s">
        <v>31</v>
      </c>
      <c r="F32" s="28">
        <v>253.04524264766704</v>
      </c>
    </row>
    <row r="33" spans="2:6">
      <c r="B33" s="11" t="s">
        <v>22</v>
      </c>
      <c r="C33" s="28">
        <v>7.0933828601676145</v>
      </c>
      <c r="E33" s="11" t="s">
        <v>15</v>
      </c>
      <c r="F33" s="28">
        <v>258.06759890890891</v>
      </c>
    </row>
    <row r="34" spans="2:6">
      <c r="B34" s="11" t="s">
        <v>23</v>
      </c>
      <c r="C34" s="28">
        <v>7.1587817770596365</v>
      </c>
      <c r="E34" s="11" t="s">
        <v>25</v>
      </c>
      <c r="F34" s="28">
        <v>263.36264214661736</v>
      </c>
    </row>
    <row r="35" spans="2:6">
      <c r="B35" s="11" t="s">
        <v>24</v>
      </c>
      <c r="C35" s="28">
        <v>7.221246527220976</v>
      </c>
      <c r="E35" s="11" t="s">
        <v>13</v>
      </c>
      <c r="F35" s="28">
        <v>313.82802270811356</v>
      </c>
    </row>
    <row r="36" spans="2:6">
      <c r="B36" s="11" t="s">
        <v>25</v>
      </c>
      <c r="C36" s="28">
        <v>7.3728905276430519</v>
      </c>
      <c r="E36" s="11" t="s">
        <v>26</v>
      </c>
      <c r="F36" s="28">
        <v>365.3074323542462</v>
      </c>
    </row>
    <row r="37" spans="2:6">
      <c r="B37" s="11" t="s">
        <v>26</v>
      </c>
      <c r="C37" s="28">
        <v>7.5396208002122274</v>
      </c>
      <c r="E37" s="11" t="s">
        <v>12</v>
      </c>
      <c r="F37" s="28">
        <v>392.4624512327901</v>
      </c>
    </row>
    <row r="38" spans="2:6">
      <c r="B38" s="11" t="s">
        <v>27</v>
      </c>
      <c r="C38" s="28">
        <v>8.2531276150941082</v>
      </c>
      <c r="E38" s="11" t="s">
        <v>34</v>
      </c>
      <c r="F38" s="28">
        <v>416.68451775606849</v>
      </c>
    </row>
    <row r="39" spans="2:6">
      <c r="B39" s="11" t="s">
        <v>28</v>
      </c>
      <c r="C39" s="28">
        <v>8.6412658109518361</v>
      </c>
      <c r="E39" s="11" t="s">
        <v>20</v>
      </c>
      <c r="F39" s="28">
        <v>433.7476403073465</v>
      </c>
    </row>
    <row r="40" spans="2:6">
      <c r="B40" s="11" t="s">
        <v>29</v>
      </c>
      <c r="C40" s="28">
        <v>8.6917018511032307</v>
      </c>
      <c r="E40" s="11" t="s">
        <v>21</v>
      </c>
      <c r="F40" s="28">
        <v>447.90981869283257</v>
      </c>
    </row>
    <row r="41" spans="2:6">
      <c r="B41" s="11" t="s">
        <v>30</v>
      </c>
      <c r="C41" s="28">
        <v>8.762987262174093</v>
      </c>
      <c r="E41" s="11" t="s">
        <v>24</v>
      </c>
      <c r="F41" s="28">
        <v>465.44397229994786</v>
      </c>
    </row>
    <row r="42" spans="2:6">
      <c r="B42" s="11" t="s">
        <v>31</v>
      </c>
      <c r="C42" s="28">
        <v>9.2241018317240258</v>
      </c>
      <c r="E42" s="11" t="s">
        <v>29</v>
      </c>
      <c r="F42" s="28">
        <v>487.87527261822152</v>
      </c>
    </row>
    <row r="43" spans="2:6">
      <c r="B43" s="11" t="s">
        <v>32</v>
      </c>
      <c r="C43" s="28">
        <v>9.4220394048453091</v>
      </c>
      <c r="E43" s="11" t="s">
        <v>19</v>
      </c>
      <c r="F43" s="28">
        <v>496.50706649979224</v>
      </c>
    </row>
    <row r="44" spans="2:6">
      <c r="B44" s="11" t="s">
        <v>33</v>
      </c>
      <c r="C44" s="28">
        <v>9.9221026118217868</v>
      </c>
      <c r="E44" s="11" t="s">
        <v>17</v>
      </c>
      <c r="F44" s="28">
        <v>501.7988309271866</v>
      </c>
    </row>
    <row r="45" spans="2:6">
      <c r="B45" s="11" t="s">
        <v>34</v>
      </c>
      <c r="C45" s="28">
        <v>9.9533396552989419</v>
      </c>
      <c r="E45" s="11" t="s">
        <v>14</v>
      </c>
      <c r="F45" s="28">
        <v>583.08445041627851</v>
      </c>
    </row>
    <row r="46" spans="2:6">
      <c r="B46" s="11" t="s">
        <v>35</v>
      </c>
      <c r="C46" s="28">
        <v>10.594508450783701</v>
      </c>
      <c r="E46" s="11" t="s">
        <v>35</v>
      </c>
      <c r="F46" s="28">
        <v>618.866304585997</v>
      </c>
    </row>
    <row r="47" spans="2:6">
      <c r="B47" s="11" t="s">
        <v>36</v>
      </c>
      <c r="C47" s="28">
        <v>11.57706494355808</v>
      </c>
      <c r="E47" s="11" t="s">
        <v>33</v>
      </c>
      <c r="F47" s="28">
        <v>748.22047034981279</v>
      </c>
    </row>
    <row r="48" spans="2:6">
      <c r="B48" s="11" t="s">
        <v>37</v>
      </c>
      <c r="C48" s="28">
        <v>14.379170200798985</v>
      </c>
      <c r="E48" s="11" t="s">
        <v>22</v>
      </c>
      <c r="F48" s="28">
        <v>992.67167237458011</v>
      </c>
    </row>
    <row r="50" spans="2:2">
      <c r="B50" s="4" t="s">
        <v>6</v>
      </c>
    </row>
    <row r="51" spans="2:2">
      <c r="B51" s="17" t="s">
        <v>40</v>
      </c>
    </row>
    <row r="75" spans="2:2">
      <c r="B75" s="23"/>
    </row>
    <row r="76" spans="2:2">
      <c r="B76" s="23"/>
    </row>
    <row r="77" spans="2:2">
      <c r="B77" s="24"/>
    </row>
  </sheetData>
  <hyperlinks>
    <hyperlink ref="A1" location="Indice!A1" display="Regresar &lt;-"/>
  </hyperlink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55"/>
  <sheetViews>
    <sheetView zoomScale="85" zoomScaleNormal="85" workbookViewId="0"/>
  </sheetViews>
  <sheetFormatPr baseColWidth="10" defaultRowHeight="12.75"/>
  <cols>
    <col min="1" max="1" width="11.42578125" style="25"/>
    <col min="2" max="2" width="18.28515625" style="25" customWidth="1"/>
    <col min="3" max="31" width="10.5703125" style="25" customWidth="1"/>
    <col min="32" max="16384" width="11.42578125" style="25"/>
  </cols>
  <sheetData>
    <row r="1" spans="1:33" ht="15">
      <c r="A1" s="1" t="s">
        <v>1552</v>
      </c>
    </row>
    <row r="2" spans="1:33" ht="21">
      <c r="B2" s="2" t="s">
        <v>0</v>
      </c>
    </row>
    <row r="3" spans="1:33" ht="21">
      <c r="B3" s="2" t="s">
        <v>1</v>
      </c>
    </row>
    <row r="5" spans="1:33" ht="15.75">
      <c r="B5" s="29" t="s">
        <v>41</v>
      </c>
    </row>
    <row r="6" spans="1:33" ht="15.75">
      <c r="B6" s="30"/>
      <c r="C6" s="31"/>
      <c r="D6" s="31"/>
      <c r="E6" s="31"/>
      <c r="F6" s="31"/>
      <c r="G6" s="31"/>
      <c r="H6" s="31"/>
      <c r="I6" s="31"/>
      <c r="J6" s="31"/>
      <c r="K6" s="31"/>
      <c r="L6" s="31"/>
      <c r="M6" s="31"/>
      <c r="N6" s="31"/>
      <c r="O6" s="31"/>
      <c r="P6" s="31"/>
      <c r="Q6" s="31"/>
      <c r="R6" s="31"/>
      <c r="S6" s="31"/>
      <c r="T6" s="31"/>
      <c r="U6" s="31"/>
      <c r="V6" s="31"/>
      <c r="W6" s="31"/>
      <c r="X6" s="31"/>
      <c r="Y6" s="31"/>
      <c r="Z6" s="31"/>
      <c r="AA6" s="31"/>
      <c r="AB6" s="31"/>
      <c r="AC6" s="31"/>
      <c r="AD6" s="31"/>
      <c r="AE6" s="31"/>
    </row>
    <row r="7" spans="1:33" ht="15.75">
      <c r="B7" s="30"/>
      <c r="C7" s="31"/>
      <c r="D7" s="31"/>
      <c r="E7" s="31"/>
      <c r="F7" s="31"/>
      <c r="G7" s="31"/>
      <c r="H7" s="31"/>
      <c r="I7" s="31"/>
      <c r="J7" s="31"/>
      <c r="K7" s="31"/>
      <c r="L7" s="31"/>
      <c r="M7" s="31"/>
      <c r="N7" s="31"/>
      <c r="O7" s="31"/>
      <c r="P7" s="31"/>
      <c r="Q7" s="31"/>
      <c r="R7" s="31"/>
      <c r="S7" s="31"/>
      <c r="T7" s="31"/>
      <c r="U7" s="31"/>
      <c r="V7" s="31"/>
      <c r="W7" s="31"/>
      <c r="X7" s="31"/>
      <c r="Y7" s="31"/>
      <c r="Z7" s="31"/>
      <c r="AA7" s="31"/>
      <c r="AB7" s="31"/>
      <c r="AC7" s="31"/>
      <c r="AD7" s="31"/>
      <c r="AE7" s="31"/>
    </row>
    <row r="8" spans="1:33" ht="15">
      <c r="B8" s="5" t="s">
        <v>42</v>
      </c>
      <c r="C8" s="31"/>
      <c r="D8" s="31"/>
      <c r="E8" s="31"/>
      <c r="F8" s="31"/>
      <c r="G8" s="31"/>
      <c r="H8" s="31"/>
      <c r="I8" s="31"/>
      <c r="J8" s="31"/>
      <c r="K8" s="31"/>
      <c r="L8" s="31"/>
      <c r="M8" s="31"/>
      <c r="N8" s="31"/>
      <c r="O8" s="31"/>
      <c r="P8" s="31"/>
      <c r="Q8" s="31"/>
      <c r="R8" s="31"/>
      <c r="S8" s="31"/>
      <c r="T8" s="31"/>
      <c r="U8" s="31"/>
      <c r="V8" s="31"/>
      <c r="W8" s="31"/>
      <c r="X8" s="31"/>
      <c r="Y8" s="31"/>
      <c r="Z8" s="31"/>
      <c r="AA8" s="31"/>
      <c r="AB8" s="31"/>
      <c r="AC8" s="31"/>
      <c r="AD8" s="31"/>
      <c r="AE8" s="31"/>
    </row>
    <row r="9" spans="1:33" ht="15.75">
      <c r="B9" s="30"/>
      <c r="C9" s="7">
        <v>1990</v>
      </c>
      <c r="D9" s="7">
        <v>1991</v>
      </c>
      <c r="E9" s="7">
        <v>1992</v>
      </c>
      <c r="F9" s="7">
        <v>1993</v>
      </c>
      <c r="G9" s="7">
        <v>1994</v>
      </c>
      <c r="H9" s="7">
        <v>1995</v>
      </c>
      <c r="I9" s="7">
        <v>1996</v>
      </c>
      <c r="J9" s="7">
        <v>1997</v>
      </c>
      <c r="K9" s="7">
        <v>1998</v>
      </c>
      <c r="L9" s="7">
        <v>1999</v>
      </c>
      <c r="M9" s="7">
        <v>2000</v>
      </c>
      <c r="N9" s="7">
        <v>2001</v>
      </c>
      <c r="O9" s="7">
        <v>2002</v>
      </c>
      <c r="P9" s="7">
        <v>2003</v>
      </c>
      <c r="Q9" s="7">
        <v>2004</v>
      </c>
      <c r="R9" s="7">
        <v>2005</v>
      </c>
      <c r="S9" s="7">
        <v>2006</v>
      </c>
      <c r="T9" s="7">
        <v>2007</v>
      </c>
      <c r="U9" s="7">
        <v>2008</v>
      </c>
      <c r="V9" s="7">
        <v>2009</v>
      </c>
      <c r="W9" s="7">
        <v>2010</v>
      </c>
      <c r="X9" s="7">
        <v>2011</v>
      </c>
      <c r="Y9" s="7">
        <v>2012</v>
      </c>
      <c r="Z9" s="7">
        <v>2013</v>
      </c>
      <c r="AA9" s="7">
        <v>2014</v>
      </c>
      <c r="AB9" s="7">
        <v>2015</v>
      </c>
      <c r="AC9" s="7">
        <v>2016</v>
      </c>
      <c r="AD9" s="7">
        <v>2017</v>
      </c>
      <c r="AE9" s="7">
        <v>2018</v>
      </c>
      <c r="AF9" s="7">
        <v>2019</v>
      </c>
      <c r="AG9" s="7">
        <v>2020</v>
      </c>
    </row>
    <row r="10" spans="1:33" ht="15">
      <c r="B10" s="11" t="s">
        <v>43</v>
      </c>
      <c r="C10" s="356">
        <v>2128.395420855717</v>
      </c>
      <c r="D10" s="356">
        <v>2144.5885485183535</v>
      </c>
      <c r="E10" s="356">
        <v>2122.0607188860076</v>
      </c>
      <c r="F10" s="356">
        <v>2019.4723121535008</v>
      </c>
      <c r="G10" s="356">
        <v>1970.7343911633948</v>
      </c>
      <c r="H10" s="356">
        <v>1822.9704557615901</v>
      </c>
      <c r="I10" s="356">
        <v>1598.4705355299625</v>
      </c>
      <c r="J10" s="356">
        <v>1652.20913677766</v>
      </c>
      <c r="K10" s="356">
        <v>1524.8409898570153</v>
      </c>
      <c r="L10" s="356">
        <v>1540.8050778651761</v>
      </c>
      <c r="M10" s="356">
        <v>1419.7956623466496</v>
      </c>
      <c r="N10" s="356">
        <v>1359.3605790533186</v>
      </c>
      <c r="O10" s="356">
        <v>1504.5242769659869</v>
      </c>
      <c r="P10" s="356">
        <v>1254.0720679960257</v>
      </c>
      <c r="Q10" s="356">
        <v>1280.7006890600169</v>
      </c>
      <c r="R10" s="356">
        <v>1229.7370926883573</v>
      </c>
      <c r="S10" s="356">
        <v>1097.4356607572656</v>
      </c>
      <c r="T10" s="356">
        <v>1070.4823963977194</v>
      </c>
      <c r="U10" s="356">
        <v>406.13825268497197</v>
      </c>
      <c r="V10" s="356">
        <v>306.69925597234578</v>
      </c>
      <c r="W10" s="356">
        <v>261.26843105873985</v>
      </c>
      <c r="X10" s="356">
        <v>296.43579785031091</v>
      </c>
      <c r="Y10" s="356">
        <v>299.37121689719481</v>
      </c>
      <c r="Z10" s="356">
        <v>233.88027507593625</v>
      </c>
      <c r="AA10" s="356">
        <v>252.69253434933404</v>
      </c>
      <c r="AB10" s="356">
        <v>270.57334640916707</v>
      </c>
      <c r="AC10" s="356">
        <v>228.89317041701423</v>
      </c>
      <c r="AD10" s="356">
        <v>235.9601065791548</v>
      </c>
      <c r="AE10" s="356">
        <v>214.03372655378575</v>
      </c>
      <c r="AF10" s="356">
        <v>166.52100176221185</v>
      </c>
      <c r="AG10" s="356">
        <v>126.6989124312469</v>
      </c>
    </row>
    <row r="11" spans="1:33" ht="15">
      <c r="B11" s="11" t="s">
        <v>44</v>
      </c>
      <c r="C11" s="356">
        <v>1392.6768150744158</v>
      </c>
      <c r="D11" s="356">
        <v>1429.1522959860304</v>
      </c>
      <c r="E11" s="356">
        <v>1450.6697232475133</v>
      </c>
      <c r="F11" s="356">
        <v>1389.4565112706159</v>
      </c>
      <c r="G11" s="356">
        <v>1429.293105072069</v>
      </c>
      <c r="H11" s="356">
        <v>1434.5532717599126</v>
      </c>
      <c r="I11" s="356">
        <v>1436.8308074837955</v>
      </c>
      <c r="J11" s="356">
        <v>1426.8961714079321</v>
      </c>
      <c r="K11" s="356">
        <v>1425.9030460030478</v>
      </c>
      <c r="L11" s="356">
        <v>1439.2394140966651</v>
      </c>
      <c r="M11" s="356">
        <v>1455.4672308413919</v>
      </c>
      <c r="N11" s="356">
        <v>1417.2231708656261</v>
      </c>
      <c r="O11" s="356">
        <v>1438.0425087655858</v>
      </c>
      <c r="P11" s="356">
        <v>1450.6494324733451</v>
      </c>
      <c r="Q11" s="356">
        <v>1468.2009564072735</v>
      </c>
      <c r="R11" s="356">
        <v>1441.0211265016289</v>
      </c>
      <c r="S11" s="356">
        <v>1410.557386742028</v>
      </c>
      <c r="T11" s="356">
        <v>1410.2005044486773</v>
      </c>
      <c r="U11" s="356">
        <v>1216.1922221410864</v>
      </c>
      <c r="V11" s="356">
        <v>1094.278393970945</v>
      </c>
      <c r="W11" s="356">
        <v>1025.1703785400764</v>
      </c>
      <c r="X11" s="356">
        <v>1022.1335099715725</v>
      </c>
      <c r="Y11" s="356">
        <v>970.77075790550316</v>
      </c>
      <c r="Z11" s="356">
        <v>894.89501242924564</v>
      </c>
      <c r="AA11" s="356">
        <v>883.28396248395256</v>
      </c>
      <c r="AB11" s="356">
        <v>911.73259083230653</v>
      </c>
      <c r="AC11" s="356">
        <v>873.99515521958995</v>
      </c>
      <c r="AD11" s="356">
        <v>886.52698917490193</v>
      </c>
      <c r="AE11" s="356">
        <v>871.43049166311005</v>
      </c>
      <c r="AF11" s="356">
        <v>815.6255763662158</v>
      </c>
      <c r="AG11" s="356">
        <v>692.48049363960502</v>
      </c>
    </row>
    <row r="12" spans="1:33" ht="15">
      <c r="B12" s="11" t="s">
        <v>45</v>
      </c>
      <c r="C12" s="356">
        <v>462.65533318305359</v>
      </c>
      <c r="D12" s="356">
        <v>449.96067012036514</v>
      </c>
      <c r="E12" s="356">
        <v>445.30990490527597</v>
      </c>
      <c r="F12" s="356">
        <v>423.12537053847404</v>
      </c>
      <c r="G12" s="356">
        <v>438.77161056581662</v>
      </c>
      <c r="H12" s="356">
        <v>429.1617822742121</v>
      </c>
      <c r="I12" s="356">
        <v>470.08274128946221</v>
      </c>
      <c r="J12" s="356">
        <v>471.08413721547032</v>
      </c>
      <c r="K12" s="356">
        <v>497.00933575812655</v>
      </c>
      <c r="L12" s="356">
        <v>498.10849347107751</v>
      </c>
      <c r="M12" s="356">
        <v>521.42767787272976</v>
      </c>
      <c r="N12" s="356">
        <v>516.99311370893895</v>
      </c>
      <c r="O12" s="356">
        <v>506.1371740449809</v>
      </c>
      <c r="P12" s="356">
        <v>516.44420192147697</v>
      </c>
      <c r="Q12" s="356">
        <v>512.43960980650343</v>
      </c>
      <c r="R12" s="356">
        <v>481.94356800355496</v>
      </c>
      <c r="S12" s="356">
        <v>476.87327384914869</v>
      </c>
      <c r="T12" s="356">
        <v>484.1905996571536</v>
      </c>
      <c r="U12" s="356">
        <v>441.782008704899</v>
      </c>
      <c r="V12" s="356">
        <v>438.15572853442785</v>
      </c>
      <c r="W12" s="356">
        <v>435.19075115773387</v>
      </c>
      <c r="X12" s="356">
        <v>424.06454950626824</v>
      </c>
      <c r="Y12" s="356">
        <v>421.7002758022374</v>
      </c>
      <c r="Z12" s="356">
        <v>425.09760040212257</v>
      </c>
      <c r="AA12" s="356">
        <v>445.11376902709026</v>
      </c>
      <c r="AB12" s="356">
        <v>452.83638742604847</v>
      </c>
      <c r="AC12" s="356">
        <v>456.41164419297917</v>
      </c>
      <c r="AD12" s="356">
        <v>475.46405379457309</v>
      </c>
      <c r="AE12" s="356">
        <v>474.25445486809105</v>
      </c>
      <c r="AF12" s="356">
        <v>470.51691184297903</v>
      </c>
      <c r="AG12" s="356">
        <v>483.33221012966561</v>
      </c>
    </row>
    <row r="13" spans="1:33" ht="15">
      <c r="B13" s="11" t="s">
        <v>46</v>
      </c>
      <c r="C13" s="356">
        <v>1078.1434477009802</v>
      </c>
      <c r="D13" s="356">
        <v>1078.2014012704674</v>
      </c>
      <c r="E13" s="356">
        <v>1062.1967068620356</v>
      </c>
      <c r="F13" s="356">
        <v>977.12998782174179</v>
      </c>
      <c r="G13" s="356">
        <v>975.11007748633608</v>
      </c>
      <c r="H13" s="356">
        <v>947.31347647547238</v>
      </c>
      <c r="I13" s="356">
        <v>982.79199711017634</v>
      </c>
      <c r="J13" s="356">
        <v>970.30980354809196</v>
      </c>
      <c r="K13" s="356">
        <v>993.08500656894012</v>
      </c>
      <c r="L13" s="356">
        <v>962.46200274992282</v>
      </c>
      <c r="M13" s="356">
        <v>916.93389773418141</v>
      </c>
      <c r="N13" s="356">
        <v>888.79488661279584</v>
      </c>
      <c r="O13" s="356">
        <v>860.38474701050757</v>
      </c>
      <c r="P13" s="356">
        <v>822.87491616915577</v>
      </c>
      <c r="Q13" s="356">
        <v>802.61438489800935</v>
      </c>
      <c r="R13" s="356">
        <v>763.29362306317648</v>
      </c>
      <c r="S13" s="356">
        <v>728.73297172140792</v>
      </c>
      <c r="T13" s="356">
        <v>709.3195217626112</v>
      </c>
      <c r="U13" s="356">
        <v>658.50969719052216</v>
      </c>
      <c r="V13" s="356">
        <v>601.68456082480134</v>
      </c>
      <c r="W13" s="356">
        <v>600.64800465781661</v>
      </c>
      <c r="X13" s="356">
        <v>579.60270010834029</v>
      </c>
      <c r="Y13" s="356">
        <v>556.71121816401421</v>
      </c>
      <c r="Z13" s="356">
        <v>543.17687843576277</v>
      </c>
      <c r="AA13" s="356">
        <v>537.45378209413832</v>
      </c>
      <c r="AB13" s="356">
        <v>551.46309127106895</v>
      </c>
      <c r="AC13" s="356">
        <v>556.85381703541736</v>
      </c>
      <c r="AD13" s="356">
        <v>577.98635826138775</v>
      </c>
      <c r="AE13" s="356">
        <v>592.45795178097819</v>
      </c>
      <c r="AF13" s="356">
        <v>583.82289151735927</v>
      </c>
      <c r="AG13" s="356">
        <v>563.14452352406158</v>
      </c>
    </row>
    <row r="14" spans="1:33" ht="15">
      <c r="B14" s="11" t="s">
        <v>47</v>
      </c>
      <c r="C14" s="356">
        <v>4219.1054192711199</v>
      </c>
      <c r="D14" s="356">
        <v>4289.0587266129332</v>
      </c>
      <c r="E14" s="356">
        <v>4303.8947289992675</v>
      </c>
      <c r="F14" s="356">
        <v>3980.111424789231</v>
      </c>
      <c r="G14" s="356">
        <v>3718.121600562085</v>
      </c>
      <c r="H14" s="356">
        <v>3216.8100061137629</v>
      </c>
      <c r="I14" s="356">
        <v>3688.3508254388976</v>
      </c>
      <c r="J14" s="356">
        <v>3500.8052831490618</v>
      </c>
      <c r="K14" s="356">
        <v>3375.1697642184731</v>
      </c>
      <c r="L14" s="356">
        <v>3154.2201203609907</v>
      </c>
      <c r="M14" s="356">
        <v>2789.7082153209885</v>
      </c>
      <c r="N14" s="356">
        <v>2644.9207385551986</v>
      </c>
      <c r="O14" s="356">
        <v>2414.8221146696542</v>
      </c>
      <c r="P14" s="356">
        <v>2540.9662236472473</v>
      </c>
      <c r="Q14" s="356">
        <v>2310.3993884656466</v>
      </c>
      <c r="R14" s="356">
        <v>2127.2645206608627</v>
      </c>
      <c r="S14" s="356">
        <v>2102.0738260082999</v>
      </c>
      <c r="T14" s="356">
        <v>2064.0186674958782</v>
      </c>
      <c r="U14" s="356">
        <v>1918.6734511727079</v>
      </c>
      <c r="V14" s="356">
        <v>1935.3394757178251</v>
      </c>
      <c r="W14" s="356">
        <v>1950.7465655322692</v>
      </c>
      <c r="X14" s="356">
        <v>1927.3276464639009</v>
      </c>
      <c r="Y14" s="356">
        <v>1624.777204799349</v>
      </c>
      <c r="Z14" s="356">
        <v>1933.109116773061</v>
      </c>
      <c r="AA14" s="356">
        <v>1674.8655793911739</v>
      </c>
      <c r="AB14" s="356">
        <v>1815.8527955454508</v>
      </c>
      <c r="AC14" s="356">
        <v>1669.2421951956949</v>
      </c>
      <c r="AD14" s="356">
        <v>1666.8048311719604</v>
      </c>
      <c r="AE14" s="356">
        <v>1880.6237311895636</v>
      </c>
      <c r="AF14" s="356">
        <v>1624.1332071160866</v>
      </c>
      <c r="AG14" s="356">
        <v>1459.6648093967442</v>
      </c>
    </row>
    <row r="15" spans="1:33" ht="15">
      <c r="B15" s="11" t="s">
        <v>48</v>
      </c>
      <c r="C15" s="356">
        <v>1465.5136637504693</v>
      </c>
      <c r="D15" s="356">
        <v>1418.4709053682668</v>
      </c>
      <c r="E15" s="356">
        <v>1442.2000870363527</v>
      </c>
      <c r="F15" s="356">
        <v>1428.853559295427</v>
      </c>
      <c r="G15" s="356">
        <v>1470.3548692605925</v>
      </c>
      <c r="H15" s="356">
        <v>1502.8177079037084</v>
      </c>
      <c r="I15" s="356">
        <v>1561.763214408518</v>
      </c>
      <c r="J15" s="356">
        <v>1593.2129373956816</v>
      </c>
      <c r="K15" s="356">
        <v>1599.7677157628623</v>
      </c>
      <c r="L15" s="356">
        <v>1630.6549803262515</v>
      </c>
      <c r="M15" s="356">
        <v>1688.1785491346632</v>
      </c>
      <c r="N15" s="356">
        <v>1691.7671393894925</v>
      </c>
      <c r="O15" s="356">
        <v>1691.8847374689531</v>
      </c>
      <c r="P15" s="356">
        <v>1700.7380762796095</v>
      </c>
      <c r="Q15" s="356">
        <v>1675.145881991305</v>
      </c>
      <c r="R15" s="356">
        <v>1636.3063769822429</v>
      </c>
      <c r="S15" s="356">
        <v>1615.6269943463471</v>
      </c>
      <c r="T15" s="356">
        <v>1657.9602382284952</v>
      </c>
      <c r="U15" s="356">
        <v>1596.8092481230392</v>
      </c>
      <c r="V15" s="356">
        <v>1646.912718781464</v>
      </c>
      <c r="W15" s="356">
        <v>1576.449794507186</v>
      </c>
      <c r="X15" s="356">
        <v>1591.3623653024511</v>
      </c>
      <c r="Y15" s="356">
        <v>1547.246641985181</v>
      </c>
      <c r="Z15" s="356">
        <v>1498.8848107315712</v>
      </c>
      <c r="AA15" s="356">
        <v>1472.7414190221996</v>
      </c>
      <c r="AB15" s="356">
        <v>1528.8304916886811</v>
      </c>
      <c r="AC15" s="356">
        <v>1511.9140027884143</v>
      </c>
      <c r="AD15" s="356">
        <v>1524.699571205794</v>
      </c>
      <c r="AE15" s="356">
        <v>1533.3699569932332</v>
      </c>
      <c r="AF15" s="356">
        <v>1513.2214404806896</v>
      </c>
      <c r="AG15" s="356">
        <v>1509.579456605695</v>
      </c>
    </row>
    <row r="16" spans="1:33" ht="15">
      <c r="B16" s="11" t="s">
        <v>49</v>
      </c>
      <c r="C16" s="356"/>
      <c r="D16" s="356"/>
      <c r="E16" s="356"/>
      <c r="F16" s="356"/>
      <c r="G16" s="356"/>
      <c r="H16" s="356"/>
      <c r="I16" s="356"/>
      <c r="J16" s="356"/>
      <c r="K16" s="356"/>
      <c r="L16" s="356"/>
      <c r="M16" s="356">
        <v>180.68447174412597</v>
      </c>
      <c r="N16" s="356">
        <v>173.29734479517742</v>
      </c>
      <c r="O16" s="356">
        <v>167.23133202685469</v>
      </c>
      <c r="P16" s="356">
        <v>182.82497354342917</v>
      </c>
      <c r="Q16" s="356">
        <v>167.65450162319607</v>
      </c>
      <c r="R16" s="356">
        <v>161.22223379187398</v>
      </c>
      <c r="S16" s="356">
        <v>165.39925701626436</v>
      </c>
      <c r="T16" s="356">
        <v>165.87757248629504</v>
      </c>
      <c r="U16" s="356">
        <v>152.27034665539173</v>
      </c>
      <c r="V16" s="356">
        <v>157.778636221391</v>
      </c>
      <c r="W16" s="356">
        <v>155.07236306220537</v>
      </c>
      <c r="X16" s="356">
        <v>157.55463899752212</v>
      </c>
      <c r="Y16" s="356">
        <v>136.99126266016981</v>
      </c>
      <c r="Z16" s="356">
        <v>156.95720979131409</v>
      </c>
      <c r="AA16" s="356">
        <v>135.44498653967662</v>
      </c>
      <c r="AB16" s="356">
        <v>146.44232036607659</v>
      </c>
      <c r="AC16" s="356">
        <v>131.06332428209762</v>
      </c>
      <c r="AD16" s="356">
        <v>131.37620737915293</v>
      </c>
      <c r="AE16" s="356">
        <v>147.9480761285937</v>
      </c>
      <c r="AF16" s="356">
        <v>130.3093534957697</v>
      </c>
      <c r="AG16" s="356">
        <v>122.94732587806202</v>
      </c>
    </row>
    <row r="17" spans="2:33" ht="15">
      <c r="B17" s="11" t="s">
        <v>50</v>
      </c>
      <c r="C17" s="356"/>
      <c r="D17" s="356"/>
      <c r="E17" s="356"/>
      <c r="F17" s="356"/>
      <c r="G17" s="356"/>
      <c r="H17" s="356"/>
      <c r="I17" s="356"/>
      <c r="J17" s="356"/>
      <c r="K17" s="356"/>
      <c r="L17" s="356"/>
      <c r="M17" s="356">
        <v>266.82699008847817</v>
      </c>
      <c r="N17" s="356">
        <v>259.11012680095058</v>
      </c>
      <c r="O17" s="356">
        <v>256.09291938785049</v>
      </c>
      <c r="P17" s="356">
        <v>274.46569608638981</v>
      </c>
      <c r="Q17" s="356">
        <v>260.37585336495448</v>
      </c>
      <c r="R17" s="356">
        <v>253.94808634107977</v>
      </c>
      <c r="S17" s="356">
        <v>260.19577134792235</v>
      </c>
      <c r="T17" s="356">
        <v>259.95884400609702</v>
      </c>
      <c r="U17" s="356">
        <v>230.39789333672056</v>
      </c>
      <c r="V17" s="356">
        <v>227.18279423601268</v>
      </c>
      <c r="W17" s="356">
        <v>220.32560752248392</v>
      </c>
      <c r="X17" s="356">
        <v>220.52556473698237</v>
      </c>
      <c r="Y17" s="356">
        <v>194.80295123686358</v>
      </c>
      <c r="Z17" s="356">
        <v>213.03773046210128</v>
      </c>
      <c r="AA17" s="356">
        <v>191.31787725263311</v>
      </c>
      <c r="AB17" s="356">
        <v>205.77248667094509</v>
      </c>
      <c r="AC17" s="356">
        <v>193.92347966769364</v>
      </c>
      <c r="AD17" s="356">
        <v>191.29188389000598</v>
      </c>
      <c r="AE17" s="356">
        <v>210.00451712696807</v>
      </c>
      <c r="AF17" s="356">
        <v>190.73911443390057</v>
      </c>
      <c r="AG17" s="356">
        <v>182.19149979318811</v>
      </c>
    </row>
    <row r="18" spans="2:33" ht="15.75">
      <c r="B18" s="30"/>
      <c r="C18" s="31"/>
      <c r="D18" s="31"/>
      <c r="E18" s="31"/>
      <c r="F18" s="31"/>
      <c r="G18" s="31"/>
      <c r="H18" s="31"/>
      <c r="I18" s="31"/>
      <c r="J18" s="31"/>
      <c r="K18" s="31"/>
      <c r="L18" s="31"/>
      <c r="M18" s="31"/>
      <c r="N18" s="31"/>
      <c r="O18" s="31"/>
      <c r="P18" s="31"/>
      <c r="Q18" s="31"/>
      <c r="R18" s="31"/>
      <c r="S18" s="31"/>
      <c r="T18" s="31"/>
      <c r="U18" s="31"/>
      <c r="V18" s="31"/>
      <c r="W18" s="31"/>
      <c r="X18" s="31"/>
      <c r="Y18" s="31"/>
      <c r="Z18" s="31"/>
      <c r="AA18" s="31"/>
      <c r="AB18" s="31"/>
      <c r="AC18" s="31"/>
      <c r="AD18" s="31"/>
      <c r="AE18" s="31"/>
    </row>
    <row r="19" spans="2:33" ht="15.75">
      <c r="B19" s="30"/>
      <c r="C19" s="31"/>
      <c r="D19" s="31"/>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row>
    <row r="20" spans="2:33" ht="15">
      <c r="B20" s="32" t="s">
        <v>51</v>
      </c>
      <c r="C20" s="31"/>
      <c r="D20" s="31"/>
      <c r="E20" s="31"/>
      <c r="F20" s="31"/>
      <c r="G20" s="31"/>
      <c r="H20" s="31"/>
      <c r="I20" s="31"/>
      <c r="J20" s="31"/>
      <c r="K20" s="31"/>
      <c r="L20" s="31"/>
      <c r="M20" s="31"/>
      <c r="N20" s="31"/>
      <c r="O20" s="31"/>
      <c r="P20" s="31"/>
      <c r="Q20" s="31"/>
      <c r="R20" s="31"/>
      <c r="S20" s="31"/>
      <c r="T20" s="31"/>
      <c r="U20" s="31"/>
      <c r="V20" s="31"/>
      <c r="W20" s="31"/>
      <c r="X20" s="31"/>
      <c r="Y20" s="31"/>
      <c r="Z20" s="31"/>
      <c r="AA20" s="31"/>
      <c r="AB20" s="31"/>
      <c r="AC20" s="31"/>
      <c r="AD20" s="31"/>
      <c r="AE20" s="31"/>
    </row>
    <row r="21" spans="2:33" ht="15">
      <c r="B21" s="32" t="s">
        <v>52</v>
      </c>
      <c r="C21" s="31"/>
      <c r="D21" s="31"/>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row>
    <row r="22" spans="2:33" ht="15.75">
      <c r="B22" s="30"/>
      <c r="C22" s="31"/>
      <c r="D22" s="31"/>
      <c r="E22" s="31"/>
      <c r="F22" s="31"/>
      <c r="G22" s="31"/>
      <c r="H22" s="31"/>
      <c r="I22" s="31"/>
      <c r="J22" s="31"/>
      <c r="K22" s="31"/>
      <c r="L22" s="31"/>
      <c r="M22" s="31"/>
      <c r="N22" s="31"/>
      <c r="O22" s="31"/>
      <c r="P22" s="31"/>
      <c r="Q22" s="31"/>
      <c r="R22" s="31"/>
      <c r="S22" s="31"/>
      <c r="T22" s="31"/>
      <c r="U22" s="31"/>
      <c r="V22" s="31"/>
      <c r="W22" s="31"/>
      <c r="X22" s="31"/>
      <c r="Y22" s="31"/>
      <c r="Z22" s="31"/>
      <c r="AA22" s="31"/>
      <c r="AB22" s="31"/>
      <c r="AC22" s="31"/>
      <c r="AD22" s="31"/>
      <c r="AE22" s="31"/>
    </row>
    <row r="23" spans="2:33" ht="15.75">
      <c r="B23" s="30"/>
      <c r="C23" s="31"/>
      <c r="D23" s="31"/>
      <c r="E23" s="31"/>
      <c r="F23" s="31"/>
      <c r="G23" s="31"/>
      <c r="H23" s="31"/>
      <c r="I23" s="31"/>
      <c r="J23" s="31"/>
      <c r="K23" s="31"/>
      <c r="L23" s="31"/>
      <c r="M23" s="31"/>
      <c r="N23" s="31"/>
      <c r="O23" s="31"/>
      <c r="P23" s="31"/>
      <c r="Q23" s="31"/>
      <c r="R23" s="31"/>
      <c r="S23" s="31"/>
      <c r="T23" s="31"/>
      <c r="U23" s="31"/>
      <c r="V23" s="31"/>
      <c r="W23" s="31"/>
      <c r="X23" s="31"/>
      <c r="Y23" s="31"/>
      <c r="Z23" s="31"/>
      <c r="AA23" s="31"/>
      <c r="AB23" s="31"/>
      <c r="AC23" s="31"/>
      <c r="AD23" s="31"/>
      <c r="AE23" s="31"/>
    </row>
    <row r="24" spans="2:33" ht="15.75">
      <c r="B24" s="30"/>
      <c r="C24" s="31"/>
      <c r="D24" s="31"/>
      <c r="E24" s="31"/>
      <c r="F24" s="31"/>
      <c r="G24" s="31"/>
      <c r="H24" s="31"/>
      <c r="I24" s="31"/>
      <c r="J24" s="31"/>
      <c r="K24" s="31"/>
      <c r="L24" s="31"/>
      <c r="M24" s="31"/>
      <c r="N24" s="31"/>
      <c r="O24" s="31"/>
      <c r="P24" s="31"/>
      <c r="Q24" s="31"/>
      <c r="R24" s="31"/>
      <c r="S24" s="31"/>
      <c r="T24" s="31"/>
      <c r="U24" s="31"/>
      <c r="V24" s="31"/>
      <c r="W24" s="31"/>
      <c r="X24" s="31"/>
      <c r="Y24" s="31"/>
      <c r="Z24" s="31"/>
      <c r="AA24" s="31"/>
      <c r="AB24" s="31"/>
      <c r="AC24" s="31"/>
      <c r="AD24" s="31"/>
      <c r="AE24" s="31"/>
    </row>
    <row r="25" spans="2:33" ht="15.75">
      <c r="B25" s="30"/>
      <c r="C25" s="31"/>
      <c r="D25" s="31"/>
      <c r="E25" s="31"/>
      <c r="F25" s="31"/>
      <c r="G25" s="31"/>
      <c r="H25" s="31"/>
      <c r="I25" s="31"/>
      <c r="J25" s="31"/>
      <c r="K25" s="31"/>
      <c r="L25" s="31"/>
      <c r="M25" s="31"/>
      <c r="N25" s="31"/>
      <c r="O25" s="31"/>
      <c r="P25" s="31"/>
      <c r="Q25" s="31"/>
      <c r="R25" s="31"/>
      <c r="S25" s="31"/>
      <c r="T25" s="31"/>
      <c r="U25" s="31"/>
      <c r="V25" s="31"/>
      <c r="W25" s="31"/>
      <c r="X25" s="31"/>
      <c r="Y25" s="31"/>
      <c r="Z25" s="31"/>
      <c r="AA25" s="31"/>
      <c r="AB25" s="31"/>
      <c r="AC25" s="31"/>
      <c r="AD25" s="31"/>
      <c r="AE25" s="31"/>
    </row>
    <row r="26" spans="2:33" ht="15.75">
      <c r="B26" s="30"/>
      <c r="C26" s="31"/>
      <c r="D26" s="31"/>
      <c r="E26" s="31"/>
      <c r="F26" s="31"/>
      <c r="G26" s="31"/>
      <c r="H26" s="31"/>
      <c r="I26" s="31"/>
      <c r="J26" s="31"/>
      <c r="K26" s="31"/>
      <c r="L26" s="31"/>
      <c r="M26" s="31"/>
      <c r="N26" s="31"/>
      <c r="O26" s="31"/>
      <c r="P26" s="31"/>
      <c r="Q26" s="31"/>
      <c r="R26" s="31"/>
      <c r="S26" s="31"/>
      <c r="T26" s="31"/>
      <c r="U26" s="31"/>
      <c r="V26" s="31"/>
      <c r="W26" s="31"/>
      <c r="X26" s="31"/>
      <c r="Y26" s="31"/>
      <c r="Z26" s="31"/>
      <c r="AA26" s="31"/>
      <c r="AB26" s="31"/>
      <c r="AC26" s="31"/>
      <c r="AD26" s="31"/>
      <c r="AE26" s="31"/>
    </row>
    <row r="27" spans="2:33" ht="15.75">
      <c r="B27" s="30"/>
      <c r="C27" s="31"/>
      <c r="D27" s="31"/>
      <c r="E27" s="31"/>
      <c r="F27" s="31"/>
      <c r="G27" s="31"/>
      <c r="H27" s="31"/>
      <c r="I27" s="31"/>
      <c r="J27" s="31"/>
      <c r="K27" s="31"/>
      <c r="L27" s="31"/>
      <c r="M27" s="31"/>
      <c r="N27" s="31"/>
      <c r="O27" s="31"/>
      <c r="P27" s="31"/>
      <c r="Q27" s="31"/>
      <c r="R27" s="31"/>
      <c r="S27" s="31"/>
      <c r="T27" s="31"/>
      <c r="U27" s="31"/>
      <c r="V27" s="31"/>
      <c r="W27" s="31"/>
      <c r="X27" s="31"/>
      <c r="Y27" s="31"/>
      <c r="Z27" s="31"/>
      <c r="AA27" s="31"/>
      <c r="AB27" s="31"/>
      <c r="AC27" s="31"/>
      <c r="AD27" s="31"/>
      <c r="AE27" s="31"/>
    </row>
    <row r="28" spans="2:33" ht="15.75">
      <c r="B28" s="30"/>
      <c r="C28" s="31"/>
      <c r="D28" s="31"/>
      <c r="E28" s="31"/>
      <c r="F28" s="31"/>
      <c r="G28" s="31"/>
      <c r="H28" s="31"/>
      <c r="I28" s="31"/>
      <c r="J28" s="31"/>
      <c r="K28" s="31"/>
      <c r="L28" s="31"/>
      <c r="M28" s="31"/>
      <c r="N28" s="31"/>
      <c r="O28" s="31"/>
      <c r="P28" s="31"/>
      <c r="Q28" s="31"/>
      <c r="R28" s="31"/>
      <c r="S28" s="31"/>
      <c r="T28" s="31"/>
      <c r="U28" s="31"/>
      <c r="V28" s="31"/>
      <c r="W28" s="31"/>
      <c r="X28" s="31"/>
      <c r="Y28" s="31"/>
      <c r="Z28" s="31"/>
      <c r="AA28" s="31"/>
      <c r="AB28" s="31"/>
      <c r="AC28" s="31"/>
      <c r="AD28" s="31"/>
      <c r="AE28" s="31"/>
    </row>
    <row r="29" spans="2:33" ht="15.75">
      <c r="B29" s="30"/>
      <c r="C29" s="31"/>
      <c r="D29" s="3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row>
    <row r="30" spans="2:33" ht="15.75">
      <c r="B30" s="30"/>
      <c r="C30" s="31"/>
      <c r="D30" s="31"/>
      <c r="E30" s="31"/>
      <c r="F30" s="31"/>
      <c r="G30" s="31"/>
      <c r="H30" s="31"/>
      <c r="I30" s="31"/>
      <c r="J30" s="31"/>
      <c r="K30" s="31"/>
      <c r="L30" s="31"/>
      <c r="M30" s="31"/>
      <c r="N30" s="31"/>
      <c r="O30" s="31"/>
      <c r="P30" s="31"/>
      <c r="Q30" s="31"/>
      <c r="R30" s="31"/>
      <c r="S30" s="31"/>
      <c r="T30" s="31"/>
      <c r="U30" s="31"/>
      <c r="V30" s="31"/>
      <c r="W30" s="31"/>
      <c r="X30" s="31"/>
      <c r="Y30" s="31"/>
      <c r="Z30" s="31"/>
      <c r="AA30" s="31"/>
      <c r="AB30" s="31"/>
      <c r="AC30" s="31"/>
      <c r="AD30" s="31"/>
      <c r="AE30" s="31"/>
    </row>
    <row r="31" spans="2:33" ht="15.75">
      <c r="B31" s="30"/>
      <c r="C31" s="31"/>
      <c r="D31" s="3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row>
    <row r="32" spans="2:33" ht="15.75">
      <c r="B32" s="30"/>
      <c r="C32" s="31"/>
      <c r="D32" s="31"/>
      <c r="E32" s="31"/>
      <c r="F32" s="31"/>
      <c r="G32" s="31"/>
      <c r="H32" s="31"/>
      <c r="I32" s="31"/>
      <c r="J32" s="31"/>
      <c r="K32" s="31"/>
      <c r="L32" s="31"/>
      <c r="M32" s="31"/>
      <c r="N32" s="31"/>
      <c r="O32" s="31"/>
      <c r="P32" s="31"/>
      <c r="Q32" s="31"/>
      <c r="R32" s="31"/>
      <c r="S32" s="31"/>
      <c r="T32" s="31"/>
      <c r="U32" s="31"/>
      <c r="V32" s="31"/>
      <c r="W32" s="31"/>
      <c r="X32" s="31"/>
      <c r="Y32" s="31"/>
      <c r="Z32" s="31"/>
      <c r="AA32" s="31"/>
      <c r="AB32" s="31"/>
      <c r="AC32" s="31"/>
      <c r="AD32" s="31"/>
      <c r="AE32" s="31"/>
    </row>
    <row r="33" spans="2:31" ht="15.75">
      <c r="B33" s="30"/>
      <c r="C33" s="31"/>
      <c r="D33" s="31"/>
      <c r="E33" s="31"/>
      <c r="F33" s="31"/>
      <c r="G33" s="31"/>
      <c r="H33" s="31"/>
      <c r="I33" s="31"/>
      <c r="J33" s="31"/>
      <c r="K33" s="31"/>
      <c r="L33" s="31"/>
      <c r="M33" s="31"/>
      <c r="N33" s="31"/>
      <c r="O33" s="31"/>
      <c r="P33" s="31"/>
      <c r="Q33" s="31"/>
      <c r="R33" s="31"/>
      <c r="S33" s="31"/>
      <c r="T33" s="31"/>
      <c r="U33" s="31"/>
      <c r="V33" s="31"/>
      <c r="W33" s="31"/>
      <c r="X33" s="31"/>
      <c r="Y33" s="31"/>
      <c r="Z33" s="31"/>
      <c r="AA33" s="31"/>
      <c r="AB33" s="31"/>
      <c r="AC33" s="31"/>
      <c r="AD33" s="31"/>
      <c r="AE33" s="31"/>
    </row>
    <row r="34" spans="2:31" ht="15.75">
      <c r="B34" s="30"/>
      <c r="C34" s="31"/>
      <c r="D34" s="31"/>
      <c r="E34" s="31"/>
      <c r="F34" s="31"/>
      <c r="G34" s="31"/>
      <c r="H34" s="31"/>
      <c r="I34" s="31"/>
      <c r="J34" s="31"/>
      <c r="K34" s="31"/>
      <c r="L34" s="31"/>
      <c r="M34" s="31"/>
      <c r="N34" s="31"/>
      <c r="O34" s="31"/>
      <c r="P34" s="31"/>
      <c r="Q34" s="31"/>
      <c r="R34" s="31"/>
      <c r="S34" s="31"/>
      <c r="T34" s="31"/>
      <c r="U34" s="31"/>
      <c r="V34" s="31"/>
      <c r="W34" s="31"/>
      <c r="X34" s="31"/>
      <c r="Y34" s="31"/>
      <c r="Z34" s="31"/>
      <c r="AA34" s="31"/>
      <c r="AB34" s="31"/>
      <c r="AC34" s="31"/>
      <c r="AD34" s="31"/>
      <c r="AE34" s="31"/>
    </row>
    <row r="35" spans="2:31" ht="15.75">
      <c r="B35" s="30"/>
      <c r="C35" s="31"/>
      <c r="D35" s="31"/>
      <c r="E35" s="31"/>
      <c r="F35" s="31"/>
      <c r="G35" s="31"/>
      <c r="H35" s="31"/>
      <c r="I35" s="31"/>
      <c r="J35" s="31"/>
      <c r="K35" s="31"/>
      <c r="L35" s="31"/>
      <c r="M35" s="31"/>
      <c r="N35" s="31"/>
      <c r="O35" s="31"/>
      <c r="P35" s="31"/>
      <c r="Q35" s="31"/>
      <c r="R35" s="31"/>
      <c r="S35" s="31"/>
      <c r="T35" s="31"/>
      <c r="U35" s="31"/>
      <c r="V35" s="31"/>
      <c r="W35" s="31"/>
      <c r="X35" s="31"/>
      <c r="Y35" s="31"/>
      <c r="Z35" s="31"/>
      <c r="AA35" s="31"/>
      <c r="AB35" s="31"/>
      <c r="AC35" s="31"/>
      <c r="AD35" s="31"/>
      <c r="AE35" s="31"/>
    </row>
    <row r="36" spans="2:31" ht="15.75">
      <c r="B36" s="30"/>
      <c r="C36" s="31"/>
      <c r="D36" s="31"/>
      <c r="E36" s="31"/>
      <c r="F36" s="31"/>
      <c r="G36" s="31"/>
      <c r="H36" s="31"/>
      <c r="I36" s="31"/>
      <c r="J36" s="31"/>
      <c r="K36" s="31"/>
      <c r="L36" s="31"/>
      <c r="M36" s="31"/>
      <c r="N36" s="31"/>
      <c r="O36" s="31"/>
      <c r="P36" s="31"/>
      <c r="Q36" s="31"/>
      <c r="R36" s="31"/>
      <c r="S36" s="31"/>
      <c r="T36" s="31"/>
      <c r="U36" s="31"/>
      <c r="V36" s="31"/>
      <c r="W36" s="31"/>
      <c r="X36" s="31"/>
      <c r="Y36" s="31"/>
      <c r="Z36" s="31"/>
      <c r="AA36" s="31"/>
      <c r="AB36" s="31"/>
      <c r="AC36" s="31"/>
      <c r="AD36" s="31"/>
      <c r="AE36" s="31"/>
    </row>
    <row r="37" spans="2:31" ht="15.75">
      <c r="B37" s="30"/>
      <c r="C37" s="31"/>
      <c r="D37" s="31"/>
      <c r="E37" s="31"/>
      <c r="F37" s="31"/>
      <c r="G37" s="31"/>
      <c r="H37" s="31"/>
      <c r="I37" s="31"/>
      <c r="J37" s="31"/>
      <c r="K37" s="31"/>
      <c r="L37" s="31"/>
      <c r="M37" s="31"/>
      <c r="N37" s="31"/>
      <c r="O37" s="31"/>
      <c r="P37" s="31"/>
      <c r="Q37" s="31"/>
      <c r="R37" s="31"/>
      <c r="S37" s="31"/>
      <c r="T37" s="31"/>
      <c r="U37" s="31"/>
      <c r="V37" s="31"/>
      <c r="W37" s="31"/>
      <c r="X37" s="31"/>
      <c r="Y37" s="31"/>
      <c r="Z37" s="31"/>
      <c r="AA37" s="31"/>
      <c r="AB37" s="31"/>
      <c r="AC37" s="31"/>
      <c r="AD37" s="31"/>
      <c r="AE37" s="31"/>
    </row>
    <row r="38" spans="2:31" ht="15.75">
      <c r="B38" s="30"/>
      <c r="C38" s="31"/>
      <c r="D38" s="31"/>
      <c r="E38" s="31"/>
      <c r="F38" s="31"/>
      <c r="G38" s="31"/>
      <c r="H38" s="31"/>
      <c r="I38" s="31"/>
      <c r="J38" s="31"/>
      <c r="K38" s="31"/>
      <c r="L38" s="31"/>
      <c r="M38" s="31"/>
      <c r="N38" s="31"/>
      <c r="O38" s="31"/>
      <c r="P38" s="31"/>
      <c r="Q38" s="31"/>
      <c r="R38" s="31"/>
      <c r="S38" s="31"/>
      <c r="T38" s="31"/>
      <c r="U38" s="31"/>
      <c r="V38" s="31"/>
      <c r="W38" s="31"/>
      <c r="X38" s="31"/>
      <c r="Y38" s="31"/>
      <c r="Z38" s="31"/>
      <c r="AA38" s="31"/>
      <c r="AB38" s="31"/>
      <c r="AC38" s="31"/>
      <c r="AD38" s="31"/>
      <c r="AE38" s="31"/>
    </row>
    <row r="39" spans="2:31" ht="15.75">
      <c r="B39" s="30"/>
      <c r="C39" s="31"/>
      <c r="D39" s="31"/>
      <c r="E39" s="31"/>
      <c r="F39" s="31"/>
      <c r="G39" s="31"/>
      <c r="H39" s="31"/>
      <c r="I39" s="31"/>
      <c r="J39" s="31"/>
      <c r="K39" s="31"/>
      <c r="L39" s="31"/>
      <c r="M39" s="31"/>
      <c r="N39" s="31"/>
      <c r="O39" s="31"/>
      <c r="P39" s="31"/>
      <c r="Q39" s="31"/>
      <c r="R39" s="31"/>
      <c r="S39" s="31"/>
      <c r="T39" s="31"/>
      <c r="U39" s="31"/>
      <c r="V39" s="31"/>
      <c r="W39" s="31"/>
      <c r="X39" s="31"/>
      <c r="Y39" s="31"/>
      <c r="Z39" s="31"/>
      <c r="AA39" s="31"/>
      <c r="AB39" s="31"/>
      <c r="AC39" s="31"/>
      <c r="AD39" s="31"/>
      <c r="AE39" s="31"/>
    </row>
    <row r="40" spans="2:31" ht="15.75">
      <c r="B40" s="30"/>
      <c r="C40" s="31"/>
      <c r="D40" s="31"/>
      <c r="E40" s="31"/>
      <c r="F40" s="31"/>
      <c r="G40" s="31"/>
      <c r="H40" s="31"/>
      <c r="I40" s="31"/>
      <c r="J40" s="31"/>
      <c r="K40" s="31"/>
      <c r="L40" s="31"/>
      <c r="M40" s="31"/>
      <c r="N40" s="31"/>
      <c r="O40" s="31"/>
      <c r="P40" s="31"/>
      <c r="Q40" s="31"/>
      <c r="R40" s="31"/>
      <c r="S40" s="31"/>
      <c r="T40" s="31"/>
      <c r="U40" s="31"/>
      <c r="V40" s="31"/>
      <c r="W40" s="31"/>
      <c r="X40" s="31"/>
      <c r="Y40" s="31"/>
      <c r="Z40" s="31"/>
      <c r="AA40" s="31"/>
      <c r="AB40" s="31"/>
      <c r="AC40" s="31"/>
      <c r="AD40" s="31"/>
      <c r="AE40" s="31"/>
    </row>
    <row r="41" spans="2:31" ht="13.5" customHeight="1">
      <c r="B41" s="30"/>
      <c r="C41" s="31"/>
      <c r="D41" s="31"/>
      <c r="E41" s="31"/>
      <c r="F41" s="31"/>
      <c r="G41" s="31"/>
      <c r="H41" s="31"/>
      <c r="I41" s="31"/>
      <c r="J41" s="31"/>
      <c r="K41" s="31"/>
      <c r="L41" s="31"/>
      <c r="M41" s="31"/>
      <c r="N41" s="31"/>
      <c r="O41" s="31"/>
      <c r="P41" s="31"/>
      <c r="Q41" s="31"/>
      <c r="R41" s="31"/>
      <c r="S41" s="31"/>
      <c r="T41" s="31"/>
      <c r="U41" s="31"/>
      <c r="V41" s="31"/>
      <c r="W41" s="31"/>
      <c r="X41" s="31"/>
      <c r="Y41" s="31"/>
      <c r="Z41" s="31"/>
      <c r="AA41" s="31"/>
      <c r="AB41" s="31"/>
      <c r="AC41" s="31"/>
      <c r="AD41" s="31"/>
      <c r="AE41" s="31"/>
    </row>
    <row r="42" spans="2:31" ht="15.75">
      <c r="B42" s="30"/>
      <c r="C42" s="31"/>
      <c r="D42" s="31"/>
      <c r="E42" s="31"/>
      <c r="F42" s="31"/>
      <c r="G42" s="31"/>
      <c r="H42" s="31"/>
      <c r="I42" s="31"/>
      <c r="J42" s="31"/>
      <c r="K42" s="31"/>
      <c r="L42" s="31"/>
      <c r="M42" s="31"/>
      <c r="N42" s="31"/>
      <c r="O42" s="31"/>
      <c r="P42" s="31"/>
      <c r="Q42" s="31"/>
      <c r="R42" s="31"/>
      <c r="S42" s="31"/>
      <c r="T42" s="31"/>
      <c r="U42" s="31"/>
      <c r="V42" s="31"/>
      <c r="W42" s="31"/>
      <c r="X42" s="31"/>
      <c r="Y42" s="31"/>
      <c r="Z42" s="31"/>
      <c r="AA42" s="31"/>
      <c r="AB42" s="31"/>
      <c r="AC42" s="31"/>
      <c r="AD42" s="31"/>
      <c r="AE42" s="31"/>
    </row>
    <row r="43" spans="2:31" ht="15.75">
      <c r="B43" s="30"/>
      <c r="C43" s="31"/>
      <c r="D43" s="31"/>
      <c r="E43" s="31"/>
      <c r="F43" s="31"/>
      <c r="G43" s="31"/>
      <c r="H43" s="31"/>
      <c r="I43" s="31"/>
      <c r="J43" s="31"/>
      <c r="K43" s="31"/>
      <c r="L43" s="31"/>
      <c r="M43" s="31"/>
      <c r="N43" s="31"/>
      <c r="O43" s="31"/>
      <c r="P43" s="31"/>
      <c r="Q43" s="31"/>
      <c r="R43" s="31"/>
      <c r="S43" s="31"/>
      <c r="T43" s="31"/>
      <c r="U43" s="31"/>
      <c r="V43" s="31"/>
      <c r="W43" s="31"/>
      <c r="X43" s="31"/>
      <c r="Y43" s="31"/>
      <c r="Z43" s="31"/>
      <c r="AA43" s="31"/>
      <c r="AB43" s="31"/>
      <c r="AC43" s="31"/>
      <c r="AD43" s="31"/>
      <c r="AE43" s="31"/>
    </row>
    <row r="44" spans="2:31" ht="15.75">
      <c r="B44" s="30"/>
      <c r="C44" s="31"/>
      <c r="D44" s="31"/>
      <c r="E44" s="31"/>
      <c r="F44" s="31"/>
      <c r="G44" s="31"/>
      <c r="H44" s="31"/>
      <c r="I44" s="31"/>
      <c r="J44" s="31"/>
      <c r="K44" s="31"/>
      <c r="L44" s="31"/>
      <c r="M44" s="31"/>
      <c r="N44" s="31"/>
      <c r="O44" s="31"/>
      <c r="P44" s="31"/>
      <c r="Q44" s="31"/>
      <c r="R44" s="31"/>
      <c r="S44" s="31"/>
      <c r="T44" s="31"/>
      <c r="U44" s="31"/>
      <c r="V44" s="31"/>
      <c r="W44" s="31"/>
      <c r="X44" s="31"/>
      <c r="Y44" s="31"/>
      <c r="Z44" s="31"/>
      <c r="AA44" s="31"/>
      <c r="AB44" s="31"/>
      <c r="AC44" s="31"/>
      <c r="AD44" s="31"/>
      <c r="AE44" s="31"/>
    </row>
    <row r="51" spans="2:2" ht="15">
      <c r="B51"/>
    </row>
    <row r="52" spans="2:2" ht="14.25">
      <c r="B52" s="20"/>
    </row>
    <row r="53" spans="2:2" ht="14.25">
      <c r="B53" s="21"/>
    </row>
    <row r="54" spans="2:2" ht="15">
      <c r="B54"/>
    </row>
    <row r="55" spans="2:2" ht="15">
      <c r="B55" s="22"/>
    </row>
  </sheetData>
  <hyperlinks>
    <hyperlink ref="A1" location="Indice!A1" display="Regresar &lt;-"/>
  </hyperlinks>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76"/>
  <sheetViews>
    <sheetView zoomScale="70" zoomScaleNormal="70" workbookViewId="0"/>
  </sheetViews>
  <sheetFormatPr baseColWidth="10" defaultRowHeight="15"/>
  <cols>
    <col min="2" max="2" width="10" customWidth="1"/>
    <col min="3" max="8" width="9.28515625" customWidth="1"/>
    <col min="9" max="9" width="13.7109375" customWidth="1"/>
    <col min="10" max="10" width="15.7109375" customWidth="1"/>
    <col min="11" max="11" width="9.28515625" customWidth="1"/>
    <col min="12" max="12" width="12.42578125" customWidth="1"/>
    <col min="13" max="13" width="11.5703125" customWidth="1"/>
    <col min="14" max="17" width="9.28515625" customWidth="1"/>
    <col min="20" max="20" width="5.140625" style="33" bestFit="1" customWidth="1"/>
    <col min="21" max="21" width="4.140625" bestFit="1" customWidth="1"/>
    <col min="22" max="22" width="7.140625" customWidth="1"/>
    <col min="23" max="23" width="6.5703125" customWidth="1"/>
    <col min="24" max="24" width="6.42578125" customWidth="1"/>
    <col min="25" max="25" width="6.140625" customWidth="1"/>
    <col min="26" max="26" width="5.7109375" customWidth="1"/>
    <col min="27" max="28" width="7.42578125" bestFit="1" customWidth="1"/>
    <col min="29" max="29" width="4.140625" bestFit="1" customWidth="1"/>
    <col min="30" max="31" width="7.42578125" bestFit="1" customWidth="1"/>
    <col min="32" max="32" width="8" customWidth="1"/>
    <col min="33" max="33" width="4.140625" bestFit="1" customWidth="1"/>
    <col min="34" max="34" width="6.85546875" customWidth="1"/>
    <col min="35" max="35" width="8" customWidth="1"/>
  </cols>
  <sheetData>
    <row r="1" spans="1:17">
      <c r="A1" s="1" t="s">
        <v>1552</v>
      </c>
      <c r="B1" s="25"/>
    </row>
    <row r="2" spans="1:17" ht="21">
      <c r="A2" s="25"/>
      <c r="B2" s="2" t="s">
        <v>0</v>
      </c>
    </row>
    <row r="3" spans="1:17" ht="21">
      <c r="A3" s="25"/>
      <c r="B3" s="2" t="s">
        <v>1</v>
      </c>
    </row>
    <row r="5" spans="1:17" ht="15.75">
      <c r="B5" s="29" t="s">
        <v>1259</v>
      </c>
      <c r="C5" s="40"/>
      <c r="D5" s="40"/>
      <c r="E5" s="40"/>
      <c r="F5" s="40"/>
      <c r="G5" s="40"/>
      <c r="H5" s="40"/>
      <c r="I5" s="40"/>
    </row>
    <row r="8" spans="1:17">
      <c r="B8" s="5" t="s">
        <v>53</v>
      </c>
      <c r="C8" s="37"/>
      <c r="D8" s="37"/>
      <c r="E8" s="37"/>
      <c r="F8" s="37"/>
      <c r="G8" s="37"/>
      <c r="H8" s="37"/>
      <c r="I8" s="37"/>
      <c r="J8" s="37"/>
      <c r="K8" s="37"/>
      <c r="L8" s="37"/>
      <c r="M8" s="37"/>
      <c r="N8" s="37"/>
      <c r="O8" s="37"/>
      <c r="P8" s="37"/>
      <c r="Q8" s="37"/>
    </row>
    <row r="9" spans="1:17" ht="15.75" customHeight="1">
      <c r="B9" s="444" t="s">
        <v>54</v>
      </c>
      <c r="C9" s="355" t="s">
        <v>55</v>
      </c>
      <c r="D9" s="355"/>
      <c r="E9" s="355"/>
      <c r="F9" s="355"/>
      <c r="G9" s="355"/>
      <c r="H9" s="355" t="s">
        <v>50</v>
      </c>
      <c r="I9" s="355"/>
      <c r="J9" s="355"/>
      <c r="K9" s="355"/>
      <c r="L9" s="355"/>
      <c r="M9" s="355"/>
      <c r="N9" s="355"/>
      <c r="O9" s="355" t="s">
        <v>56</v>
      </c>
      <c r="P9" s="355"/>
      <c r="Q9" s="355"/>
    </row>
    <row r="10" spans="1:17" ht="45">
      <c r="B10" s="444"/>
      <c r="C10" s="42" t="s">
        <v>58</v>
      </c>
      <c r="D10" s="42" t="s">
        <v>59</v>
      </c>
      <c r="E10" s="42" t="s">
        <v>60</v>
      </c>
      <c r="F10" s="42" t="s">
        <v>61</v>
      </c>
      <c r="G10" s="42" t="s">
        <v>62</v>
      </c>
      <c r="H10" s="42" t="s">
        <v>63</v>
      </c>
      <c r="I10" s="42" t="s">
        <v>64</v>
      </c>
      <c r="J10" s="42" t="s">
        <v>65</v>
      </c>
      <c r="K10" s="42" t="s">
        <v>60</v>
      </c>
      <c r="L10" s="42" t="s">
        <v>66</v>
      </c>
      <c r="M10" s="42" t="s">
        <v>67</v>
      </c>
      <c r="N10" s="42" t="s">
        <v>62</v>
      </c>
      <c r="O10" s="42" t="s">
        <v>69</v>
      </c>
      <c r="P10" s="42" t="s">
        <v>68</v>
      </c>
      <c r="Q10" s="42" t="s">
        <v>62</v>
      </c>
    </row>
    <row r="11" spans="1:17" ht="13.5" customHeight="1">
      <c r="B11" s="226">
        <v>2010</v>
      </c>
      <c r="C11" s="34">
        <v>1</v>
      </c>
      <c r="D11" s="34">
        <v>133</v>
      </c>
      <c r="E11" s="34">
        <v>9</v>
      </c>
      <c r="F11" s="34">
        <v>125</v>
      </c>
      <c r="G11" s="35">
        <v>134</v>
      </c>
      <c r="H11" s="34">
        <v>7</v>
      </c>
      <c r="I11" s="34">
        <v>118</v>
      </c>
      <c r="J11" s="34">
        <v>10</v>
      </c>
      <c r="K11" s="34">
        <v>1</v>
      </c>
      <c r="L11" s="34">
        <v>134</v>
      </c>
      <c r="M11" s="34">
        <v>0</v>
      </c>
      <c r="N11" s="35">
        <v>135</v>
      </c>
      <c r="O11" s="34">
        <v>43</v>
      </c>
      <c r="P11" s="34">
        <v>3</v>
      </c>
      <c r="Q11" s="35">
        <v>135</v>
      </c>
    </row>
    <row r="12" spans="1:17" ht="13.5" customHeight="1">
      <c r="B12" s="226">
        <v>2011</v>
      </c>
      <c r="C12" s="34">
        <v>3</v>
      </c>
      <c r="D12" s="34">
        <v>131</v>
      </c>
      <c r="E12" s="34">
        <v>8</v>
      </c>
      <c r="F12" s="34">
        <v>126</v>
      </c>
      <c r="G12" s="35">
        <v>134</v>
      </c>
      <c r="H12" s="34">
        <v>10</v>
      </c>
      <c r="I12" s="34">
        <v>114</v>
      </c>
      <c r="J12" s="34">
        <v>11</v>
      </c>
      <c r="K12" s="34">
        <v>1</v>
      </c>
      <c r="L12" s="34">
        <v>133</v>
      </c>
      <c r="M12" s="34">
        <v>1</v>
      </c>
      <c r="N12" s="35">
        <v>135</v>
      </c>
      <c r="O12" s="34">
        <v>51</v>
      </c>
      <c r="P12" s="34">
        <v>2</v>
      </c>
      <c r="Q12" s="35">
        <v>135</v>
      </c>
    </row>
    <row r="13" spans="1:17" ht="13.5" customHeight="1">
      <c r="B13" s="226">
        <v>2012</v>
      </c>
      <c r="C13" s="34">
        <v>2</v>
      </c>
      <c r="D13" s="34">
        <v>132</v>
      </c>
      <c r="E13" s="34">
        <v>4</v>
      </c>
      <c r="F13" s="34">
        <v>130</v>
      </c>
      <c r="G13" s="35">
        <v>134</v>
      </c>
      <c r="H13" s="34">
        <v>9</v>
      </c>
      <c r="I13" s="34">
        <v>115</v>
      </c>
      <c r="J13" s="34">
        <v>11</v>
      </c>
      <c r="K13" s="34">
        <v>1</v>
      </c>
      <c r="L13" s="34">
        <v>134</v>
      </c>
      <c r="M13" s="34">
        <v>0</v>
      </c>
      <c r="N13" s="35">
        <v>135</v>
      </c>
      <c r="O13" s="34">
        <v>51</v>
      </c>
      <c r="P13" s="34">
        <v>4</v>
      </c>
      <c r="Q13" s="35">
        <v>135</v>
      </c>
    </row>
    <row r="14" spans="1:17" ht="13.5" customHeight="1">
      <c r="B14" s="226">
        <v>2013</v>
      </c>
      <c r="C14" s="34">
        <v>1</v>
      </c>
      <c r="D14" s="34">
        <v>133</v>
      </c>
      <c r="E14" s="34">
        <v>5</v>
      </c>
      <c r="F14" s="34">
        <v>129</v>
      </c>
      <c r="G14" s="35">
        <v>134</v>
      </c>
      <c r="H14" s="34">
        <v>6</v>
      </c>
      <c r="I14" s="34">
        <v>128</v>
      </c>
      <c r="J14" s="34">
        <v>1</v>
      </c>
      <c r="K14" s="34">
        <v>1</v>
      </c>
      <c r="L14" s="34">
        <v>134</v>
      </c>
      <c r="M14" s="34">
        <v>0</v>
      </c>
      <c r="N14" s="35">
        <v>135</v>
      </c>
      <c r="O14" s="34">
        <v>47</v>
      </c>
      <c r="P14" s="34">
        <v>10</v>
      </c>
      <c r="Q14" s="35">
        <v>135</v>
      </c>
    </row>
    <row r="15" spans="1:17" ht="13.5" customHeight="1">
      <c r="B15" s="226">
        <v>2014</v>
      </c>
      <c r="C15" s="34">
        <v>1</v>
      </c>
      <c r="D15" s="34">
        <v>133</v>
      </c>
      <c r="E15" s="34">
        <v>5</v>
      </c>
      <c r="F15" s="34">
        <v>129</v>
      </c>
      <c r="G15" s="35">
        <v>134</v>
      </c>
      <c r="H15" s="34">
        <v>3</v>
      </c>
      <c r="I15" s="34">
        <v>128</v>
      </c>
      <c r="J15" s="34">
        <v>4</v>
      </c>
      <c r="K15" s="34">
        <v>1</v>
      </c>
      <c r="L15" s="34">
        <v>134</v>
      </c>
      <c r="M15" s="34">
        <v>0</v>
      </c>
      <c r="N15" s="35">
        <v>135</v>
      </c>
      <c r="O15" s="34">
        <v>44</v>
      </c>
      <c r="P15" s="34">
        <v>17</v>
      </c>
      <c r="Q15" s="35">
        <v>135</v>
      </c>
    </row>
    <row r="16" spans="1:17" ht="13.5" customHeight="1">
      <c r="B16" s="226">
        <v>2015</v>
      </c>
      <c r="C16" s="34">
        <v>2</v>
      </c>
      <c r="D16" s="34">
        <v>124</v>
      </c>
      <c r="E16" s="34">
        <v>8</v>
      </c>
      <c r="F16" s="34">
        <v>118</v>
      </c>
      <c r="G16" s="35">
        <v>126</v>
      </c>
      <c r="H16" s="34">
        <v>8</v>
      </c>
      <c r="I16" s="34">
        <v>109</v>
      </c>
      <c r="J16" s="34">
        <v>13</v>
      </c>
      <c r="K16" s="34">
        <v>2</v>
      </c>
      <c r="L16" s="34">
        <v>127</v>
      </c>
      <c r="M16" s="34">
        <v>1</v>
      </c>
      <c r="N16" s="35">
        <v>130</v>
      </c>
      <c r="O16" s="34">
        <v>46</v>
      </c>
      <c r="P16" s="34">
        <v>21</v>
      </c>
      <c r="Q16" s="35">
        <v>125</v>
      </c>
    </row>
    <row r="17" spans="2:17" ht="13.5" customHeight="1">
      <c r="B17" s="226">
        <v>2016</v>
      </c>
      <c r="C17" s="34">
        <v>1</v>
      </c>
      <c r="D17" s="34">
        <v>125</v>
      </c>
      <c r="E17" s="34">
        <v>6</v>
      </c>
      <c r="F17" s="34">
        <v>120</v>
      </c>
      <c r="G17" s="35">
        <v>126</v>
      </c>
      <c r="H17" s="34">
        <v>3</v>
      </c>
      <c r="I17" s="34">
        <v>125</v>
      </c>
      <c r="J17" s="34">
        <v>2</v>
      </c>
      <c r="K17" s="34">
        <v>1</v>
      </c>
      <c r="L17" s="34">
        <v>129</v>
      </c>
      <c r="M17" s="34">
        <v>0</v>
      </c>
      <c r="N17" s="35">
        <v>130</v>
      </c>
      <c r="O17" s="34">
        <v>35</v>
      </c>
      <c r="P17" s="34">
        <v>12</v>
      </c>
      <c r="Q17" s="35">
        <v>125</v>
      </c>
    </row>
    <row r="18" spans="2:17" ht="13.5" customHeight="1">
      <c r="B18" s="226">
        <v>2017</v>
      </c>
      <c r="C18" s="34">
        <v>1</v>
      </c>
      <c r="D18" s="34">
        <v>126</v>
      </c>
      <c r="E18" s="34">
        <v>7</v>
      </c>
      <c r="F18" s="34">
        <v>120</v>
      </c>
      <c r="G18" s="35">
        <v>127</v>
      </c>
      <c r="H18" s="34">
        <v>5</v>
      </c>
      <c r="I18" s="34">
        <v>114</v>
      </c>
      <c r="J18" s="34">
        <v>12</v>
      </c>
      <c r="K18" s="34">
        <v>1</v>
      </c>
      <c r="L18" s="34">
        <v>129</v>
      </c>
      <c r="M18" s="34">
        <v>1</v>
      </c>
      <c r="N18" s="35">
        <v>131</v>
      </c>
      <c r="O18" s="34">
        <v>36</v>
      </c>
      <c r="P18" s="34">
        <v>12</v>
      </c>
      <c r="Q18" s="35">
        <v>126</v>
      </c>
    </row>
    <row r="19" spans="2:17" ht="13.5" customHeight="1">
      <c r="B19" s="226">
        <v>2018</v>
      </c>
      <c r="C19" s="34">
        <v>1</v>
      </c>
      <c r="D19" s="34">
        <v>126</v>
      </c>
      <c r="E19" s="34">
        <v>4</v>
      </c>
      <c r="F19" s="34">
        <v>123</v>
      </c>
      <c r="G19" s="35">
        <v>127</v>
      </c>
      <c r="H19" s="34">
        <v>2</v>
      </c>
      <c r="I19" s="34">
        <v>125</v>
      </c>
      <c r="J19" s="34">
        <v>4</v>
      </c>
      <c r="K19" s="34">
        <v>0</v>
      </c>
      <c r="L19" s="34">
        <v>131</v>
      </c>
      <c r="M19" s="34">
        <v>0</v>
      </c>
      <c r="N19" s="35">
        <v>131</v>
      </c>
      <c r="O19" s="34">
        <v>35</v>
      </c>
      <c r="P19" s="34">
        <v>11</v>
      </c>
      <c r="Q19" s="35">
        <v>126</v>
      </c>
    </row>
    <row r="20" spans="2:17" ht="13.5" customHeight="1">
      <c r="B20" s="226">
        <v>2019</v>
      </c>
      <c r="C20" s="34">
        <v>1</v>
      </c>
      <c r="D20" s="34">
        <v>127</v>
      </c>
      <c r="E20" s="34">
        <v>3</v>
      </c>
      <c r="F20" s="34">
        <v>125</v>
      </c>
      <c r="G20" s="35">
        <v>128</v>
      </c>
      <c r="H20" s="35">
        <v>2</v>
      </c>
      <c r="I20" s="35">
        <v>122</v>
      </c>
      <c r="J20" s="35">
        <v>8</v>
      </c>
      <c r="K20" s="35">
        <v>0</v>
      </c>
      <c r="L20" s="35">
        <v>131</v>
      </c>
      <c r="M20" s="35">
        <v>1</v>
      </c>
      <c r="N20" s="35">
        <v>132</v>
      </c>
      <c r="O20" s="34">
        <v>34</v>
      </c>
      <c r="P20" s="34">
        <v>12</v>
      </c>
      <c r="Q20" s="35">
        <v>127</v>
      </c>
    </row>
    <row r="21" spans="2:17" ht="13.5" customHeight="1">
      <c r="B21" s="226">
        <v>2020</v>
      </c>
      <c r="C21" s="34">
        <v>0</v>
      </c>
      <c r="D21" s="34">
        <v>131</v>
      </c>
      <c r="E21" s="34">
        <v>1</v>
      </c>
      <c r="F21" s="34">
        <v>130</v>
      </c>
      <c r="G21" s="35">
        <v>131</v>
      </c>
      <c r="H21" s="34">
        <v>1</v>
      </c>
      <c r="I21" s="34">
        <v>124</v>
      </c>
      <c r="J21" s="34">
        <v>9</v>
      </c>
      <c r="K21" s="34">
        <v>0</v>
      </c>
      <c r="L21" s="34">
        <v>131</v>
      </c>
      <c r="M21" s="34">
        <v>3</v>
      </c>
      <c r="N21" s="35">
        <v>134</v>
      </c>
      <c r="O21" s="35">
        <v>33</v>
      </c>
      <c r="P21" s="35">
        <v>23</v>
      </c>
      <c r="Q21" s="35">
        <v>131</v>
      </c>
    </row>
    <row r="22" spans="2:17" ht="13.5" customHeight="1">
      <c r="B22" s="226">
        <v>2021</v>
      </c>
      <c r="C22" s="34">
        <v>0</v>
      </c>
      <c r="D22" s="34">
        <v>130</v>
      </c>
      <c r="E22" s="34">
        <v>1</v>
      </c>
      <c r="F22" s="34">
        <v>129</v>
      </c>
      <c r="G22" s="35">
        <v>130</v>
      </c>
      <c r="H22" s="35">
        <v>1</v>
      </c>
      <c r="I22" s="35">
        <v>127</v>
      </c>
      <c r="J22" s="35">
        <v>7</v>
      </c>
      <c r="K22" s="34">
        <v>1</v>
      </c>
      <c r="L22" s="34">
        <v>133</v>
      </c>
      <c r="M22" s="34">
        <v>1</v>
      </c>
      <c r="N22" s="35">
        <v>135</v>
      </c>
      <c r="O22" s="35">
        <v>18</v>
      </c>
      <c r="P22" s="35">
        <v>27</v>
      </c>
      <c r="Q22" s="35">
        <v>129</v>
      </c>
    </row>
    <row r="25" spans="2:17">
      <c r="B25" s="32" t="s">
        <v>51</v>
      </c>
    </row>
    <row r="26" spans="2:17">
      <c r="B26" s="32" t="s">
        <v>73</v>
      </c>
    </row>
    <row r="61" spans="13:20">
      <c r="M61" s="37"/>
      <c r="N61" s="37"/>
      <c r="O61" s="37"/>
      <c r="P61" s="37"/>
      <c r="Q61" s="37"/>
      <c r="R61" s="38"/>
    </row>
    <row r="62" spans="13:20">
      <c r="M62" s="38"/>
      <c r="N62" s="39"/>
      <c r="O62" s="38"/>
      <c r="P62" s="38"/>
      <c r="Q62" s="38"/>
      <c r="R62" s="38"/>
      <c r="T62"/>
    </row>
    <row r="63" spans="13:20">
      <c r="N63" s="33"/>
      <c r="T63"/>
    </row>
    <row r="64" spans="13:20">
      <c r="N64" s="33"/>
      <c r="T64"/>
    </row>
    <row r="65" spans="14:20">
      <c r="N65" s="33"/>
      <c r="T65"/>
    </row>
    <row r="66" spans="14:20">
      <c r="N66" s="33"/>
      <c r="T66"/>
    </row>
    <row r="67" spans="14:20">
      <c r="N67" s="33"/>
      <c r="T67"/>
    </row>
    <row r="68" spans="14:20">
      <c r="N68" s="33"/>
      <c r="T68"/>
    </row>
    <row r="69" spans="14:20">
      <c r="N69" s="33"/>
      <c r="T69"/>
    </row>
    <row r="70" spans="14:20">
      <c r="N70" s="33"/>
      <c r="T70"/>
    </row>
    <row r="71" spans="14:20">
      <c r="N71" s="33"/>
      <c r="T71"/>
    </row>
    <row r="72" spans="14:20">
      <c r="N72" s="33"/>
      <c r="T72"/>
    </row>
    <row r="73" spans="14:20">
      <c r="N73" s="33"/>
      <c r="T73"/>
    </row>
    <row r="74" spans="14:20">
      <c r="N74" s="33"/>
      <c r="T74"/>
    </row>
    <row r="75" spans="14:20">
      <c r="N75" s="33"/>
      <c r="T75"/>
    </row>
    <row r="76" spans="14:20">
      <c r="N76" s="33"/>
      <c r="T76"/>
    </row>
  </sheetData>
  <mergeCells count="1">
    <mergeCell ref="B9:B10"/>
  </mergeCells>
  <hyperlinks>
    <hyperlink ref="A1" location="Indice!A1" display="Regresar &lt;-"/>
  </hyperlinks>
  <pageMargins left="0.7" right="0.7" top="0.75" bottom="0.75" header="0.3" footer="0.3"/>
  <pageSetup paperSize="9" orientation="portrait" horizontalDpi="4294967292" verticalDpi="4294967292"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5"/>
  <sheetViews>
    <sheetView workbookViewId="0"/>
  </sheetViews>
  <sheetFormatPr baseColWidth="10" defaultRowHeight="15"/>
  <cols>
    <col min="2" max="2" width="18.7109375" customWidth="1"/>
    <col min="3" max="3" width="20" customWidth="1"/>
    <col min="4" max="4" width="15.140625" customWidth="1"/>
    <col min="5" max="5" width="14.5703125" customWidth="1"/>
  </cols>
  <sheetData>
    <row r="1" spans="1:4">
      <c r="A1" s="1" t="s">
        <v>1552</v>
      </c>
    </row>
    <row r="2" spans="1:4" ht="21">
      <c r="B2" s="2" t="s">
        <v>0</v>
      </c>
    </row>
    <row r="3" spans="1:4" ht="21">
      <c r="B3" s="2" t="s">
        <v>1</v>
      </c>
    </row>
    <row r="5" spans="1:4" ht="15.75">
      <c r="B5" s="29" t="s">
        <v>74</v>
      </c>
    </row>
    <row r="8" spans="1:4">
      <c r="B8" s="444" t="s">
        <v>75</v>
      </c>
      <c r="C8" s="444"/>
      <c r="D8" s="444"/>
    </row>
    <row r="9" spans="1:4" ht="39" customHeight="1">
      <c r="B9" s="42" t="s">
        <v>76</v>
      </c>
      <c r="C9" s="42" t="s">
        <v>77</v>
      </c>
      <c r="D9" s="42" t="s">
        <v>57</v>
      </c>
    </row>
    <row r="10" spans="1:4">
      <c r="B10" s="34" t="s">
        <v>78</v>
      </c>
      <c r="C10" s="34"/>
      <c r="D10" s="34" t="s">
        <v>78</v>
      </c>
    </row>
    <row r="11" spans="1:4">
      <c r="B11" s="34">
        <v>14.1</v>
      </c>
      <c r="C11" s="44"/>
      <c r="D11" s="34" t="s">
        <v>79</v>
      </c>
    </row>
    <row r="12" spans="1:4">
      <c r="B12" s="34">
        <v>13.6</v>
      </c>
      <c r="C12" s="43">
        <v>-3.5460992907801421</v>
      </c>
      <c r="D12" s="34" t="s">
        <v>80</v>
      </c>
    </row>
    <row r="13" spans="1:4">
      <c r="B13" s="34">
        <v>13</v>
      </c>
      <c r="C13" s="43">
        <v>-7.8014184397163104</v>
      </c>
      <c r="D13" s="34" t="s">
        <v>81</v>
      </c>
    </row>
    <row r="14" spans="1:4">
      <c r="B14" s="34">
        <v>12.3</v>
      </c>
      <c r="C14" s="43">
        <v>-12.765957446808503</v>
      </c>
      <c r="D14" s="34" t="s">
        <v>82</v>
      </c>
    </row>
    <row r="15" spans="1:4">
      <c r="B15" s="34">
        <v>12.9</v>
      </c>
      <c r="C15" s="43">
        <v>-8.5106382978723349</v>
      </c>
      <c r="D15" s="34" t="s">
        <v>83</v>
      </c>
    </row>
    <row r="16" spans="1:4">
      <c r="B16" s="34">
        <v>12.4</v>
      </c>
      <c r="C16" s="43">
        <v>-12.056737588652478</v>
      </c>
      <c r="D16" s="34" t="s">
        <v>84</v>
      </c>
    </row>
    <row r="17" spans="2:4">
      <c r="B17" s="34">
        <v>12.7</v>
      </c>
      <c r="C17" s="43">
        <v>-9.9290780141843999</v>
      </c>
      <c r="D17" s="34" t="s">
        <v>85</v>
      </c>
    </row>
    <row r="18" spans="2:4">
      <c r="B18" s="34">
        <v>11.9</v>
      </c>
      <c r="C18" s="43">
        <v>-15.602836879432621</v>
      </c>
      <c r="D18" s="34" t="s">
        <v>86</v>
      </c>
    </row>
    <row r="19" spans="2:4">
      <c r="B19" s="34">
        <v>11.9</v>
      </c>
      <c r="C19" s="43">
        <v>-15.602836879432621</v>
      </c>
      <c r="D19" s="34" t="s">
        <v>87</v>
      </c>
    </row>
    <row r="20" spans="2:4">
      <c r="B20" s="34">
        <v>11.3</v>
      </c>
      <c r="C20" s="43">
        <v>-19.858156028368786</v>
      </c>
      <c r="D20" s="34" t="s">
        <v>88</v>
      </c>
    </row>
    <row r="21" spans="2:4">
      <c r="B21" s="35">
        <v>10.9</v>
      </c>
      <c r="C21" s="43">
        <f>(B21-B11)*100/B11</f>
        <v>-22.695035460992905</v>
      </c>
      <c r="D21" s="34" t="s">
        <v>89</v>
      </c>
    </row>
    <row r="24" spans="2:4">
      <c r="B24" s="32" t="s">
        <v>51</v>
      </c>
    </row>
    <row r="25" spans="2:4">
      <c r="B25" s="32" t="s">
        <v>73</v>
      </c>
    </row>
  </sheetData>
  <mergeCells count="1">
    <mergeCell ref="B8:D8"/>
  </mergeCells>
  <hyperlinks>
    <hyperlink ref="A1" location="Indice!A1" display="Regresar &lt;-"/>
  </hyperlink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1"/>
  <sheetViews>
    <sheetView workbookViewId="0"/>
  </sheetViews>
  <sheetFormatPr baseColWidth="10" defaultRowHeight="15"/>
  <cols>
    <col min="7" max="7" width="21.140625" customWidth="1"/>
  </cols>
  <sheetData>
    <row r="1" spans="1:7">
      <c r="A1" s="1" t="s">
        <v>1552</v>
      </c>
    </row>
    <row r="2" spans="1:7" ht="21">
      <c r="B2" s="2" t="s">
        <v>0</v>
      </c>
      <c r="C2" s="45"/>
      <c r="D2" s="45"/>
      <c r="E2" s="45"/>
      <c r="F2" s="45"/>
      <c r="G2" s="46"/>
    </row>
    <row r="3" spans="1:7" ht="21">
      <c r="B3" s="41" t="s">
        <v>1</v>
      </c>
      <c r="C3" s="45"/>
      <c r="D3" s="45"/>
      <c r="E3" s="45"/>
      <c r="F3" s="45"/>
      <c r="G3" s="46"/>
    </row>
    <row r="4" spans="1:7" ht="14.25" customHeight="1">
      <c r="B4" s="41"/>
      <c r="C4" s="45"/>
      <c r="D4" s="45"/>
      <c r="E4" s="45"/>
      <c r="F4" s="45"/>
      <c r="G4" s="46"/>
    </row>
    <row r="5" spans="1:7" ht="15.75">
      <c r="B5" s="47" t="s">
        <v>90</v>
      </c>
      <c r="C5" s="45"/>
      <c r="D5" s="45"/>
      <c r="E5" s="45"/>
      <c r="F5" s="45"/>
      <c r="G5" s="46"/>
    </row>
    <row r="6" spans="1:7" ht="15.75">
      <c r="B6" s="47"/>
      <c r="C6" s="45"/>
      <c r="D6" s="45"/>
      <c r="E6" s="45"/>
      <c r="F6" s="45"/>
      <c r="G6" s="46"/>
    </row>
    <row r="7" spans="1:7" ht="17.25">
      <c r="B7" s="48" t="s">
        <v>91</v>
      </c>
      <c r="C7" s="49"/>
      <c r="D7" s="49"/>
      <c r="E7" s="49"/>
      <c r="F7" s="50"/>
      <c r="G7" s="46"/>
    </row>
    <row r="8" spans="1:7">
      <c r="B8" s="7" t="s">
        <v>57</v>
      </c>
      <c r="C8" s="7" t="s">
        <v>92</v>
      </c>
      <c r="D8" s="7" t="s">
        <v>55</v>
      </c>
      <c r="E8" s="7" t="s">
        <v>50</v>
      </c>
      <c r="F8" s="7" t="s">
        <v>75</v>
      </c>
      <c r="G8" s="7" t="s">
        <v>93</v>
      </c>
    </row>
    <row r="9" spans="1:7">
      <c r="B9" s="55">
        <v>2003</v>
      </c>
      <c r="C9" s="52">
        <v>1.4</v>
      </c>
      <c r="D9" s="52">
        <v>4.5</v>
      </c>
      <c r="E9" s="52">
        <v>17.2</v>
      </c>
      <c r="F9" s="52">
        <v>9.6</v>
      </c>
      <c r="G9" s="53">
        <v>92</v>
      </c>
    </row>
    <row r="10" spans="1:7">
      <c r="B10" s="55">
        <v>2004</v>
      </c>
      <c r="C10" s="52">
        <v>1.6</v>
      </c>
      <c r="D10" s="52">
        <v>4.9000000000000004</v>
      </c>
      <c r="E10" s="52">
        <v>17.399999999999999</v>
      </c>
      <c r="F10" s="52">
        <v>9.9</v>
      </c>
      <c r="G10" s="53">
        <v>89.5</v>
      </c>
    </row>
    <row r="11" spans="1:7">
      <c r="B11" s="55">
        <v>2005</v>
      </c>
      <c r="C11" s="52">
        <v>1.7</v>
      </c>
      <c r="D11" s="52">
        <v>4.9000000000000004</v>
      </c>
      <c r="E11" s="52">
        <v>16.5</v>
      </c>
      <c r="F11" s="52">
        <v>9.3000000000000007</v>
      </c>
      <c r="G11" s="53">
        <v>91.2</v>
      </c>
    </row>
    <row r="12" spans="1:7">
      <c r="B12" s="55">
        <v>2006</v>
      </c>
      <c r="C12" s="52">
        <v>1.6</v>
      </c>
      <c r="D12" s="52">
        <v>5</v>
      </c>
      <c r="E12" s="52">
        <v>15.3</v>
      </c>
      <c r="F12" s="52">
        <v>8.86</v>
      </c>
      <c r="G12" s="53">
        <v>90.1</v>
      </c>
    </row>
    <row r="13" spans="1:7">
      <c r="B13" s="55">
        <v>2007</v>
      </c>
      <c r="C13" s="52">
        <v>1.4</v>
      </c>
      <c r="D13" s="52">
        <v>4.9000000000000004</v>
      </c>
      <c r="E13" s="52">
        <v>14.8</v>
      </c>
      <c r="F13" s="52">
        <v>9</v>
      </c>
      <c r="G13" s="53">
        <v>87.4</v>
      </c>
    </row>
    <row r="14" spans="1:7">
      <c r="B14" s="55">
        <v>2008</v>
      </c>
      <c r="C14" s="52">
        <v>0.85</v>
      </c>
      <c r="D14" s="52">
        <v>3.92</v>
      </c>
      <c r="E14" s="52">
        <v>13.69</v>
      </c>
      <c r="F14" s="52">
        <v>7.2</v>
      </c>
      <c r="G14" s="53">
        <v>88.15</v>
      </c>
    </row>
    <row r="15" spans="1:7">
      <c r="B15" s="55">
        <v>2009</v>
      </c>
      <c r="C15" s="52">
        <v>0.51</v>
      </c>
      <c r="D15" s="52">
        <v>3.48</v>
      </c>
      <c r="E15" s="52">
        <v>12.82</v>
      </c>
      <c r="F15" s="52">
        <v>7.27</v>
      </c>
      <c r="G15" s="53">
        <v>86.92</v>
      </c>
    </row>
    <row r="16" spans="1:7">
      <c r="B16" s="55">
        <v>2010</v>
      </c>
      <c r="C16" s="52">
        <v>0.53</v>
      </c>
      <c r="D16" s="52">
        <v>3.83</v>
      </c>
      <c r="E16" s="52">
        <v>12.71</v>
      </c>
      <c r="F16" s="52">
        <v>6.94</v>
      </c>
      <c r="G16" s="53">
        <v>86.31</v>
      </c>
    </row>
    <row r="17" spans="2:7">
      <c r="B17" s="55">
        <v>2011</v>
      </c>
      <c r="C17" s="52">
        <v>0.56000000000000005</v>
      </c>
      <c r="D17" s="52">
        <v>3.7</v>
      </c>
      <c r="E17" s="52">
        <v>13.42</v>
      </c>
      <c r="F17" s="52">
        <v>7.09</v>
      </c>
      <c r="G17" s="53">
        <v>87.54</v>
      </c>
    </row>
    <row r="18" spans="2:7">
      <c r="B18" s="55">
        <v>2012</v>
      </c>
      <c r="C18" s="52">
        <v>0.66</v>
      </c>
      <c r="D18" s="52">
        <v>3.5</v>
      </c>
      <c r="E18" s="52">
        <v>13.69</v>
      </c>
      <c r="F18" s="52">
        <v>6.78</v>
      </c>
      <c r="G18" s="53">
        <v>87.08</v>
      </c>
    </row>
    <row r="19" spans="2:7">
      <c r="B19" s="55">
        <v>2013</v>
      </c>
      <c r="C19" s="52">
        <v>0.67</v>
      </c>
      <c r="D19" s="52">
        <v>3.11</v>
      </c>
      <c r="E19" s="52">
        <v>11.7</v>
      </c>
      <c r="F19" s="52">
        <v>6.24</v>
      </c>
      <c r="G19" s="53">
        <v>87.38</v>
      </c>
    </row>
    <row r="20" spans="2:7">
      <c r="B20" s="55">
        <v>2014</v>
      </c>
      <c r="C20" s="52">
        <v>0.59</v>
      </c>
      <c r="D20" s="52">
        <v>2.92</v>
      </c>
      <c r="E20" s="52">
        <v>12.48</v>
      </c>
      <c r="F20" s="52">
        <v>6.43</v>
      </c>
      <c r="G20" s="53">
        <v>83.15</v>
      </c>
    </row>
    <row r="21" spans="2:7">
      <c r="B21" s="55">
        <v>2015</v>
      </c>
      <c r="C21" s="52">
        <v>0.56000000000000005</v>
      </c>
      <c r="D21" s="52">
        <v>3.38</v>
      </c>
      <c r="E21" s="52">
        <v>13.44</v>
      </c>
      <c r="F21" s="52">
        <v>7.36</v>
      </c>
      <c r="G21" s="53">
        <v>86.15</v>
      </c>
    </row>
    <row r="22" spans="2:7">
      <c r="B22" s="55">
        <v>2016</v>
      </c>
      <c r="C22" s="52">
        <v>0.51</v>
      </c>
      <c r="D22" s="52">
        <v>2.78</v>
      </c>
      <c r="E22" s="52">
        <v>13.06</v>
      </c>
      <c r="F22" s="52">
        <v>6.05</v>
      </c>
      <c r="G22" s="53">
        <v>84.92</v>
      </c>
    </row>
    <row r="23" spans="2:7">
      <c r="B23" s="55">
        <v>2017</v>
      </c>
      <c r="C23" s="52">
        <v>0.57999999999999996</v>
      </c>
      <c r="D23" s="52">
        <v>2.9</v>
      </c>
      <c r="E23" s="52">
        <v>13.19</v>
      </c>
      <c r="F23" s="52">
        <v>6.75</v>
      </c>
      <c r="G23" s="53">
        <v>86.92</v>
      </c>
    </row>
    <row r="24" spans="2:7">
      <c r="B24" s="55">
        <v>2018</v>
      </c>
      <c r="C24" s="52">
        <v>0.5</v>
      </c>
      <c r="D24" s="52">
        <v>2.7</v>
      </c>
      <c r="E24" s="52">
        <v>12.2</v>
      </c>
      <c r="F24" s="52">
        <v>6.6</v>
      </c>
      <c r="G24" s="53">
        <v>86.8</v>
      </c>
    </row>
    <row r="25" spans="2:7">
      <c r="B25" s="55">
        <v>2019</v>
      </c>
      <c r="C25" s="56">
        <v>0.6</v>
      </c>
      <c r="D25" s="56">
        <v>2.57</v>
      </c>
      <c r="E25" s="56">
        <v>12.14</v>
      </c>
      <c r="F25" s="56">
        <v>6.19</v>
      </c>
      <c r="G25" s="56">
        <v>88</v>
      </c>
    </row>
    <row r="26" spans="2:7">
      <c r="B26" s="55">
        <v>2020</v>
      </c>
      <c r="C26" s="56">
        <v>0.6</v>
      </c>
      <c r="D26" s="56">
        <v>2.29</v>
      </c>
      <c r="E26" s="56">
        <v>12.57</v>
      </c>
      <c r="F26" s="56">
        <v>5.96</v>
      </c>
      <c r="G26" s="56">
        <v>82.46</v>
      </c>
    </row>
    <row r="27" spans="2:7">
      <c r="B27" s="55">
        <v>2021</v>
      </c>
      <c r="C27" s="56">
        <v>0.6</v>
      </c>
      <c r="D27" s="56">
        <v>2.09</v>
      </c>
      <c r="E27" s="56">
        <v>12.92</v>
      </c>
      <c r="F27" s="56">
        <v>6.62</v>
      </c>
      <c r="G27" s="56">
        <v>85.23</v>
      </c>
    </row>
    <row r="28" spans="2:7">
      <c r="B28" s="57"/>
      <c r="C28" s="57"/>
      <c r="D28" s="57"/>
      <c r="E28" s="57"/>
      <c r="F28" s="57"/>
      <c r="G28" s="57"/>
    </row>
    <row r="30" spans="2:7">
      <c r="B30" s="54" t="s">
        <v>94</v>
      </c>
    </row>
    <row r="31" spans="2:7">
      <c r="B31" s="54" t="s">
        <v>95</v>
      </c>
    </row>
  </sheetData>
  <hyperlinks>
    <hyperlink ref="A1" location="Indice!A1" display="Regresar &lt;-"/>
  </hyperlinks>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61"/>
  <sheetViews>
    <sheetView workbookViewId="0"/>
  </sheetViews>
  <sheetFormatPr baseColWidth="10" defaultRowHeight="15"/>
  <cols>
    <col min="2" max="2" width="29.5703125" customWidth="1"/>
  </cols>
  <sheetData>
    <row r="1" spans="1:23">
      <c r="A1" s="1" t="s">
        <v>1552</v>
      </c>
    </row>
    <row r="2" spans="1:23" ht="21">
      <c r="B2" s="2" t="s">
        <v>0</v>
      </c>
    </row>
    <row r="3" spans="1:23" ht="21">
      <c r="B3" s="41" t="s">
        <v>146</v>
      </c>
    </row>
    <row r="4" spans="1:23" ht="21">
      <c r="B4" s="41"/>
    </row>
    <row r="5" spans="1:23" ht="15.75">
      <c r="B5" s="47" t="s">
        <v>96</v>
      </c>
    </row>
    <row r="7" spans="1:23">
      <c r="B7" s="48" t="s">
        <v>97</v>
      </c>
      <c r="C7" s="58"/>
      <c r="D7" s="58"/>
      <c r="E7" s="58"/>
      <c r="F7" s="58"/>
      <c r="G7" s="58"/>
      <c r="H7" s="58"/>
      <c r="I7" s="58"/>
      <c r="J7" s="58"/>
      <c r="K7" s="58"/>
      <c r="L7" s="58"/>
      <c r="M7" s="58"/>
      <c r="N7" s="58"/>
      <c r="O7" s="58"/>
      <c r="P7" s="58"/>
      <c r="Q7" s="58"/>
      <c r="R7" s="58"/>
      <c r="S7" s="58"/>
      <c r="T7" s="58"/>
      <c r="U7" s="59"/>
      <c r="V7" s="59"/>
      <c r="W7" s="59"/>
    </row>
    <row r="8" spans="1:23">
      <c r="B8" s="7"/>
      <c r="C8" s="7" t="s">
        <v>98</v>
      </c>
      <c r="D8" s="7" t="s">
        <v>99</v>
      </c>
      <c r="E8" s="7" t="s">
        <v>100</v>
      </c>
      <c r="F8" s="7" t="s">
        <v>101</v>
      </c>
      <c r="G8" s="7" t="s">
        <v>102</v>
      </c>
      <c r="H8" s="7" t="s">
        <v>103</v>
      </c>
      <c r="I8" s="7" t="s">
        <v>104</v>
      </c>
      <c r="J8" s="7" t="s">
        <v>105</v>
      </c>
      <c r="K8" s="7" t="s">
        <v>106</v>
      </c>
      <c r="L8" s="7" t="s">
        <v>107</v>
      </c>
      <c r="M8" s="7" t="s">
        <v>108</v>
      </c>
      <c r="N8" s="7" t="s">
        <v>109</v>
      </c>
      <c r="O8" s="7" t="s">
        <v>110</v>
      </c>
      <c r="P8" s="7" t="s">
        <v>111</v>
      </c>
      <c r="Q8" s="7" t="s">
        <v>112</v>
      </c>
      <c r="R8" s="7" t="s">
        <v>113</v>
      </c>
      <c r="S8" s="7" t="s">
        <v>114</v>
      </c>
      <c r="T8" s="7" t="s">
        <v>115</v>
      </c>
      <c r="U8" s="7" t="s">
        <v>116</v>
      </c>
      <c r="V8" s="7" t="s">
        <v>117</v>
      </c>
      <c r="W8" s="7">
        <v>2020</v>
      </c>
    </row>
    <row r="9" spans="1:23">
      <c r="B9" s="60" t="s">
        <v>118</v>
      </c>
      <c r="C9" s="356">
        <v>114531.30986995185</v>
      </c>
      <c r="D9" s="356">
        <v>117538.59568514346</v>
      </c>
      <c r="E9" s="356">
        <v>121302.51419425775</v>
      </c>
      <c r="F9" s="356">
        <v>126048.76749334697</v>
      </c>
      <c r="G9" s="356">
        <v>132817.08608749422</v>
      </c>
      <c r="H9" s="356">
        <v>136034.99096380261</v>
      </c>
      <c r="I9" s="356">
        <v>136209.10305967068</v>
      </c>
      <c r="J9" s="356">
        <v>138838.09340586697</v>
      </c>
      <c r="K9" s="356">
        <v>133917.75182081878</v>
      </c>
      <c r="L9" s="356">
        <v>123014.03768347879</v>
      </c>
      <c r="M9" s="356">
        <v>123007.60436992964</v>
      </c>
      <c r="N9" s="356">
        <v>122664.45153190207</v>
      </c>
      <c r="O9" s="356">
        <v>123027.98136828054</v>
      </c>
      <c r="P9" s="356">
        <v>115671.11853688737</v>
      </c>
      <c r="Q9" s="356">
        <v>113815.6305142108</v>
      </c>
      <c r="R9" s="356">
        <v>118156.42648320249</v>
      </c>
      <c r="S9" s="356">
        <v>118432.71252937643</v>
      </c>
      <c r="T9" s="356">
        <v>124920.20391266706</v>
      </c>
      <c r="U9" s="356">
        <v>124304.02095519251</v>
      </c>
      <c r="V9" s="356">
        <v>120631.14906705258</v>
      </c>
      <c r="W9" s="356">
        <v>105030.78723624873</v>
      </c>
    </row>
    <row r="10" spans="1:23">
      <c r="B10" s="60" t="s">
        <v>119</v>
      </c>
      <c r="C10" s="28">
        <v>114.53473096398203</v>
      </c>
      <c r="D10" s="28">
        <v>117.54207081780837</v>
      </c>
      <c r="E10" s="28">
        <v>121.30552326359032</v>
      </c>
      <c r="F10" s="28">
        <v>126.05397477787335</v>
      </c>
      <c r="G10" s="28">
        <v>132.82297923951464</v>
      </c>
      <c r="H10" s="28">
        <v>136.04345847902934</v>
      </c>
      <c r="I10" s="28">
        <v>136.21865034871507</v>
      </c>
      <c r="J10" s="28">
        <v>138.8500817999427</v>
      </c>
      <c r="K10" s="28">
        <v>133.93185733734592</v>
      </c>
      <c r="L10" s="28">
        <v>122.92423435559374</v>
      </c>
      <c r="M10" s="28">
        <v>122.879854751441</v>
      </c>
      <c r="N10" s="28">
        <v>122.52220021496126</v>
      </c>
      <c r="O10" s="28">
        <v>122.89587280500619</v>
      </c>
      <c r="P10" s="28">
        <v>115.55689986624627</v>
      </c>
      <c r="Q10" s="28">
        <v>113.68522341654725</v>
      </c>
      <c r="R10" s="28">
        <v>118.03517061813315</v>
      </c>
      <c r="S10" s="28">
        <v>118.72832084704308</v>
      </c>
      <c r="T10" s="28">
        <v>125.21702702111398</v>
      </c>
      <c r="U10" s="28">
        <v>124.59265927543709</v>
      </c>
      <c r="V10" s="28">
        <v>120.7549586219547</v>
      </c>
      <c r="W10" s="28">
        <f>W9/1000</f>
        <v>105.03078723624873</v>
      </c>
    </row>
    <row r="11" spans="1:23">
      <c r="B11" s="61" t="s">
        <v>120</v>
      </c>
      <c r="C11" s="356">
        <v>20940.392782077004</v>
      </c>
      <c r="D11" s="356">
        <v>19171.955741855356</v>
      </c>
      <c r="E11" s="356">
        <v>21601.971983376327</v>
      </c>
      <c r="F11" s="356">
        <v>20132.897415687399</v>
      </c>
      <c r="G11" s="356">
        <v>21053.139127734783</v>
      </c>
      <c r="H11" s="356">
        <v>20516.621739753511</v>
      </c>
      <c r="I11" s="356">
        <v>17851.634279163081</v>
      </c>
      <c r="J11" s="356">
        <v>19980.970621954712</v>
      </c>
      <c r="K11" s="356">
        <v>13446.438831565871</v>
      </c>
      <c r="L11" s="356">
        <v>9665.2276201394852</v>
      </c>
      <c r="M11" s="356">
        <v>7281.0871628292061</v>
      </c>
      <c r="N11" s="356">
        <v>12716.137384159741</v>
      </c>
      <c r="O11" s="356">
        <v>15518.743216776533</v>
      </c>
      <c r="P11" s="356">
        <v>11447.72626827171</v>
      </c>
      <c r="Q11" s="356">
        <v>11568.179533295117</v>
      </c>
      <c r="R11" s="356">
        <v>13583.196493742238</v>
      </c>
      <c r="S11" s="356">
        <v>10795.880624820866</v>
      </c>
      <c r="T11" s="356">
        <v>12869.106429731535</v>
      </c>
      <c r="U11" s="356">
        <v>11472.619948409289</v>
      </c>
      <c r="V11" s="356">
        <v>5036.546431642304</v>
      </c>
      <c r="W11" s="356">
        <v>3081.3644549536634</v>
      </c>
    </row>
    <row r="12" spans="1:23">
      <c r="B12" s="61" t="s">
        <v>121</v>
      </c>
      <c r="C12" s="28">
        <v>20.940392782077005</v>
      </c>
      <c r="D12" s="28">
        <v>19.171955741855356</v>
      </c>
      <c r="E12" s="28">
        <v>21.601971983376327</v>
      </c>
      <c r="F12" s="28">
        <v>20.132897415687399</v>
      </c>
      <c r="G12" s="28">
        <v>21.053139127734784</v>
      </c>
      <c r="H12" s="28">
        <v>20.516621739753511</v>
      </c>
      <c r="I12" s="28">
        <v>17.851634279163083</v>
      </c>
      <c r="J12" s="28">
        <v>19.980970621954711</v>
      </c>
      <c r="K12" s="28">
        <v>13.446438831565871</v>
      </c>
      <c r="L12" s="28">
        <v>9.6652276201394844</v>
      </c>
      <c r="M12" s="28">
        <v>7.2810871628292064</v>
      </c>
      <c r="N12" s="28">
        <v>12.716137384159742</v>
      </c>
      <c r="O12" s="28">
        <v>15.518743216776533</v>
      </c>
      <c r="P12" s="28">
        <v>11.44772626827171</v>
      </c>
      <c r="Q12" s="28">
        <v>11.568179533295117</v>
      </c>
      <c r="R12" s="28">
        <v>13.583196493742237</v>
      </c>
      <c r="S12" s="28">
        <v>10.795880624820866</v>
      </c>
      <c r="T12" s="28">
        <v>12.869106429731534</v>
      </c>
      <c r="U12" s="28">
        <v>11.472619948409289</v>
      </c>
      <c r="V12" s="28">
        <v>4.8667527944969908</v>
      </c>
      <c r="W12" s="28">
        <f>W11/1000</f>
        <v>3.0813644549536634</v>
      </c>
    </row>
    <row r="13" spans="1:23">
      <c r="B13" s="61" t="s">
        <v>122</v>
      </c>
      <c r="C13" s="356">
        <v>55416.186586414435</v>
      </c>
      <c r="D13" s="356">
        <v>57414.813222508819</v>
      </c>
      <c r="E13" s="356">
        <v>57691.602178274567</v>
      </c>
      <c r="F13" s="356">
        <v>59658.409764020267</v>
      </c>
      <c r="G13" s="356">
        <v>61953.716442151504</v>
      </c>
      <c r="H13" s="356">
        <v>62845.22547052642</v>
      </c>
      <c r="I13" s="356">
        <v>62928.587465367389</v>
      </c>
      <c r="J13" s="356">
        <v>63520.865577529425</v>
      </c>
      <c r="K13" s="356">
        <v>60817.07748160886</v>
      </c>
      <c r="L13" s="356">
        <v>56424.983280787215</v>
      </c>
      <c r="M13" s="356">
        <v>54282.356453616092</v>
      </c>
      <c r="N13" s="356">
        <v>51788.052928250661</v>
      </c>
      <c r="O13" s="356">
        <v>47793.106907423316</v>
      </c>
      <c r="P13" s="356">
        <v>46257.733830132784</v>
      </c>
      <c r="Q13" s="356">
        <v>46303.174261966182</v>
      </c>
      <c r="R13" s="356">
        <v>48564.318811502802</v>
      </c>
      <c r="S13" s="356">
        <v>49688.974873411673</v>
      </c>
      <c r="T13" s="356">
        <v>52851.284990923843</v>
      </c>
      <c r="U13" s="356">
        <v>52799.347950702198</v>
      </c>
      <c r="V13" s="356">
        <v>51311.242476354251</v>
      </c>
      <c r="W13" s="356">
        <v>40349.175981656626</v>
      </c>
    </row>
    <row r="14" spans="1:23">
      <c r="B14" s="61" t="s">
        <v>123</v>
      </c>
      <c r="C14" s="28">
        <v>55.416186586414433</v>
      </c>
      <c r="D14" s="28">
        <v>57.414813222508819</v>
      </c>
      <c r="E14" s="28">
        <v>57.691602178274564</v>
      </c>
      <c r="F14" s="28">
        <v>59.65840976402027</v>
      </c>
      <c r="G14" s="28">
        <v>61.953716442151503</v>
      </c>
      <c r="H14" s="28">
        <v>62.845225470526422</v>
      </c>
      <c r="I14" s="28">
        <v>62.928587465367386</v>
      </c>
      <c r="J14" s="28">
        <v>63.520865577529428</v>
      </c>
      <c r="K14" s="28">
        <v>60.817077481608862</v>
      </c>
      <c r="L14" s="28">
        <v>56.424983280787217</v>
      </c>
      <c r="M14" s="28">
        <v>54.282356453616089</v>
      </c>
      <c r="N14" s="28">
        <v>51.788052928250664</v>
      </c>
      <c r="O14" s="28">
        <v>47.793106907423315</v>
      </c>
      <c r="P14" s="28">
        <v>46.257733830132786</v>
      </c>
      <c r="Q14" s="28">
        <v>46.303174261966184</v>
      </c>
      <c r="R14" s="28">
        <v>48.564318811502801</v>
      </c>
      <c r="S14" s="28">
        <v>49.688974873411674</v>
      </c>
      <c r="T14" s="28">
        <v>52.851284990923844</v>
      </c>
      <c r="U14" s="28">
        <v>52.799347950702199</v>
      </c>
      <c r="V14" s="28">
        <v>51.311242476354252</v>
      </c>
      <c r="W14" s="28">
        <f>W13/1000</f>
        <v>40.349175981656629</v>
      </c>
    </row>
    <row r="15" spans="1:23">
      <c r="B15" s="61" t="s">
        <v>124</v>
      </c>
      <c r="C15" s="356">
        <v>14744.538875397544</v>
      </c>
      <c r="D15" s="356">
        <v>15928.74317248463</v>
      </c>
      <c r="E15" s="356">
        <v>18306.019018944869</v>
      </c>
      <c r="F15" s="356">
        <v>20881.727438890095</v>
      </c>
      <c r="G15" s="356">
        <v>24731.330145008353</v>
      </c>
      <c r="H15" s="356">
        <v>29364.008915460206</v>
      </c>
      <c r="I15" s="356">
        <v>30792.158070657548</v>
      </c>
      <c r="J15" s="356">
        <v>31306.834883845342</v>
      </c>
      <c r="K15" s="356">
        <v>34517.798610729951</v>
      </c>
      <c r="L15" s="356">
        <v>30846.418284415096</v>
      </c>
      <c r="M15" s="356">
        <v>30659.277276843452</v>
      </c>
      <c r="N15" s="356">
        <v>28450.744557601924</v>
      </c>
      <c r="O15" s="356">
        <v>28220.10063359058</v>
      </c>
      <c r="P15" s="356">
        <v>25692.476762740083</v>
      </c>
      <c r="Q15" s="356">
        <v>23181.641840187684</v>
      </c>
      <c r="R15" s="356">
        <v>24102.153109169834</v>
      </c>
      <c r="S15" s="356">
        <v>24595.004811596762</v>
      </c>
      <c r="T15" s="356">
        <v>26829.650666273639</v>
      </c>
      <c r="U15" s="356">
        <v>26617.239896818573</v>
      </c>
      <c r="V15" s="356">
        <v>30430.63179772994</v>
      </c>
      <c r="W15" s="356">
        <v>27470.65755553692</v>
      </c>
    </row>
    <row r="16" spans="1:23">
      <c r="B16" s="61" t="s">
        <v>125</v>
      </c>
      <c r="C16" s="28">
        <v>14.744668959587274</v>
      </c>
      <c r="D16" s="28">
        <v>15.928826311263972</v>
      </c>
      <c r="E16" s="28">
        <v>18.306126397248491</v>
      </c>
      <c r="F16" s="28">
        <v>20.881900257953568</v>
      </c>
      <c r="G16" s="28">
        <v>24.731534823731728</v>
      </c>
      <c r="H16" s="28">
        <v>29.364251934651765</v>
      </c>
      <c r="I16" s="28">
        <v>30.792411865864146</v>
      </c>
      <c r="J16" s="28">
        <v>31.307093723129839</v>
      </c>
      <c r="K16" s="28">
        <v>34.517605331040407</v>
      </c>
      <c r="L16" s="28">
        <v>30.846238177128111</v>
      </c>
      <c r="M16" s="28">
        <v>30.659114359415312</v>
      </c>
      <c r="N16" s="28">
        <v>28.450988822012032</v>
      </c>
      <c r="O16" s="28">
        <v>28.219776440240757</v>
      </c>
      <c r="P16" s="28">
        <v>25.692368873602753</v>
      </c>
      <c r="Q16" s="28">
        <v>23.181298366294069</v>
      </c>
      <c r="R16" s="28">
        <v>24.10171969045572</v>
      </c>
      <c r="S16" s="28">
        <v>24.594668959587281</v>
      </c>
      <c r="T16" s="28">
        <v>26.829299226139295</v>
      </c>
      <c r="U16" s="28">
        <v>26.617239896818575</v>
      </c>
      <c r="V16" s="28">
        <v>30.430653482373177</v>
      </c>
      <c r="W16" s="28">
        <f>W15/1000</f>
        <v>27.470657555536921</v>
      </c>
    </row>
    <row r="17" spans="2:23">
      <c r="B17" s="61" t="s">
        <v>126</v>
      </c>
      <c r="C17" s="356">
        <v>6812.5265835482942</v>
      </c>
      <c r="D17" s="356">
        <v>8153.4122002483991</v>
      </c>
      <c r="E17" s="356">
        <v>6892.0583022833662</v>
      </c>
      <c r="F17" s="356">
        <v>9192.5667335435191</v>
      </c>
      <c r="G17" s="356">
        <v>8809.6255087417594</v>
      </c>
      <c r="H17" s="356">
        <v>8392.9601939428685</v>
      </c>
      <c r="I17" s="356">
        <v>9156.910499665617</v>
      </c>
      <c r="J17" s="356">
        <v>10000.717822680806</v>
      </c>
      <c r="K17" s="356">
        <v>10545.269418171396</v>
      </c>
      <c r="L17" s="356">
        <v>12564.988917550398</v>
      </c>
      <c r="M17" s="356">
        <v>15044.344654628831</v>
      </c>
      <c r="N17" s="356">
        <v>14814.234713862616</v>
      </c>
      <c r="O17" s="356">
        <v>16123.295896627495</v>
      </c>
      <c r="P17" s="356">
        <v>17716.01450749976</v>
      </c>
      <c r="Q17" s="356">
        <v>17749.99453768988</v>
      </c>
      <c r="R17" s="356">
        <v>16601.298562720931</v>
      </c>
      <c r="S17" s="356">
        <v>16981.894060571318</v>
      </c>
      <c r="T17" s="356">
        <v>15977.962907232253</v>
      </c>
      <c r="U17" s="356">
        <v>17434.108052737174</v>
      </c>
      <c r="V17" s="356">
        <v>17518.88753778542</v>
      </c>
      <c r="W17" s="356">
        <v>18133.875130600936</v>
      </c>
    </row>
    <row r="18" spans="2:23">
      <c r="B18" s="61" t="s">
        <v>127</v>
      </c>
      <c r="C18" s="28">
        <v>6.8158175933887453</v>
      </c>
      <c r="D18" s="28">
        <v>8.1568041941339455</v>
      </c>
      <c r="E18" s="28">
        <v>6.8949599933123134</v>
      </c>
      <c r="F18" s="28">
        <v>9.1976011990064013</v>
      </c>
      <c r="G18" s="28">
        <v>8.8153139820387878</v>
      </c>
      <c r="H18" s="28">
        <v>8.4011846899780274</v>
      </c>
      <c r="I18" s="28">
        <v>9.166203993503391</v>
      </c>
      <c r="J18" s="28">
        <v>10.012447377472053</v>
      </c>
      <c r="K18" s="28">
        <v>10.559568214388078</v>
      </c>
      <c r="L18" s="28">
        <v>12.58241019394287</v>
      </c>
      <c r="M18" s="28">
        <v>15.064815491544852</v>
      </c>
      <c r="N18" s="28">
        <v>14.851011249641729</v>
      </c>
      <c r="O18" s="28">
        <v>16.16101575427534</v>
      </c>
      <c r="P18" s="28">
        <v>17.754829468806726</v>
      </c>
      <c r="Q18" s="28">
        <v>17.790145182573802</v>
      </c>
      <c r="R18" s="28">
        <v>16.642165258431262</v>
      </c>
      <c r="S18" s="28">
        <v>17.481413729435367</v>
      </c>
      <c r="T18" s="28">
        <v>16.487792968376802</v>
      </c>
      <c r="U18" s="28">
        <v>17.944958157638293</v>
      </c>
      <c r="V18" s="28">
        <v>18.02493799522308</v>
      </c>
      <c r="W18" s="28">
        <f>W17/1000</f>
        <v>18.133875130600938</v>
      </c>
    </row>
    <row r="19" spans="2:23">
      <c r="B19" s="61" t="s">
        <v>128</v>
      </c>
      <c r="C19" s="28">
        <v>189.54810356358075</v>
      </c>
      <c r="D19" s="28">
        <v>139.31881150281836</v>
      </c>
      <c r="E19" s="28">
        <v>97.449125824018338</v>
      </c>
      <c r="F19" s="28">
        <v>113.69064679468806</v>
      </c>
      <c r="G19" s="28">
        <v>122.24132989395241</v>
      </c>
      <c r="H19" s="28">
        <v>189.26148848762779</v>
      </c>
      <c r="I19" s="28">
        <v>252.1257284799847</v>
      </c>
      <c r="J19" s="28">
        <v>309.18601318429347</v>
      </c>
      <c r="K19" s="28">
        <v>328.05483901786567</v>
      </c>
      <c r="L19" s="28">
        <v>426.23815324352722</v>
      </c>
      <c r="M19" s="28">
        <v>322.24785038693028</v>
      </c>
      <c r="N19" s="28">
        <v>374.31367631604087</v>
      </c>
      <c r="O19" s="28">
        <v>345.17538454189355</v>
      </c>
      <c r="P19" s="28">
        <v>352.64868157065058</v>
      </c>
      <c r="Q19" s="28">
        <v>374.40362568071077</v>
      </c>
      <c r="R19" s="28">
        <v>413.69544759721026</v>
      </c>
      <c r="S19" s="28">
        <v>438.81482277634473</v>
      </c>
      <c r="T19" s="28">
        <v>472.31682908187634</v>
      </c>
      <c r="U19" s="28">
        <v>547.30493455622423</v>
      </c>
      <c r="V19" s="28">
        <v>525.78699722938757</v>
      </c>
      <c r="W19" s="28">
        <v>539.72217445304284</v>
      </c>
    </row>
    <row r="20" spans="2:23">
      <c r="B20" s="61" t="s">
        <v>129</v>
      </c>
      <c r="C20" s="28">
        <v>0.18954810356358076</v>
      </c>
      <c r="D20" s="28">
        <v>0.13931881150281836</v>
      </c>
      <c r="E20" s="28">
        <v>9.7449125824018337E-2</v>
      </c>
      <c r="F20" s="28">
        <v>0.11369064679468806</v>
      </c>
      <c r="G20" s="28">
        <v>0.12224132989395241</v>
      </c>
      <c r="H20" s="28">
        <v>0.18926148848762778</v>
      </c>
      <c r="I20" s="28">
        <v>0.25212572847998471</v>
      </c>
      <c r="J20" s="28">
        <v>0.30918601318429345</v>
      </c>
      <c r="K20" s="28">
        <v>0.3280548390178657</v>
      </c>
      <c r="L20" s="28">
        <v>0.31919365625298551</v>
      </c>
      <c r="M20" s="28">
        <v>0.17419031241043276</v>
      </c>
      <c r="N20" s="28">
        <v>0.19504155918601318</v>
      </c>
      <c r="O20" s="28">
        <v>0.17567115696952326</v>
      </c>
      <c r="P20" s="28">
        <v>0.19972293875991209</v>
      </c>
      <c r="Q20" s="28">
        <v>0.20418935702684626</v>
      </c>
      <c r="R20" s="28">
        <v>0.25200630553167097</v>
      </c>
      <c r="S20" s="28">
        <v>0.23523932358842076</v>
      </c>
      <c r="T20" s="28">
        <v>0.25966131651858221</v>
      </c>
      <c r="U20" s="28">
        <v>0.32509314989968469</v>
      </c>
      <c r="V20" s="28">
        <v>0.31331804719594913</v>
      </c>
      <c r="W20" s="28">
        <f>W19/1000</f>
        <v>0.53972217445304282</v>
      </c>
    </row>
    <row r="21" spans="2:23">
      <c r="B21" s="61" t="s">
        <v>130</v>
      </c>
      <c r="C21" s="356">
        <v>16046.259673258814</v>
      </c>
      <c r="D21" s="356">
        <v>16433.705932932073</v>
      </c>
      <c r="E21" s="356">
        <v>16255.202063628547</v>
      </c>
      <c r="F21" s="356">
        <v>15960.877042132415</v>
      </c>
      <c r="G21" s="356">
        <v>16407.394668959587</v>
      </c>
      <c r="H21" s="356">
        <v>14842.390369733446</v>
      </c>
      <c r="I21" s="356">
        <v>15509.716251074808</v>
      </c>
      <c r="J21" s="356">
        <v>14214.015477214101</v>
      </c>
      <c r="K21" s="356">
        <v>15212.295786758383</v>
      </c>
      <c r="L21" s="356">
        <v>13782.999999999998</v>
      </c>
      <c r="M21" s="356">
        <v>16134.8</v>
      </c>
      <c r="N21" s="356">
        <v>15044.7</v>
      </c>
      <c r="O21" s="356">
        <v>15990.500000000002</v>
      </c>
      <c r="P21" s="356">
        <v>14785</v>
      </c>
      <c r="Q21" s="356">
        <v>14931.1</v>
      </c>
      <c r="R21" s="356">
        <v>14903.2</v>
      </c>
      <c r="S21" s="356">
        <v>15272.9</v>
      </c>
      <c r="T21" s="356">
        <v>15131.49</v>
      </c>
      <c r="U21" s="356">
        <v>14478.799999999997</v>
      </c>
      <c r="V21" s="356">
        <v>15218</v>
      </c>
      <c r="W21" s="356">
        <v>15174</v>
      </c>
    </row>
    <row r="22" spans="2:23">
      <c r="B22" s="61" t="s">
        <v>131</v>
      </c>
      <c r="C22" s="28">
        <v>16.046259673258813</v>
      </c>
      <c r="D22" s="28">
        <v>16.433705932932074</v>
      </c>
      <c r="E22" s="28">
        <v>16.255202063628548</v>
      </c>
      <c r="F22" s="28">
        <v>15.960877042132415</v>
      </c>
      <c r="G22" s="28">
        <v>16.407394668959586</v>
      </c>
      <c r="H22" s="28">
        <v>14.842390369733446</v>
      </c>
      <c r="I22" s="28">
        <v>15.509716251074808</v>
      </c>
      <c r="J22" s="28">
        <v>14.214015477214101</v>
      </c>
      <c r="K22" s="28">
        <v>15.212295786758382</v>
      </c>
      <c r="L22" s="28">
        <v>13.782999999999998</v>
      </c>
      <c r="M22" s="28">
        <v>16.134799999999998</v>
      </c>
      <c r="N22" s="28">
        <v>15.044700000000001</v>
      </c>
      <c r="O22" s="28">
        <v>15.990500000000003</v>
      </c>
      <c r="P22" s="28">
        <v>14.785</v>
      </c>
      <c r="Q22" s="28">
        <v>14.931100000000001</v>
      </c>
      <c r="R22" s="28">
        <v>14.9032</v>
      </c>
      <c r="S22" s="28">
        <v>15.2729</v>
      </c>
      <c r="T22" s="28">
        <v>15.131489999999999</v>
      </c>
      <c r="U22" s="28">
        <v>14.478799999999998</v>
      </c>
      <c r="V22" s="28">
        <v>15.218</v>
      </c>
      <c r="W22" s="28">
        <f>W21/1000</f>
        <v>15.173999999999999</v>
      </c>
    </row>
    <row r="23" spans="2:23">
      <c r="B23" s="61" t="s">
        <v>132</v>
      </c>
      <c r="C23" s="28">
        <v>381.85726569217547</v>
      </c>
      <c r="D23" s="28">
        <v>296.64660361135009</v>
      </c>
      <c r="E23" s="28">
        <v>458.21152192605336</v>
      </c>
      <c r="F23" s="28">
        <v>108.59845227858989</v>
      </c>
      <c r="G23" s="28">
        <v>-260.36113499570081</v>
      </c>
      <c r="H23" s="28">
        <v>-115.47721410146164</v>
      </c>
      <c r="I23" s="28">
        <v>-282.02923473774717</v>
      </c>
      <c r="J23" s="28">
        <v>-494.49699054170253</v>
      </c>
      <c r="K23" s="28">
        <v>-949.18314703353371</v>
      </c>
      <c r="L23" s="28">
        <v>-696.81857265692156</v>
      </c>
      <c r="M23" s="28">
        <v>-716.50902837489252</v>
      </c>
      <c r="N23" s="28">
        <v>-523.73172828890802</v>
      </c>
      <c r="O23" s="28">
        <v>-962.94067067927767</v>
      </c>
      <c r="P23" s="28">
        <v>-580.48151332760096</v>
      </c>
      <c r="Q23" s="28">
        <v>-292.8632846087703</v>
      </c>
      <c r="R23" s="28">
        <v>-11.435941530524588</v>
      </c>
      <c r="S23" s="28">
        <v>659.24333619948402</v>
      </c>
      <c r="T23" s="28">
        <v>788.3920894239036</v>
      </c>
      <c r="U23" s="28">
        <v>954.60017196904573</v>
      </c>
      <c r="V23" s="28">
        <v>590.05382631126406</v>
      </c>
      <c r="W23" s="28">
        <v>281.9934651762685</v>
      </c>
    </row>
    <row r="24" spans="2:23">
      <c r="B24" s="61" t="s">
        <v>133</v>
      </c>
      <c r="C24" s="28">
        <v>0.38185726569217548</v>
      </c>
      <c r="D24" s="28">
        <v>0.29664660361135009</v>
      </c>
      <c r="E24" s="28">
        <v>0.45821152192605336</v>
      </c>
      <c r="F24" s="28">
        <v>0.10859845227858989</v>
      </c>
      <c r="G24" s="28">
        <v>-0.26036113499570079</v>
      </c>
      <c r="H24" s="28">
        <v>-0.11547721410146164</v>
      </c>
      <c r="I24" s="28">
        <v>-0.28202923473774716</v>
      </c>
      <c r="J24" s="28">
        <v>-0.49449699054170254</v>
      </c>
      <c r="K24" s="28">
        <v>-0.94918314703353368</v>
      </c>
      <c r="L24" s="28">
        <v>-0.6968185726569216</v>
      </c>
      <c r="M24" s="28">
        <v>-0.7165090283748925</v>
      </c>
      <c r="N24" s="28">
        <v>-0.52373172828890802</v>
      </c>
      <c r="O24" s="28">
        <v>-0.96294067067927769</v>
      </c>
      <c r="P24" s="28">
        <v>-0.58048151332760101</v>
      </c>
      <c r="Q24" s="28">
        <v>-0.29286328460877031</v>
      </c>
      <c r="R24" s="28">
        <v>-1.1435941530524588E-2</v>
      </c>
      <c r="S24" s="28">
        <v>0.65924333619948405</v>
      </c>
      <c r="T24" s="28">
        <v>0.7883920894239036</v>
      </c>
      <c r="U24" s="28">
        <v>0.95460017196904579</v>
      </c>
      <c r="V24" s="28">
        <v>0.59005382631126402</v>
      </c>
      <c r="W24" s="28">
        <f>W23/1000</f>
        <v>0.2819934651762685</v>
      </c>
    </row>
    <row r="25" spans="2:23">
      <c r="B25" s="63"/>
      <c r="C25" s="64"/>
      <c r="D25" s="64"/>
      <c r="E25" s="64"/>
      <c r="F25" s="64"/>
      <c r="G25" s="64"/>
      <c r="H25" s="64"/>
      <c r="I25" s="64"/>
      <c r="J25" s="64"/>
      <c r="K25" s="64"/>
      <c r="L25" s="64"/>
      <c r="M25" s="64"/>
      <c r="N25" s="64"/>
      <c r="O25" s="64"/>
      <c r="P25" s="64"/>
      <c r="Q25" s="64"/>
      <c r="R25" s="64"/>
      <c r="S25" s="64"/>
      <c r="T25" s="64"/>
      <c r="U25" s="64"/>
      <c r="V25" s="64"/>
      <c r="W25" s="64"/>
    </row>
    <row r="27" spans="2:23">
      <c r="B27" s="48" t="s">
        <v>134</v>
      </c>
      <c r="C27" s="62"/>
      <c r="D27" s="62"/>
      <c r="E27" s="62"/>
      <c r="F27" s="62"/>
      <c r="G27" s="62"/>
      <c r="H27" s="62"/>
      <c r="I27" s="62"/>
      <c r="J27" s="62"/>
      <c r="K27" s="62"/>
      <c r="L27" s="62"/>
      <c r="M27" s="62"/>
      <c r="N27" s="62"/>
      <c r="O27" s="62"/>
      <c r="P27" s="62"/>
      <c r="Q27" s="62"/>
      <c r="R27" s="62"/>
      <c r="S27" s="62"/>
      <c r="T27" s="62"/>
      <c r="U27" s="59"/>
      <c r="V27" s="59"/>
      <c r="W27" s="59"/>
    </row>
    <row r="28" spans="2:23">
      <c r="B28" s="7"/>
      <c r="C28" s="7" t="s">
        <v>98</v>
      </c>
      <c r="D28" s="7" t="s">
        <v>99</v>
      </c>
      <c r="E28" s="7" t="s">
        <v>100</v>
      </c>
      <c r="F28" s="7" t="s">
        <v>101</v>
      </c>
      <c r="G28" s="7" t="s">
        <v>102</v>
      </c>
      <c r="H28" s="7" t="s">
        <v>103</v>
      </c>
      <c r="I28" s="7" t="s">
        <v>104</v>
      </c>
      <c r="J28" s="7" t="s">
        <v>105</v>
      </c>
      <c r="K28" s="7" t="s">
        <v>106</v>
      </c>
      <c r="L28" s="7" t="s">
        <v>107</v>
      </c>
      <c r="M28" s="7" t="s">
        <v>108</v>
      </c>
      <c r="N28" s="7" t="s">
        <v>109</v>
      </c>
      <c r="O28" s="7" t="s">
        <v>110</v>
      </c>
      <c r="P28" s="7" t="s">
        <v>111</v>
      </c>
      <c r="Q28" s="7" t="s">
        <v>112</v>
      </c>
      <c r="R28" s="7" t="s">
        <v>113</v>
      </c>
      <c r="S28" s="7" t="s">
        <v>114</v>
      </c>
      <c r="T28" s="7" t="s">
        <v>115</v>
      </c>
      <c r="U28" s="7" t="s">
        <v>116</v>
      </c>
      <c r="V28" s="7" t="s">
        <v>117</v>
      </c>
      <c r="W28" s="7">
        <v>2020</v>
      </c>
    </row>
    <row r="29" spans="2:23">
      <c r="B29" s="60" t="s">
        <v>135</v>
      </c>
      <c r="C29" s="356">
        <v>80035.201291147052</v>
      </c>
      <c r="D29" s="356">
        <v>84043.820012502081</v>
      </c>
      <c r="E29" s="356">
        <v>85365.579658333678</v>
      </c>
      <c r="F29" s="356">
        <v>90589.814105285681</v>
      </c>
      <c r="G29" s="356">
        <v>94914.658955692634</v>
      </c>
      <c r="H29" s="356">
        <v>97971.86094783817</v>
      </c>
      <c r="I29" s="356">
        <v>95673.444243229649</v>
      </c>
      <c r="J29" s="356">
        <v>98325.563789829073</v>
      </c>
      <c r="K29" s="356">
        <v>94858.947220778893</v>
      </c>
      <c r="L29" s="356">
        <v>88034.35888942302</v>
      </c>
      <c r="M29" s="356">
        <v>89428.29512559576</v>
      </c>
      <c r="N29" s="356">
        <v>86904.442318715955</v>
      </c>
      <c r="O29" s="356">
        <v>83382.197835895655</v>
      </c>
      <c r="P29" s="356">
        <v>80784.440650614139</v>
      </c>
      <c r="Q29" s="356">
        <v>79389.582451367576</v>
      </c>
      <c r="R29" s="356">
        <v>80335.102254178724</v>
      </c>
      <c r="S29" s="356">
        <v>82069.6328239055</v>
      </c>
      <c r="T29" s="356">
        <v>84604.903533775709</v>
      </c>
      <c r="U29" s="356">
        <v>86565.449355605946</v>
      </c>
      <c r="V29" s="356">
        <v>86341.726097201201</v>
      </c>
      <c r="W29" s="356">
        <v>73632.680920418163</v>
      </c>
    </row>
    <row r="30" spans="2:23">
      <c r="B30" s="60" t="s">
        <v>136</v>
      </c>
      <c r="C30" s="28">
        <f>C29/1000</f>
        <v>80.035201291147047</v>
      </c>
      <c r="D30" s="28">
        <f t="shared" ref="D30:W42" si="0">D29/1000</f>
        <v>84.043820012502081</v>
      </c>
      <c r="E30" s="28">
        <f t="shared" si="0"/>
        <v>85.365579658333672</v>
      </c>
      <c r="F30" s="28">
        <f t="shared" si="0"/>
        <v>90.589814105285683</v>
      </c>
      <c r="G30" s="28">
        <f t="shared" si="0"/>
        <v>94.91465895569263</v>
      </c>
      <c r="H30" s="28">
        <f t="shared" si="0"/>
        <v>97.971860947838167</v>
      </c>
      <c r="I30" s="28">
        <f t="shared" si="0"/>
        <v>95.673444243229653</v>
      </c>
      <c r="J30" s="28">
        <f t="shared" si="0"/>
        <v>98.325563789829076</v>
      </c>
      <c r="K30" s="28">
        <f t="shared" si="0"/>
        <v>94.858947220778887</v>
      </c>
      <c r="L30" s="28">
        <f t="shared" si="0"/>
        <v>88.034358889423018</v>
      </c>
      <c r="M30" s="28">
        <f t="shared" si="0"/>
        <v>89.428295125595753</v>
      </c>
      <c r="N30" s="28">
        <f t="shared" si="0"/>
        <v>86.904442318715951</v>
      </c>
      <c r="O30" s="28">
        <f t="shared" si="0"/>
        <v>83.382197835895653</v>
      </c>
      <c r="P30" s="28">
        <f t="shared" si="0"/>
        <v>80.784440650614144</v>
      </c>
      <c r="Q30" s="28">
        <f t="shared" si="0"/>
        <v>79.389582451367573</v>
      </c>
      <c r="R30" s="28">
        <f t="shared" si="0"/>
        <v>80.335102254178722</v>
      </c>
      <c r="S30" s="28">
        <f t="shared" si="0"/>
        <v>82.069632823905494</v>
      </c>
      <c r="T30" s="28">
        <f t="shared" si="0"/>
        <v>84.604903533775712</v>
      </c>
      <c r="U30" s="28">
        <f t="shared" si="0"/>
        <v>86.565449355605949</v>
      </c>
      <c r="V30" s="28">
        <f t="shared" si="0"/>
        <v>86.341726097201203</v>
      </c>
      <c r="W30" s="28">
        <f t="shared" si="0"/>
        <v>73.632680920418167</v>
      </c>
    </row>
    <row r="31" spans="2:23">
      <c r="B31" s="61" t="s">
        <v>120</v>
      </c>
      <c r="C31" s="356">
        <v>2045.2548963408806</v>
      </c>
      <c r="D31" s="356">
        <v>2309.8785707461548</v>
      </c>
      <c r="E31" s="356">
        <v>2306.519657017292</v>
      </c>
      <c r="F31" s="356">
        <v>2141.1887121429254</v>
      </c>
      <c r="G31" s="356">
        <v>2160.5548629024552</v>
      </c>
      <c r="H31" s="356">
        <v>2012.4458058660553</v>
      </c>
      <c r="I31" s="356">
        <v>1854.4941243909429</v>
      </c>
      <c r="J31" s="356">
        <v>2011.302187828413</v>
      </c>
      <c r="K31" s="356">
        <v>1866.1435941530522</v>
      </c>
      <c r="L31" s="356">
        <v>1332.4137766313177</v>
      </c>
      <c r="M31" s="356">
        <v>1493.1248208655775</v>
      </c>
      <c r="N31" s="356">
        <v>1750.4399541415878</v>
      </c>
      <c r="O31" s="356">
        <v>1344.8084455909047</v>
      </c>
      <c r="P31" s="356">
        <v>1628.9709324543808</v>
      </c>
      <c r="Q31" s="356">
        <v>1340.0128976784181</v>
      </c>
      <c r="R31" s="356">
        <v>1354.7942342600556</v>
      </c>
      <c r="S31" s="356">
        <v>1252.6394860036305</v>
      </c>
      <c r="T31" s="356">
        <v>1523.6341358555458</v>
      </c>
      <c r="U31" s="356">
        <v>1393.772809783128</v>
      </c>
      <c r="V31" s="356">
        <v>1232.6738798127449</v>
      </c>
      <c r="W31" s="356">
        <v>1089.4611158880289</v>
      </c>
    </row>
    <row r="32" spans="2:23">
      <c r="B32" s="61" t="s">
        <v>121</v>
      </c>
      <c r="C32" s="28">
        <f>C31/1000</f>
        <v>2.0452548963408805</v>
      </c>
      <c r="D32" s="28">
        <f t="shared" ref="D32:V32" si="1">D31/1000</f>
        <v>2.3098785707461547</v>
      </c>
      <c r="E32" s="28">
        <f t="shared" si="1"/>
        <v>2.3065196570172919</v>
      </c>
      <c r="F32" s="28">
        <f t="shared" si="1"/>
        <v>2.1411887121429256</v>
      </c>
      <c r="G32" s="28">
        <f t="shared" si="1"/>
        <v>2.1605548629024551</v>
      </c>
      <c r="H32" s="28">
        <f t="shared" si="1"/>
        <v>2.0124458058660553</v>
      </c>
      <c r="I32" s="28">
        <f t="shared" si="1"/>
        <v>1.854494124390943</v>
      </c>
      <c r="J32" s="28">
        <f t="shared" si="1"/>
        <v>2.011302187828413</v>
      </c>
      <c r="K32" s="28">
        <f t="shared" si="1"/>
        <v>1.8661435941530522</v>
      </c>
      <c r="L32" s="28">
        <f t="shared" si="1"/>
        <v>1.3324137766313178</v>
      </c>
      <c r="M32" s="28">
        <f t="shared" si="1"/>
        <v>1.4931248208655774</v>
      </c>
      <c r="N32" s="28">
        <f t="shared" si="1"/>
        <v>1.7504399541415878</v>
      </c>
      <c r="O32" s="28">
        <f t="shared" si="1"/>
        <v>1.3448084455909048</v>
      </c>
      <c r="P32" s="28">
        <f t="shared" si="1"/>
        <v>1.6289709324543808</v>
      </c>
      <c r="Q32" s="28">
        <f t="shared" si="1"/>
        <v>1.340012897678418</v>
      </c>
      <c r="R32" s="28">
        <f t="shared" si="1"/>
        <v>1.3547942342600556</v>
      </c>
      <c r="S32" s="28">
        <f t="shared" si="1"/>
        <v>1.2526394860036305</v>
      </c>
      <c r="T32" s="28">
        <f t="shared" si="1"/>
        <v>1.5236341358555459</v>
      </c>
      <c r="U32" s="28">
        <f t="shared" si="1"/>
        <v>1.3937728097831279</v>
      </c>
      <c r="V32" s="28">
        <f t="shared" si="1"/>
        <v>1.2326738798127448</v>
      </c>
      <c r="W32" s="28">
        <f t="shared" si="0"/>
        <v>1.089461115888029</v>
      </c>
    </row>
    <row r="33" spans="2:23">
      <c r="B33" s="61" t="s">
        <v>122</v>
      </c>
      <c r="C33" s="356">
        <v>46498.669628355776</v>
      </c>
      <c r="D33" s="356">
        <v>47961.435941530523</v>
      </c>
      <c r="E33" s="356">
        <v>48099.584408139868</v>
      </c>
      <c r="F33" s="356">
        <v>50737.226521448356</v>
      </c>
      <c r="G33" s="356">
        <v>52865.527371739758</v>
      </c>
      <c r="H33" s="356">
        <v>53694.100506353294</v>
      </c>
      <c r="I33" s="356">
        <v>53499.617846565394</v>
      </c>
      <c r="J33" s="356">
        <v>54771.928441769371</v>
      </c>
      <c r="K33" s="356">
        <v>51976.590713671532</v>
      </c>
      <c r="L33" s="356">
        <v>47975.238845896631</v>
      </c>
      <c r="M33" s="356">
        <v>47027.581924142534</v>
      </c>
      <c r="N33" s="356">
        <v>44238.571223846368</v>
      </c>
      <c r="O33" s="356">
        <v>40290.46288334766</v>
      </c>
      <c r="P33" s="356">
        <v>39398.163275054932</v>
      </c>
      <c r="Q33" s="356">
        <v>38984.326932263299</v>
      </c>
      <c r="R33" s="356">
        <v>40676.671921276393</v>
      </c>
      <c r="S33" s="356">
        <v>42148.153721219067</v>
      </c>
      <c r="T33" s="356">
        <v>43386.650902837486</v>
      </c>
      <c r="U33" s="356">
        <v>44314.865768606098</v>
      </c>
      <c r="V33" s="356">
        <v>44372.449125824016</v>
      </c>
      <c r="W33" s="356">
        <v>34132.327792108525</v>
      </c>
    </row>
    <row r="34" spans="2:23">
      <c r="B34" s="61" t="s">
        <v>123</v>
      </c>
      <c r="C34" s="28">
        <f>C33/1000</f>
        <v>46.498669628355778</v>
      </c>
      <c r="D34" s="28">
        <f t="shared" ref="D34:V34" si="2">D33/1000</f>
        <v>47.961435941530524</v>
      </c>
      <c r="E34" s="28">
        <f t="shared" si="2"/>
        <v>48.099584408139869</v>
      </c>
      <c r="F34" s="28">
        <f t="shared" si="2"/>
        <v>50.737226521448356</v>
      </c>
      <c r="G34" s="28">
        <f t="shared" si="2"/>
        <v>52.865527371739759</v>
      </c>
      <c r="H34" s="28">
        <f t="shared" si="2"/>
        <v>53.694100506353294</v>
      </c>
      <c r="I34" s="28">
        <f t="shared" si="2"/>
        <v>53.499617846565393</v>
      </c>
      <c r="J34" s="28">
        <f t="shared" si="2"/>
        <v>54.771928441769369</v>
      </c>
      <c r="K34" s="28">
        <f t="shared" si="2"/>
        <v>51.976590713671534</v>
      </c>
      <c r="L34" s="28">
        <f t="shared" si="2"/>
        <v>47.975238845896634</v>
      </c>
      <c r="M34" s="28">
        <f t="shared" si="2"/>
        <v>47.027581924142531</v>
      </c>
      <c r="N34" s="28">
        <f t="shared" si="2"/>
        <v>44.238571223846364</v>
      </c>
      <c r="O34" s="28">
        <f t="shared" si="2"/>
        <v>40.290462883347658</v>
      </c>
      <c r="P34" s="28">
        <f t="shared" si="2"/>
        <v>39.398163275054934</v>
      </c>
      <c r="Q34" s="28">
        <f t="shared" si="2"/>
        <v>38.984326932263301</v>
      </c>
      <c r="R34" s="28">
        <f t="shared" si="2"/>
        <v>40.676671921276395</v>
      </c>
      <c r="S34" s="28">
        <f t="shared" si="2"/>
        <v>42.148153721219067</v>
      </c>
      <c r="T34" s="28">
        <f t="shared" si="2"/>
        <v>43.386650902837488</v>
      </c>
      <c r="U34" s="28">
        <f t="shared" si="2"/>
        <v>44.314865768606097</v>
      </c>
      <c r="V34" s="28">
        <f t="shared" si="2"/>
        <v>44.372449125824019</v>
      </c>
      <c r="W34" s="28">
        <f t="shared" si="0"/>
        <v>34.132327792108526</v>
      </c>
    </row>
    <row r="35" spans="2:23">
      <c r="B35" s="61" t="s">
        <v>124</v>
      </c>
      <c r="C35" s="356">
        <v>11819.05523688127</v>
      </c>
      <c r="D35" s="356">
        <v>13009.15716736976</v>
      </c>
      <c r="E35" s="356">
        <v>13696.447266053174</v>
      </c>
      <c r="F35" s="356">
        <v>15321.756256809525</v>
      </c>
      <c r="G35" s="356">
        <v>16371.683079128168</v>
      </c>
      <c r="H35" s="356">
        <v>17653.035329227299</v>
      </c>
      <c r="I35" s="356">
        <v>15158.365519622128</v>
      </c>
      <c r="J35" s="356">
        <v>15706.189876577897</v>
      </c>
      <c r="K35" s="356">
        <v>14678.928805760268</v>
      </c>
      <c r="L35" s="356">
        <v>13002.507762070403</v>
      </c>
      <c r="M35" s="356">
        <v>14347.080068750452</v>
      </c>
      <c r="N35" s="356">
        <v>14000.515907136716</v>
      </c>
      <c r="O35" s="356">
        <v>14634.124581859167</v>
      </c>
      <c r="P35" s="356">
        <v>14786.280671632583</v>
      </c>
      <c r="Q35" s="356">
        <v>14295.510059469234</v>
      </c>
      <c r="R35" s="356">
        <v>12914.444280929456</v>
      </c>
      <c r="S35" s="356">
        <v>13358.772961861272</v>
      </c>
      <c r="T35" s="356">
        <v>13563.498036114781</v>
      </c>
      <c r="U35" s="356">
        <v>14323.043930745249</v>
      </c>
      <c r="V35" s="356">
        <v>14456.018956280484</v>
      </c>
      <c r="W35" s="356">
        <v>13814.99988434793</v>
      </c>
    </row>
    <row r="36" spans="2:23">
      <c r="B36" s="61" t="s">
        <v>125</v>
      </c>
      <c r="C36" s="28">
        <f>C35/1000</f>
        <v>11.819055236881269</v>
      </c>
      <c r="D36" s="28">
        <f t="shared" ref="D36:V36" si="3">D35/1000</f>
        <v>13.009157167369761</v>
      </c>
      <c r="E36" s="28">
        <f t="shared" si="3"/>
        <v>13.696447266053173</v>
      </c>
      <c r="F36" s="28">
        <f t="shared" si="3"/>
        <v>15.321756256809525</v>
      </c>
      <c r="G36" s="28">
        <f t="shared" si="3"/>
        <v>16.371683079128168</v>
      </c>
      <c r="H36" s="28">
        <f t="shared" si="3"/>
        <v>17.653035329227301</v>
      </c>
      <c r="I36" s="28">
        <f t="shared" si="3"/>
        <v>15.158365519622128</v>
      </c>
      <c r="J36" s="28">
        <f t="shared" si="3"/>
        <v>15.706189876577897</v>
      </c>
      <c r="K36" s="28">
        <f t="shared" si="3"/>
        <v>14.678928805760268</v>
      </c>
      <c r="L36" s="28">
        <f t="shared" si="3"/>
        <v>13.002507762070403</v>
      </c>
      <c r="M36" s="28">
        <f t="shared" si="3"/>
        <v>14.347080068750452</v>
      </c>
      <c r="N36" s="28">
        <f t="shared" si="3"/>
        <v>14.000515907136716</v>
      </c>
      <c r="O36" s="28">
        <f t="shared" si="3"/>
        <v>14.634124581859167</v>
      </c>
      <c r="P36" s="28">
        <f t="shared" si="3"/>
        <v>14.786280671632584</v>
      </c>
      <c r="Q36" s="28">
        <f t="shared" si="3"/>
        <v>14.295510059469233</v>
      </c>
      <c r="R36" s="28">
        <f t="shared" si="3"/>
        <v>12.914444280929455</v>
      </c>
      <c r="S36" s="28">
        <f t="shared" si="3"/>
        <v>13.358772961861272</v>
      </c>
      <c r="T36" s="28">
        <f t="shared" si="3"/>
        <v>13.563498036114781</v>
      </c>
      <c r="U36" s="28">
        <f t="shared" si="3"/>
        <v>14.323043930745248</v>
      </c>
      <c r="V36" s="28">
        <f t="shared" si="3"/>
        <v>14.456018956280484</v>
      </c>
      <c r="W36" s="28">
        <f t="shared" si="0"/>
        <v>13.81499988434793</v>
      </c>
    </row>
    <row r="37" spans="2:23">
      <c r="B37" s="61" t="s">
        <v>126</v>
      </c>
      <c r="C37" s="356">
        <v>3467.6643498614685</v>
      </c>
      <c r="D37" s="356">
        <v>3484.5005254609723</v>
      </c>
      <c r="E37" s="356">
        <v>3592.3490493933314</v>
      </c>
      <c r="F37" s="356">
        <v>3653.7870688831563</v>
      </c>
      <c r="G37" s="356">
        <v>3682.9297554218019</v>
      </c>
      <c r="H37" s="356">
        <v>3784.9362281456001</v>
      </c>
      <c r="I37" s="356">
        <v>3998.0260819719106</v>
      </c>
      <c r="J37" s="356">
        <v>4272.5147367918216</v>
      </c>
      <c r="K37" s="356">
        <v>4403.1482516480364</v>
      </c>
      <c r="L37" s="356">
        <v>4999.9571032769654</v>
      </c>
      <c r="M37" s="356">
        <v>5363.2676268271707</v>
      </c>
      <c r="N37" s="356">
        <v>5797.6379573898912</v>
      </c>
      <c r="O37" s="356">
        <v>6285.688067259005</v>
      </c>
      <c r="P37" s="356">
        <v>5034.1791344224694</v>
      </c>
      <c r="Q37" s="356">
        <v>5089.8880267507393</v>
      </c>
      <c r="R37" s="356">
        <v>5273.4136338970102</v>
      </c>
      <c r="S37" s="356">
        <v>5108.163076910002</v>
      </c>
      <c r="T37" s="356">
        <v>5352.5172058867865</v>
      </c>
      <c r="U37" s="356">
        <v>5803.0282633053394</v>
      </c>
      <c r="V37" s="356">
        <v>5897.4502382742903</v>
      </c>
      <c r="W37" s="356">
        <v>5515.5187440543614</v>
      </c>
    </row>
    <row r="38" spans="2:23">
      <c r="B38" s="61" t="s">
        <v>127</v>
      </c>
      <c r="C38" s="28">
        <f>C37/1000</f>
        <v>3.4676643498614683</v>
      </c>
      <c r="D38" s="28">
        <f t="shared" ref="D38:V38" si="4">D37/1000</f>
        <v>3.4845005254609722</v>
      </c>
      <c r="E38" s="28">
        <f t="shared" si="4"/>
        <v>3.5923490493933312</v>
      </c>
      <c r="F38" s="28">
        <f t="shared" si="4"/>
        <v>3.6537870688831564</v>
      </c>
      <c r="G38" s="28">
        <f t="shared" si="4"/>
        <v>3.6829297554218021</v>
      </c>
      <c r="H38" s="28">
        <f t="shared" si="4"/>
        <v>3.7849362281456003</v>
      </c>
      <c r="I38" s="28">
        <f t="shared" si="4"/>
        <v>3.9980260819719105</v>
      </c>
      <c r="J38" s="28">
        <f t="shared" si="4"/>
        <v>4.2725147367918215</v>
      </c>
      <c r="K38" s="28">
        <f t="shared" si="4"/>
        <v>4.4031482516480365</v>
      </c>
      <c r="L38" s="28">
        <f t="shared" si="4"/>
        <v>4.9999571032769659</v>
      </c>
      <c r="M38" s="28">
        <f t="shared" si="4"/>
        <v>5.3632676268271711</v>
      </c>
      <c r="N38" s="28">
        <f t="shared" si="4"/>
        <v>5.7976379573898909</v>
      </c>
      <c r="O38" s="28">
        <f t="shared" si="4"/>
        <v>6.285688067259005</v>
      </c>
      <c r="P38" s="28">
        <f t="shared" si="4"/>
        <v>5.0341791344224696</v>
      </c>
      <c r="Q38" s="28">
        <f t="shared" si="4"/>
        <v>5.0898880267507396</v>
      </c>
      <c r="R38" s="28">
        <f t="shared" si="4"/>
        <v>5.2734136338970101</v>
      </c>
      <c r="S38" s="28">
        <f t="shared" si="4"/>
        <v>5.1081630769100022</v>
      </c>
      <c r="T38" s="28">
        <f t="shared" si="4"/>
        <v>5.3525172058867865</v>
      </c>
      <c r="U38" s="28">
        <f t="shared" si="4"/>
        <v>5.8030282633053396</v>
      </c>
      <c r="V38" s="28">
        <f t="shared" si="4"/>
        <v>5.8974502382742902</v>
      </c>
      <c r="W38" s="28">
        <f t="shared" si="0"/>
        <v>5.5155187440543614</v>
      </c>
    </row>
    <row r="39" spans="2:23">
      <c r="B39" s="61" t="s">
        <v>128</v>
      </c>
      <c r="C39" s="28">
        <v>0</v>
      </c>
      <c r="D39" s="28">
        <v>0</v>
      </c>
      <c r="E39" s="28">
        <v>0</v>
      </c>
      <c r="F39" s="28">
        <v>0</v>
      </c>
      <c r="G39" s="28">
        <v>0</v>
      </c>
      <c r="H39" s="28">
        <v>0</v>
      </c>
      <c r="I39" s="28">
        <v>0</v>
      </c>
      <c r="J39" s="28">
        <v>0</v>
      </c>
      <c r="K39" s="28">
        <v>0</v>
      </c>
      <c r="L39" s="28">
        <v>107.04449699054169</v>
      </c>
      <c r="M39" s="28">
        <v>148.05753797649754</v>
      </c>
      <c r="N39" s="28">
        <v>179.27211713002771</v>
      </c>
      <c r="O39" s="28">
        <v>169.5042275723703</v>
      </c>
      <c r="P39" s="28">
        <v>152.92574281073848</v>
      </c>
      <c r="Q39" s="28">
        <v>170.21426865386451</v>
      </c>
      <c r="R39" s="28">
        <v>164.101485621477</v>
      </c>
      <c r="S39" s="28">
        <v>209.21226234833284</v>
      </c>
      <c r="T39" s="28">
        <v>219.61787044998565</v>
      </c>
      <c r="U39" s="28">
        <v>226.43935702684627</v>
      </c>
      <c r="V39" s="28">
        <v>217.26975255565108</v>
      </c>
      <c r="W39" s="28">
        <v>193.39562434317375</v>
      </c>
    </row>
    <row r="40" spans="2:23">
      <c r="B40" s="61" t="s">
        <v>129</v>
      </c>
      <c r="C40" s="28">
        <f>C39/1000</f>
        <v>0</v>
      </c>
      <c r="D40" s="28">
        <f t="shared" ref="D40:V40" si="5">D39/1000</f>
        <v>0</v>
      </c>
      <c r="E40" s="28">
        <f t="shared" si="5"/>
        <v>0</v>
      </c>
      <c r="F40" s="28">
        <f t="shared" si="5"/>
        <v>0</v>
      </c>
      <c r="G40" s="28">
        <f t="shared" si="5"/>
        <v>0</v>
      </c>
      <c r="H40" s="28">
        <f t="shared" si="5"/>
        <v>0</v>
      </c>
      <c r="I40" s="28">
        <f t="shared" si="5"/>
        <v>0</v>
      </c>
      <c r="J40" s="28">
        <f t="shared" si="5"/>
        <v>0</v>
      </c>
      <c r="K40" s="28">
        <f t="shared" si="5"/>
        <v>0</v>
      </c>
      <c r="L40" s="28">
        <f t="shared" si="5"/>
        <v>0.10704449699054169</v>
      </c>
      <c r="M40" s="28">
        <f t="shared" si="5"/>
        <v>0.14805753797649754</v>
      </c>
      <c r="N40" s="28">
        <f t="shared" si="5"/>
        <v>0.17927211713002772</v>
      </c>
      <c r="O40" s="28">
        <f t="shared" si="5"/>
        <v>0.1695042275723703</v>
      </c>
      <c r="P40" s="28">
        <f t="shared" si="5"/>
        <v>0.15292574281073848</v>
      </c>
      <c r="Q40" s="28">
        <f t="shared" si="5"/>
        <v>0.17021426865386452</v>
      </c>
      <c r="R40" s="28">
        <f t="shared" si="5"/>
        <v>0.164101485621477</v>
      </c>
      <c r="S40" s="28">
        <f t="shared" si="5"/>
        <v>0.20921226234833284</v>
      </c>
      <c r="T40" s="28">
        <f t="shared" si="5"/>
        <v>0.21961787044998565</v>
      </c>
      <c r="U40" s="28">
        <f t="shared" si="5"/>
        <v>0.22643935702684626</v>
      </c>
      <c r="V40" s="28">
        <f t="shared" si="5"/>
        <v>0.21726975255565109</v>
      </c>
      <c r="W40" s="28">
        <f t="shared" si="0"/>
        <v>0.19339562434317376</v>
      </c>
    </row>
    <row r="41" spans="2:23">
      <c r="B41" s="61" t="s">
        <v>137</v>
      </c>
      <c r="C41" s="356">
        <v>16204.557179707652</v>
      </c>
      <c r="D41" s="356">
        <v>17278.847807394668</v>
      </c>
      <c r="E41" s="356">
        <v>17670.679277730007</v>
      </c>
      <c r="F41" s="356">
        <v>18735.855546001716</v>
      </c>
      <c r="G41" s="356">
        <v>19833.963886500431</v>
      </c>
      <c r="H41" s="356">
        <v>20827.343078245918</v>
      </c>
      <c r="I41" s="356">
        <v>21162.940670679276</v>
      </c>
      <c r="J41" s="356">
        <v>21563.628546861564</v>
      </c>
      <c r="K41" s="356">
        <v>21934.135855546003</v>
      </c>
      <c r="L41" s="356">
        <v>20617.196904557179</v>
      </c>
      <c r="M41" s="356">
        <v>21049.183147033535</v>
      </c>
      <c r="N41" s="356">
        <v>20938.005159071367</v>
      </c>
      <c r="O41" s="356">
        <v>20657.60963026655</v>
      </c>
      <c r="P41" s="356">
        <v>19783.920894239032</v>
      </c>
      <c r="Q41" s="356">
        <v>19509.63026655202</v>
      </c>
      <c r="R41" s="356">
        <v>19951.676698194322</v>
      </c>
      <c r="S41" s="356">
        <v>19992.691315563199</v>
      </c>
      <c r="T41" s="356">
        <v>20558.985382631126</v>
      </c>
      <c r="U41" s="356">
        <v>20504.299226139294</v>
      </c>
      <c r="V41" s="356">
        <v>20165.864144453997</v>
      </c>
      <c r="W41" s="356">
        <v>18886.930352536543</v>
      </c>
    </row>
    <row r="42" spans="2:23">
      <c r="B42" s="61" t="s">
        <v>138</v>
      </c>
      <c r="C42" s="28">
        <f>C41/1000</f>
        <v>16.204557179707653</v>
      </c>
      <c r="D42" s="28">
        <f t="shared" ref="D42:V42" si="6">D41/1000</f>
        <v>17.278847807394669</v>
      </c>
      <c r="E42" s="28">
        <f t="shared" si="6"/>
        <v>17.670679277730006</v>
      </c>
      <c r="F42" s="28">
        <f t="shared" si="6"/>
        <v>18.735855546001716</v>
      </c>
      <c r="G42" s="28">
        <f t="shared" si="6"/>
        <v>19.833963886500431</v>
      </c>
      <c r="H42" s="28">
        <f t="shared" si="6"/>
        <v>20.827343078245917</v>
      </c>
      <c r="I42" s="28">
        <f t="shared" si="6"/>
        <v>21.162940670679276</v>
      </c>
      <c r="J42" s="28">
        <f t="shared" si="6"/>
        <v>21.563628546861565</v>
      </c>
      <c r="K42" s="28">
        <f t="shared" si="6"/>
        <v>21.934135855546003</v>
      </c>
      <c r="L42" s="28">
        <f t="shared" si="6"/>
        <v>20.617196904557179</v>
      </c>
      <c r="M42" s="28">
        <f t="shared" si="6"/>
        <v>21.049183147033535</v>
      </c>
      <c r="N42" s="28">
        <f t="shared" si="6"/>
        <v>20.938005159071366</v>
      </c>
      <c r="O42" s="28">
        <f t="shared" si="6"/>
        <v>20.657609630266549</v>
      </c>
      <c r="P42" s="28">
        <f t="shared" si="6"/>
        <v>19.783920894239031</v>
      </c>
      <c r="Q42" s="28">
        <f t="shared" si="6"/>
        <v>19.509630266552019</v>
      </c>
      <c r="R42" s="28">
        <f t="shared" si="6"/>
        <v>19.951676698194323</v>
      </c>
      <c r="S42" s="28">
        <f t="shared" si="6"/>
        <v>19.992691315563199</v>
      </c>
      <c r="T42" s="28">
        <f t="shared" si="6"/>
        <v>20.558985382631125</v>
      </c>
      <c r="U42" s="28">
        <f t="shared" si="6"/>
        <v>20.504299226139295</v>
      </c>
      <c r="V42" s="28">
        <f t="shared" si="6"/>
        <v>20.165864144453998</v>
      </c>
      <c r="W42" s="28">
        <f t="shared" si="0"/>
        <v>18.886930352536542</v>
      </c>
    </row>
    <row r="45" spans="2:23">
      <c r="B45" s="54" t="s">
        <v>51</v>
      </c>
    </row>
    <row r="46" spans="2:23">
      <c r="B46" s="54" t="s">
        <v>139</v>
      </c>
    </row>
    <row r="50" spans="2:23">
      <c r="B50" s="48" t="s">
        <v>143</v>
      </c>
    </row>
    <row r="51" spans="2:23">
      <c r="B51" s="7" t="s">
        <v>140</v>
      </c>
      <c r="C51" s="7">
        <v>2000</v>
      </c>
      <c r="D51" s="7">
        <v>2001</v>
      </c>
      <c r="E51" s="7">
        <v>2002</v>
      </c>
      <c r="F51" s="7">
        <v>2003</v>
      </c>
      <c r="G51" s="7">
        <v>2004</v>
      </c>
      <c r="H51" s="7">
        <v>2005</v>
      </c>
      <c r="I51" s="7">
        <v>2006</v>
      </c>
      <c r="J51" s="7">
        <v>2007</v>
      </c>
      <c r="K51" s="7">
        <v>2008</v>
      </c>
      <c r="L51" s="7">
        <v>2009</v>
      </c>
      <c r="M51" s="7">
        <v>2010</v>
      </c>
      <c r="N51" s="7">
        <v>2011</v>
      </c>
      <c r="O51" s="7">
        <v>2012</v>
      </c>
      <c r="P51" s="7">
        <v>2013</v>
      </c>
      <c r="Q51" s="7">
        <v>2014</v>
      </c>
      <c r="R51" s="7">
        <v>2015</v>
      </c>
      <c r="S51" s="7">
        <v>2016</v>
      </c>
      <c r="T51" s="7">
        <v>2017</v>
      </c>
      <c r="U51" s="7">
        <v>2018</v>
      </c>
      <c r="V51" s="7">
        <v>2019</v>
      </c>
      <c r="W51" s="7">
        <v>2020</v>
      </c>
    </row>
    <row r="52" spans="2:23">
      <c r="B52" s="61" t="s">
        <v>141</v>
      </c>
      <c r="C52" s="28">
        <v>149.50196508261163</v>
      </c>
      <c r="D52" s="28">
        <v>148.23345485515608</v>
      </c>
      <c r="E52" s="28">
        <v>148.33987214887236</v>
      </c>
      <c r="F52" s="28">
        <v>148.92977037552595</v>
      </c>
      <c r="G52" s="28">
        <v>150.8677576291976</v>
      </c>
      <c r="H52" s="28">
        <v>149.05911442320098</v>
      </c>
      <c r="I52" s="28">
        <v>143.31882230734871</v>
      </c>
      <c r="J52" s="28">
        <v>140.87740993228238</v>
      </c>
      <c r="K52" s="28">
        <v>135.18164390817216</v>
      </c>
      <c r="L52" s="28">
        <v>129.78953809162064</v>
      </c>
      <c r="M52" s="28">
        <v>129.17265342081777</v>
      </c>
      <c r="N52" s="28">
        <v>129.80643387301623</v>
      </c>
      <c r="O52" s="28">
        <v>133.13359104981154</v>
      </c>
      <c r="P52" s="28">
        <v>125.7483746124369</v>
      </c>
      <c r="Q52" s="28">
        <v>122.21465515364821</v>
      </c>
      <c r="R52" s="28">
        <v>121.74414587768497</v>
      </c>
      <c r="S52" s="28">
        <v>119.06732646220841</v>
      </c>
      <c r="T52" s="28">
        <v>120.65409298582253</v>
      </c>
      <c r="U52" s="28">
        <v>118.05905639051407</v>
      </c>
      <c r="V52" s="28">
        <v>112.8999134417521</v>
      </c>
      <c r="W52" s="28">
        <v>111.52722341618383</v>
      </c>
    </row>
    <row r="53" spans="2:23">
      <c r="B53" s="61" t="s">
        <v>142</v>
      </c>
      <c r="C53" s="28">
        <v>87.612992742217912</v>
      </c>
      <c r="D53" s="28">
        <v>88.477959311790698</v>
      </c>
      <c r="E53" s="28">
        <v>87.717285069464211</v>
      </c>
      <c r="F53" s="28">
        <v>90.530296012210684</v>
      </c>
      <c r="G53" s="28">
        <v>91.765125614746196</v>
      </c>
      <c r="H53" s="28">
        <v>91.643653166359115</v>
      </c>
      <c r="I53" s="28">
        <v>85.879802083212184</v>
      </c>
      <c r="J53" s="28">
        <v>85.100164997632675</v>
      </c>
      <c r="K53" s="28">
        <v>81.262571994004844</v>
      </c>
      <c r="L53" s="28">
        <v>78.594707705986664</v>
      </c>
      <c r="M53" s="28">
        <v>79.680624475044027</v>
      </c>
      <c r="N53" s="28">
        <v>77.398844231717121</v>
      </c>
      <c r="O53" s="28">
        <v>76.47140716772978</v>
      </c>
      <c r="P53" s="28">
        <v>74.699552578693073</v>
      </c>
      <c r="Q53" s="28">
        <v>72.504652583973069</v>
      </c>
      <c r="R53" s="28">
        <v>70.499171104458625</v>
      </c>
      <c r="S53" s="28">
        <v>69.851831629323897</v>
      </c>
      <c r="T53" s="28">
        <v>69.557973189808664</v>
      </c>
      <c r="U53" s="28">
        <v>69.620989912431298</v>
      </c>
      <c r="V53" s="28">
        <v>67.940678270628865</v>
      </c>
      <c r="W53" s="28">
        <v>67.336553921556671</v>
      </c>
    </row>
    <row r="54" spans="2:23">
      <c r="B54" s="66" t="s">
        <v>144</v>
      </c>
    </row>
    <row r="55" spans="2:23">
      <c r="B55" s="66" t="s">
        <v>145</v>
      </c>
    </row>
    <row r="58" spans="2:23">
      <c r="B58" s="71" t="s">
        <v>51</v>
      </c>
    </row>
    <row r="59" spans="2:23">
      <c r="B59" t="s">
        <v>1249</v>
      </c>
    </row>
    <row r="60" spans="2:23">
      <c r="B60" t="s">
        <v>1260</v>
      </c>
    </row>
    <row r="61" spans="2:23">
      <c r="B61" t="s">
        <v>1261</v>
      </c>
    </row>
  </sheetData>
  <hyperlinks>
    <hyperlink ref="A1" location="Indice!A1" display="Regresar &lt;-"/>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47"/>
  <sheetViews>
    <sheetView workbookViewId="0"/>
  </sheetViews>
  <sheetFormatPr baseColWidth="10" defaultRowHeight="15"/>
  <cols>
    <col min="2" max="2" width="24" customWidth="1"/>
    <col min="3" max="3" width="14.28515625" customWidth="1"/>
    <col min="4" max="4" width="34.28515625" bestFit="1" customWidth="1"/>
    <col min="5" max="5" width="29.42578125" bestFit="1" customWidth="1"/>
  </cols>
  <sheetData>
    <row r="1" spans="1:5">
      <c r="A1" s="1" t="s">
        <v>1552</v>
      </c>
    </row>
    <row r="2" spans="1:5" ht="21">
      <c r="B2" s="2" t="s">
        <v>0</v>
      </c>
    </row>
    <row r="3" spans="1:5" ht="21">
      <c r="B3" s="41" t="s">
        <v>146</v>
      </c>
    </row>
    <row r="4" spans="1:5" ht="21">
      <c r="B4" s="41"/>
    </row>
    <row r="5" spans="1:5" ht="15.75">
      <c r="B5" s="47" t="s">
        <v>147</v>
      </c>
    </row>
    <row r="8" spans="1:5">
      <c r="B8" s="73" t="s">
        <v>153</v>
      </c>
    </row>
    <row r="9" spans="1:5">
      <c r="B9" s="7" t="s">
        <v>54</v>
      </c>
      <c r="C9" s="7" t="s">
        <v>150</v>
      </c>
      <c r="D9" s="7" t="s">
        <v>151</v>
      </c>
      <c r="E9" s="7" t="s">
        <v>152</v>
      </c>
    </row>
    <row r="10" spans="1:5">
      <c r="B10" s="7" t="s">
        <v>108</v>
      </c>
      <c r="C10" s="356">
        <v>95761.159</v>
      </c>
      <c r="D10" s="356">
        <v>288526.79700000002</v>
      </c>
      <c r="E10" s="70">
        <v>33.189693295628274</v>
      </c>
    </row>
    <row r="11" spans="1:5">
      <c r="B11" s="7" t="s">
        <v>109</v>
      </c>
      <c r="C11" s="356">
        <v>86667.052850000007</v>
      </c>
      <c r="D11" s="356">
        <v>279353.8222</v>
      </c>
      <c r="E11" s="70">
        <v>31.024115642116318</v>
      </c>
    </row>
    <row r="12" spans="1:5">
      <c r="B12" s="7" t="s">
        <v>110</v>
      </c>
      <c r="C12" s="356">
        <v>85338.722751999987</v>
      </c>
      <c r="D12" s="356">
        <v>283118.643752</v>
      </c>
      <c r="E12" s="70">
        <v>30.142388936686594</v>
      </c>
    </row>
    <row r="13" spans="1:5">
      <c r="B13" s="7" t="s">
        <v>111</v>
      </c>
      <c r="C13" s="356">
        <v>109757.6576435</v>
      </c>
      <c r="D13" s="356">
        <v>273286.24293000001</v>
      </c>
      <c r="E13" s="70">
        <v>40.162159817028737</v>
      </c>
    </row>
    <row r="14" spans="1:5">
      <c r="B14" s="7" t="s">
        <v>112</v>
      </c>
      <c r="C14" s="356">
        <v>107876.13369950002</v>
      </c>
      <c r="D14" s="356">
        <v>266511.74852300005</v>
      </c>
      <c r="E14" s="70">
        <v>40.477065006457032</v>
      </c>
    </row>
    <row r="15" spans="1:5">
      <c r="B15" s="7" t="s">
        <v>113</v>
      </c>
      <c r="C15" s="356">
        <v>94088.112957499994</v>
      </c>
      <c r="D15" s="356">
        <v>267453.84915799997</v>
      </c>
      <c r="E15" s="70">
        <v>35.179195683183785</v>
      </c>
    </row>
    <row r="16" spans="1:5">
      <c r="B16" s="7" t="s">
        <v>114</v>
      </c>
      <c r="C16" s="356">
        <v>101089.16918449999</v>
      </c>
      <c r="D16" s="356">
        <v>261835.69150099996</v>
      </c>
      <c r="E16" s="70">
        <v>38.607864575297562</v>
      </c>
    </row>
    <row r="17" spans="2:23">
      <c r="B17" s="7" t="s">
        <v>115</v>
      </c>
      <c r="C17" s="356">
        <v>84610.866486999992</v>
      </c>
      <c r="D17" s="356">
        <v>262305.75811900001</v>
      </c>
      <c r="E17" s="70">
        <v>32.256579914122455</v>
      </c>
    </row>
    <row r="18" spans="2:23">
      <c r="B18" s="7" t="s">
        <v>116</v>
      </c>
      <c r="C18" s="356">
        <v>100344.40521300001</v>
      </c>
      <c r="D18" s="356">
        <v>260981.902038</v>
      </c>
      <c r="E18" s="70">
        <v>38.448798337897571</v>
      </c>
    </row>
    <row r="19" spans="2:23">
      <c r="B19" s="7" t="s">
        <v>117</v>
      </c>
      <c r="C19" s="356">
        <v>97913.29749099999</v>
      </c>
      <c r="D19" s="356">
        <v>260828.78118600004</v>
      </c>
      <c r="E19" s="70">
        <v>37.539299553440344</v>
      </c>
    </row>
    <row r="20" spans="2:23">
      <c r="B20" s="7" t="s">
        <v>148</v>
      </c>
      <c r="C20" s="356">
        <v>110605.19221199998</v>
      </c>
      <c r="D20" s="356">
        <v>251398.73779599997</v>
      </c>
      <c r="E20" s="70">
        <v>43.99592184975554</v>
      </c>
    </row>
    <row r="21" spans="2:23">
      <c r="B21" s="7" t="s">
        <v>149</v>
      </c>
      <c r="C21" s="356">
        <v>121371.222929</v>
      </c>
      <c r="D21" s="356">
        <v>259904.85714000004</v>
      </c>
      <c r="E21" s="70">
        <v>46.698328097663186</v>
      </c>
    </row>
    <row r="23" spans="2:23">
      <c r="B23" s="72" t="s">
        <v>51</v>
      </c>
    </row>
    <row r="24" spans="2:23">
      <c r="B24" s="347" t="s">
        <v>1250</v>
      </c>
    </row>
    <row r="27" spans="2:23">
      <c r="B27" s="73" t="s">
        <v>154</v>
      </c>
    </row>
    <row r="28" spans="2:23">
      <c r="B28" s="74" t="s">
        <v>155</v>
      </c>
      <c r="C28" s="7" t="s">
        <v>98</v>
      </c>
      <c r="D28" s="7" t="s">
        <v>99</v>
      </c>
      <c r="E28" s="7" t="s">
        <v>100</v>
      </c>
      <c r="F28" s="7" t="s">
        <v>101</v>
      </c>
      <c r="G28" s="7" t="s">
        <v>102</v>
      </c>
      <c r="H28" s="7" t="s">
        <v>103</v>
      </c>
      <c r="I28" s="7" t="s">
        <v>104</v>
      </c>
      <c r="J28" s="7" t="s">
        <v>105</v>
      </c>
      <c r="K28" s="7" t="s">
        <v>106</v>
      </c>
      <c r="L28" s="7" t="s">
        <v>107</v>
      </c>
      <c r="M28" s="7" t="s">
        <v>108</v>
      </c>
      <c r="N28" s="7" t="s">
        <v>109</v>
      </c>
      <c r="O28" s="7" t="s">
        <v>110</v>
      </c>
      <c r="P28" s="7" t="s">
        <v>111</v>
      </c>
      <c r="Q28" s="7" t="s">
        <v>112</v>
      </c>
      <c r="R28" s="7" t="s">
        <v>113</v>
      </c>
      <c r="S28" s="7" t="s">
        <v>114</v>
      </c>
      <c r="T28" s="7" t="s">
        <v>115</v>
      </c>
      <c r="U28" s="7" t="s">
        <v>116</v>
      </c>
      <c r="V28" s="7" t="s">
        <v>117</v>
      </c>
      <c r="W28" s="7">
        <v>2020</v>
      </c>
    </row>
    <row r="29" spans="2:23">
      <c r="B29" s="74" t="s">
        <v>62</v>
      </c>
      <c r="C29" s="28">
        <v>20470</v>
      </c>
      <c r="D29" s="28">
        <v>21754</v>
      </c>
      <c r="E29" s="65">
        <v>23428</v>
      </c>
      <c r="F29" s="65">
        <v>24558</v>
      </c>
      <c r="G29" s="65">
        <v>27191</v>
      </c>
      <c r="H29" s="65">
        <v>28885</v>
      </c>
      <c r="I29" s="65">
        <v>30918</v>
      </c>
      <c r="J29" s="65">
        <v>34447</v>
      </c>
      <c r="K29" s="65">
        <v>39163</v>
      </c>
      <c r="L29" s="65">
        <v>42254</v>
      </c>
      <c r="M29" s="65">
        <v>44806</v>
      </c>
      <c r="N29" s="65">
        <v>46497.296000000002</v>
      </c>
      <c r="O29" s="65">
        <v>48990.296000000002</v>
      </c>
      <c r="P29" s="65">
        <v>50252.858999999997</v>
      </c>
      <c r="Q29" s="65">
        <v>50287.858999999997</v>
      </c>
      <c r="R29" s="65">
        <v>51143.858999999997</v>
      </c>
      <c r="S29" s="65">
        <v>51226.858999999997</v>
      </c>
      <c r="T29" s="65">
        <v>51379.338000000003</v>
      </c>
      <c r="U29" s="65">
        <v>51715.212999999996</v>
      </c>
      <c r="V29" s="65">
        <v>58219.591999999997</v>
      </c>
      <c r="W29" s="65">
        <v>63095.4</v>
      </c>
    </row>
    <row r="30" spans="2:23">
      <c r="B30" s="74" t="s">
        <v>156</v>
      </c>
      <c r="C30" s="28">
        <v>17960</v>
      </c>
      <c r="D30" s="28">
        <v>18032</v>
      </c>
      <c r="E30" s="65">
        <v>18068</v>
      </c>
      <c r="F30" s="65">
        <v>18043</v>
      </c>
      <c r="G30" s="65">
        <v>18167</v>
      </c>
      <c r="H30" s="65">
        <v>18220</v>
      </c>
      <c r="I30" s="65">
        <v>18318</v>
      </c>
      <c r="J30" s="65">
        <v>18372</v>
      </c>
      <c r="K30" s="65">
        <v>18451</v>
      </c>
      <c r="L30" s="65">
        <v>18505</v>
      </c>
      <c r="M30" s="65">
        <v>18535</v>
      </c>
      <c r="N30" s="65">
        <v>18540</v>
      </c>
      <c r="O30" s="65">
        <v>18550</v>
      </c>
      <c r="P30" s="65">
        <v>19185</v>
      </c>
      <c r="Q30" s="65">
        <v>19223</v>
      </c>
      <c r="R30" s="65">
        <v>20053</v>
      </c>
      <c r="S30" s="65">
        <v>20080</v>
      </c>
      <c r="T30" s="65">
        <v>20079</v>
      </c>
      <c r="U30" s="65">
        <v>20079.572</v>
      </c>
      <c r="V30" s="65">
        <v>20113.667000000001</v>
      </c>
      <c r="W30" s="65">
        <v>20116.592000000001</v>
      </c>
    </row>
    <row r="31" spans="2:23">
      <c r="B31" s="74" t="s">
        <v>157</v>
      </c>
      <c r="C31" s="28">
        <v>10</v>
      </c>
      <c r="D31" s="28">
        <v>13</v>
      </c>
      <c r="E31" s="65">
        <v>17</v>
      </c>
      <c r="F31" s="65">
        <v>22</v>
      </c>
      <c r="G31" s="65">
        <v>33</v>
      </c>
      <c r="H31" s="65">
        <v>52</v>
      </c>
      <c r="I31" s="65">
        <v>130</v>
      </c>
      <c r="J31" s="65">
        <v>494</v>
      </c>
      <c r="K31" s="65">
        <v>3384</v>
      </c>
      <c r="L31" s="65">
        <v>3423</v>
      </c>
      <c r="M31" s="65">
        <v>3873</v>
      </c>
      <c r="N31" s="65">
        <v>4283</v>
      </c>
      <c r="O31" s="65">
        <v>4569</v>
      </c>
      <c r="P31" s="65">
        <v>4690</v>
      </c>
      <c r="Q31" s="65">
        <v>4697</v>
      </c>
      <c r="R31" s="65">
        <v>4704</v>
      </c>
      <c r="S31" s="65">
        <v>4713</v>
      </c>
      <c r="T31" s="65">
        <v>4723</v>
      </c>
      <c r="U31" s="65">
        <v>4763.607</v>
      </c>
      <c r="V31" s="65">
        <v>8839.2530000000006</v>
      </c>
      <c r="W31" s="65">
        <v>10285.477000000001</v>
      </c>
    </row>
    <row r="32" spans="2:23">
      <c r="B32" s="74" t="s">
        <v>158</v>
      </c>
      <c r="C32" s="28">
        <v>0</v>
      </c>
      <c r="D32" s="28">
        <v>0</v>
      </c>
      <c r="E32" s="65">
        <v>0</v>
      </c>
      <c r="F32" s="65">
        <v>0</v>
      </c>
      <c r="G32" s="65">
        <v>0</v>
      </c>
      <c r="H32" s="65">
        <v>0</v>
      </c>
      <c r="I32" s="65">
        <v>11</v>
      </c>
      <c r="J32" s="65">
        <v>11</v>
      </c>
      <c r="K32" s="65">
        <v>61</v>
      </c>
      <c r="L32" s="65">
        <v>282</v>
      </c>
      <c r="M32" s="65">
        <v>732</v>
      </c>
      <c r="N32" s="65">
        <v>1149</v>
      </c>
      <c r="O32" s="65">
        <v>2000</v>
      </c>
      <c r="P32" s="65">
        <v>2304.0630000000001</v>
      </c>
      <c r="Q32" s="65">
        <v>2304.0630000000001</v>
      </c>
      <c r="R32" s="65">
        <v>2304.0630000000001</v>
      </c>
      <c r="S32" s="65">
        <v>2304.0630000000001</v>
      </c>
      <c r="T32" s="65">
        <v>2304.0630000000001</v>
      </c>
      <c r="U32" s="65">
        <v>2304.0630000000001</v>
      </c>
      <c r="V32" s="65">
        <v>2304.0129999999999</v>
      </c>
      <c r="W32" s="65">
        <v>2304.0100000000002</v>
      </c>
    </row>
    <row r="33" spans="2:23">
      <c r="B33" s="74" t="s">
        <v>159</v>
      </c>
      <c r="C33" s="28">
        <v>0</v>
      </c>
      <c r="D33" s="28">
        <v>0</v>
      </c>
      <c r="E33" s="65">
        <v>0</v>
      </c>
      <c r="F33" s="65">
        <v>0</v>
      </c>
      <c r="G33" s="65">
        <v>0</v>
      </c>
      <c r="H33" s="65">
        <v>0</v>
      </c>
      <c r="I33" s="65">
        <v>0</v>
      </c>
      <c r="J33" s="65">
        <v>0</v>
      </c>
      <c r="K33" s="65">
        <v>0</v>
      </c>
      <c r="L33" s="65">
        <v>0</v>
      </c>
      <c r="M33" s="65">
        <v>0</v>
      </c>
      <c r="N33" s="65">
        <v>0.29600000000000004</v>
      </c>
      <c r="O33" s="65">
        <v>0.29600000000000004</v>
      </c>
      <c r="P33" s="65">
        <v>4.7960000000000003</v>
      </c>
      <c r="Q33" s="65">
        <v>4.7960000000000003</v>
      </c>
      <c r="R33" s="65">
        <v>4.7960000000000003</v>
      </c>
      <c r="S33" s="65">
        <v>4.7960000000000003</v>
      </c>
      <c r="T33" s="65">
        <v>4.7960000000000003</v>
      </c>
      <c r="U33" s="65">
        <v>4.7960000000000003</v>
      </c>
      <c r="V33" s="65">
        <v>4.7960000000000003</v>
      </c>
      <c r="W33" s="65">
        <v>4.8</v>
      </c>
    </row>
    <row r="34" spans="2:23">
      <c r="B34" s="74" t="s">
        <v>160</v>
      </c>
      <c r="C34" s="28">
        <v>2206</v>
      </c>
      <c r="D34" s="28">
        <v>3397</v>
      </c>
      <c r="E34" s="65">
        <v>4891</v>
      </c>
      <c r="F34" s="65">
        <v>5945</v>
      </c>
      <c r="G34" s="65">
        <v>8317</v>
      </c>
      <c r="H34" s="65">
        <v>9918</v>
      </c>
      <c r="I34" s="65">
        <v>11722</v>
      </c>
      <c r="J34" s="65">
        <v>14820</v>
      </c>
      <c r="K34" s="65">
        <v>16555</v>
      </c>
      <c r="L34" s="65">
        <v>19176</v>
      </c>
      <c r="M34" s="65">
        <v>20693</v>
      </c>
      <c r="N34" s="65">
        <v>21529</v>
      </c>
      <c r="O34" s="65">
        <v>22789</v>
      </c>
      <c r="P34" s="65">
        <v>22958</v>
      </c>
      <c r="Q34" s="65">
        <v>22925</v>
      </c>
      <c r="R34" s="65">
        <v>22943</v>
      </c>
      <c r="S34" s="65">
        <v>22990</v>
      </c>
      <c r="T34" s="65">
        <v>23124.478999999999</v>
      </c>
      <c r="U34" s="65">
        <v>23405.055</v>
      </c>
      <c r="V34" s="65">
        <v>25590.076000000001</v>
      </c>
      <c r="W34" s="65">
        <v>26819.19</v>
      </c>
    </row>
    <row r="35" spans="2:23">
      <c r="B35" s="74" t="s">
        <v>161</v>
      </c>
      <c r="C35" s="28">
        <v>94</v>
      </c>
      <c r="D35" s="28">
        <v>94</v>
      </c>
      <c r="E35" s="65">
        <v>94</v>
      </c>
      <c r="F35" s="65">
        <v>94</v>
      </c>
      <c r="G35" s="65">
        <v>189</v>
      </c>
      <c r="H35" s="65">
        <v>189</v>
      </c>
      <c r="I35" s="65">
        <v>189</v>
      </c>
      <c r="J35" s="65">
        <v>189</v>
      </c>
      <c r="K35" s="65">
        <v>189</v>
      </c>
      <c r="L35" s="65">
        <v>189</v>
      </c>
      <c r="M35" s="65">
        <v>223</v>
      </c>
      <c r="N35" s="65">
        <v>224</v>
      </c>
      <c r="O35" s="65">
        <v>224</v>
      </c>
      <c r="P35" s="65">
        <v>234</v>
      </c>
      <c r="Q35" s="65">
        <v>234</v>
      </c>
      <c r="R35" s="65">
        <v>234</v>
      </c>
      <c r="S35" s="65">
        <v>234</v>
      </c>
      <c r="T35" s="65">
        <v>242</v>
      </c>
      <c r="U35" s="65">
        <v>241.351</v>
      </c>
      <c r="V35" s="65">
        <v>241.351</v>
      </c>
      <c r="W35" s="65">
        <v>241.351</v>
      </c>
    </row>
    <row r="36" spans="2:23">
      <c r="B36" s="74" t="s">
        <v>162</v>
      </c>
      <c r="C36" s="28">
        <v>150</v>
      </c>
      <c r="D36" s="28">
        <v>167</v>
      </c>
      <c r="E36" s="65">
        <v>285</v>
      </c>
      <c r="F36" s="65">
        <v>329</v>
      </c>
      <c r="G36" s="65">
        <v>344</v>
      </c>
      <c r="H36" s="65">
        <v>354</v>
      </c>
      <c r="I36" s="65">
        <v>388</v>
      </c>
      <c r="J36" s="65">
        <v>396</v>
      </c>
      <c r="K36" s="65">
        <v>374</v>
      </c>
      <c r="L36" s="65">
        <v>502</v>
      </c>
      <c r="M36" s="65">
        <v>541.16700000000003</v>
      </c>
      <c r="N36" s="65">
        <v>558.16700000000003</v>
      </c>
      <c r="O36" s="65">
        <v>635.85699999999997</v>
      </c>
      <c r="P36" s="65">
        <v>652.94100000000003</v>
      </c>
      <c r="Q36" s="65">
        <v>672.94100000000003</v>
      </c>
      <c r="R36" s="65">
        <v>672.44100000000003</v>
      </c>
      <c r="S36" s="65">
        <v>672.44100000000003</v>
      </c>
      <c r="T36" s="65">
        <v>672.44100000000003</v>
      </c>
      <c r="U36" s="65">
        <v>672.44100000000003</v>
      </c>
      <c r="V36" s="65">
        <v>718.44100000000003</v>
      </c>
      <c r="W36" s="65">
        <v>867.85400000000004</v>
      </c>
    </row>
    <row r="37" spans="2:23">
      <c r="B37" s="74" t="s">
        <v>163</v>
      </c>
      <c r="C37" s="65">
        <v>30.382999999999999</v>
      </c>
      <c r="D37" s="65">
        <v>36.337000000000003</v>
      </c>
      <c r="E37" s="65">
        <v>61.069000000000003</v>
      </c>
      <c r="F37" s="65">
        <v>102.026</v>
      </c>
      <c r="G37" s="65">
        <v>118.96599999999999</v>
      </c>
      <c r="H37" s="65">
        <v>136.34</v>
      </c>
      <c r="I37" s="65">
        <v>144.42400000000001</v>
      </c>
      <c r="J37" s="65">
        <v>153.30600000000001</v>
      </c>
      <c r="K37" s="65">
        <v>158.77799999999999</v>
      </c>
      <c r="L37" s="65">
        <v>180.29</v>
      </c>
      <c r="M37" s="65">
        <v>198.072</v>
      </c>
      <c r="N37" s="65">
        <v>222.52500000000001</v>
      </c>
      <c r="O37" s="65">
        <v>232.99</v>
      </c>
      <c r="P37" s="65">
        <v>242.982</v>
      </c>
      <c r="Q37" s="65">
        <v>242.542</v>
      </c>
      <c r="R37" s="65">
        <v>245.23500000000001</v>
      </c>
      <c r="S37" s="65">
        <v>247.815</v>
      </c>
      <c r="T37" s="65">
        <v>251.107</v>
      </c>
      <c r="U37" s="65">
        <v>257.92</v>
      </c>
      <c r="V37" s="65">
        <v>266.69900000000001</v>
      </c>
      <c r="W37" s="65">
        <v>269.08300000000003</v>
      </c>
    </row>
    <row r="38" spans="2:23">
      <c r="B38" s="74" t="s">
        <v>164</v>
      </c>
      <c r="C38" s="65">
        <v>0</v>
      </c>
      <c r="D38" s="65">
        <v>0</v>
      </c>
      <c r="E38" s="65">
        <v>0</v>
      </c>
      <c r="F38" s="65">
        <v>0</v>
      </c>
      <c r="G38" s="65">
        <v>0</v>
      </c>
      <c r="H38" s="65">
        <v>0</v>
      </c>
      <c r="I38" s="65">
        <v>0</v>
      </c>
      <c r="J38" s="65">
        <v>0</v>
      </c>
      <c r="K38" s="65">
        <v>0</v>
      </c>
      <c r="L38" s="65">
        <v>0</v>
      </c>
      <c r="M38" s="65">
        <v>0</v>
      </c>
      <c r="N38" s="65">
        <v>0</v>
      </c>
      <c r="O38" s="65">
        <v>0</v>
      </c>
      <c r="P38" s="65">
        <v>0</v>
      </c>
      <c r="Q38" s="65">
        <v>0</v>
      </c>
      <c r="R38" s="65">
        <v>0</v>
      </c>
      <c r="S38" s="65">
        <v>0</v>
      </c>
      <c r="T38" s="65">
        <v>0</v>
      </c>
      <c r="U38" s="65">
        <v>6.4119999999999999</v>
      </c>
      <c r="V38" s="65">
        <v>6.4119999999999999</v>
      </c>
      <c r="W38" s="65">
        <v>6.4119999999999999</v>
      </c>
    </row>
    <row r="39" spans="2:23">
      <c r="E39" s="36"/>
    </row>
    <row r="40" spans="2:23">
      <c r="B40" s="72" t="s">
        <v>51</v>
      </c>
      <c r="E40" s="36"/>
    </row>
    <row r="41" spans="2:23">
      <c r="B41" s="72" t="s">
        <v>139</v>
      </c>
      <c r="E41" s="36"/>
    </row>
    <row r="42" spans="2:23">
      <c r="E42" s="36"/>
    </row>
    <row r="43" spans="2:23">
      <c r="E43" s="36"/>
    </row>
    <row r="44" spans="2:23">
      <c r="E44" s="36"/>
    </row>
    <row r="45" spans="2:23">
      <c r="E45" s="36"/>
    </row>
    <row r="46" spans="2:23">
      <c r="E46" s="36"/>
    </row>
    <row r="47" spans="2:23">
      <c r="E47" s="36"/>
    </row>
  </sheetData>
  <hyperlinks>
    <hyperlink ref="A1" location="Indice!A1" display="Regresar &lt;-"/>
  </hyperlinks>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22"/>
  <sheetViews>
    <sheetView workbookViewId="0"/>
  </sheetViews>
  <sheetFormatPr baseColWidth="10" defaultRowHeight="15"/>
  <cols>
    <col min="2" max="2" width="25" customWidth="1"/>
  </cols>
  <sheetData>
    <row r="1" spans="1:17">
      <c r="A1" s="1" t="s">
        <v>1552</v>
      </c>
    </row>
    <row r="2" spans="1:17" ht="21">
      <c r="B2" s="2" t="s">
        <v>0</v>
      </c>
    </row>
    <row r="3" spans="1:17" ht="21">
      <c r="B3" s="41" t="s">
        <v>146</v>
      </c>
    </row>
    <row r="4" spans="1:17" ht="21">
      <c r="B4" s="41"/>
    </row>
    <row r="5" spans="1:17" ht="15.75">
      <c r="B5" s="47" t="s">
        <v>165</v>
      </c>
    </row>
    <row r="8" spans="1:17">
      <c r="B8" s="73" t="s">
        <v>166</v>
      </c>
      <c r="C8" s="25"/>
      <c r="D8" s="25"/>
      <c r="E8" s="25"/>
      <c r="F8" s="25"/>
      <c r="G8" s="25"/>
      <c r="H8" s="25"/>
      <c r="I8" s="25"/>
      <c r="J8" s="25"/>
      <c r="K8" s="25"/>
      <c r="L8" s="25"/>
      <c r="M8" s="25"/>
      <c r="N8" s="25"/>
      <c r="O8" s="25"/>
      <c r="P8" s="25"/>
      <c r="Q8" s="25"/>
    </row>
    <row r="9" spans="1:17">
      <c r="B9" s="7"/>
      <c r="C9" s="7">
        <v>2007</v>
      </c>
      <c r="D9" s="7">
        <v>2008</v>
      </c>
      <c r="E9" s="7">
        <v>2009</v>
      </c>
      <c r="F9" s="7">
        <v>2010</v>
      </c>
      <c r="G9" s="7">
        <v>2011</v>
      </c>
      <c r="H9" s="7">
        <v>2012</v>
      </c>
      <c r="I9" s="7">
        <v>2013</v>
      </c>
      <c r="J9" s="7">
        <v>2014</v>
      </c>
      <c r="K9" s="7">
        <v>2015</v>
      </c>
      <c r="L9" s="7">
        <v>2016</v>
      </c>
      <c r="M9" s="7">
        <v>2017</v>
      </c>
      <c r="N9" s="7">
        <v>2018</v>
      </c>
      <c r="O9" s="7">
        <v>2019</v>
      </c>
      <c r="P9" s="7">
        <v>2020</v>
      </c>
      <c r="Q9" s="7">
        <v>2021</v>
      </c>
    </row>
    <row r="10" spans="1:17">
      <c r="B10" s="78" t="s">
        <v>167</v>
      </c>
      <c r="C10" s="357">
        <v>1005</v>
      </c>
      <c r="D10" s="357">
        <v>1253</v>
      </c>
      <c r="E10" s="357">
        <v>2234</v>
      </c>
      <c r="F10" s="357">
        <v>7644</v>
      </c>
      <c r="G10" s="357">
        <v>11982</v>
      </c>
      <c r="H10" s="357">
        <v>19353</v>
      </c>
      <c r="I10" s="357">
        <v>22587</v>
      </c>
      <c r="J10" s="357">
        <v>27213</v>
      </c>
      <c r="K10" s="357">
        <v>31603</v>
      </c>
      <c r="L10" s="357">
        <v>34881</v>
      </c>
      <c r="M10" s="357">
        <v>36659</v>
      </c>
      <c r="N10" s="357">
        <v>38229</v>
      </c>
      <c r="O10" s="357">
        <v>39579</v>
      </c>
      <c r="P10" s="357">
        <v>40583</v>
      </c>
      <c r="Q10" s="357">
        <v>44005</v>
      </c>
    </row>
    <row r="11" spans="1:17">
      <c r="B11" s="78" t="s">
        <v>168</v>
      </c>
      <c r="C11" s="357">
        <v>26265</v>
      </c>
      <c r="D11" s="357">
        <v>29056</v>
      </c>
      <c r="E11" s="357">
        <v>31060</v>
      </c>
      <c r="F11" s="357">
        <v>34313</v>
      </c>
      <c r="G11" s="357">
        <v>35350</v>
      </c>
      <c r="H11" s="357">
        <v>40931</v>
      </c>
      <c r="I11" s="357">
        <v>38569</v>
      </c>
      <c r="J11" s="357">
        <v>38793</v>
      </c>
      <c r="K11" s="357">
        <v>43231</v>
      </c>
      <c r="L11" s="357">
        <v>46561</v>
      </c>
      <c r="M11" s="357">
        <v>46482</v>
      </c>
      <c r="N11" s="357">
        <v>48087</v>
      </c>
      <c r="O11" s="357">
        <v>51316</v>
      </c>
      <c r="P11" s="357">
        <v>55483</v>
      </c>
      <c r="Q11" s="357">
        <v>61733</v>
      </c>
    </row>
    <row r="12" spans="1:17">
      <c r="B12" s="78" t="s">
        <v>169</v>
      </c>
      <c r="C12" s="357">
        <v>52201</v>
      </c>
      <c r="D12" s="357">
        <v>53140</v>
      </c>
      <c r="E12" s="357">
        <v>59879</v>
      </c>
      <c r="F12" s="357">
        <v>88773</v>
      </c>
      <c r="G12" s="357">
        <v>76629</v>
      </c>
      <c r="H12" s="357"/>
      <c r="I12" s="357"/>
      <c r="J12" s="357"/>
      <c r="K12" s="357"/>
      <c r="L12" s="357"/>
      <c r="M12" s="357"/>
      <c r="N12" s="357"/>
      <c r="O12" s="357"/>
      <c r="P12" s="357"/>
      <c r="Q12" s="357"/>
    </row>
    <row r="13" spans="1:17">
      <c r="B13" s="78" t="s">
        <v>170</v>
      </c>
      <c r="C13" s="357">
        <v>47430</v>
      </c>
      <c r="D13" s="357">
        <v>47337</v>
      </c>
      <c r="E13" s="357">
        <v>54709</v>
      </c>
      <c r="F13" s="357">
        <v>76476</v>
      </c>
      <c r="G13" s="357">
        <v>65649</v>
      </c>
      <c r="H13" s="357">
        <v>66225</v>
      </c>
      <c r="I13" s="357">
        <v>79995</v>
      </c>
      <c r="J13" s="357">
        <v>80582</v>
      </c>
      <c r="K13" s="357">
        <v>72575</v>
      </c>
      <c r="L13" s="357">
        <v>85823</v>
      </c>
      <c r="M13" s="357">
        <v>78486</v>
      </c>
      <c r="N13" s="357">
        <v>103465</v>
      </c>
      <c r="O13" s="357">
        <v>101799</v>
      </c>
      <c r="P13" s="357">
        <v>109186</v>
      </c>
      <c r="Q13" s="357">
        <v>121905</v>
      </c>
    </row>
    <row r="14" spans="1:17">
      <c r="B14" s="78" t="s">
        <v>171</v>
      </c>
      <c r="C14" s="357">
        <v>2482</v>
      </c>
      <c r="D14" s="357">
        <v>3431</v>
      </c>
      <c r="E14" s="357">
        <v>4935</v>
      </c>
      <c r="F14" s="357">
        <v>8489</v>
      </c>
      <c r="G14" s="357">
        <v>10540</v>
      </c>
      <c r="H14" s="357">
        <v>13627</v>
      </c>
      <c r="I14" s="357">
        <v>20749</v>
      </c>
      <c r="J14" s="357">
        <v>20482</v>
      </c>
      <c r="K14" s="357">
        <v>22962</v>
      </c>
      <c r="L14" s="357">
        <v>26800</v>
      </c>
      <c r="M14" s="357">
        <v>32606</v>
      </c>
      <c r="N14" s="357">
        <v>42674</v>
      </c>
      <c r="O14" s="357">
        <v>51571</v>
      </c>
      <c r="P14" s="357">
        <v>53365</v>
      </c>
      <c r="Q14" s="357">
        <v>68775</v>
      </c>
    </row>
    <row r="16" spans="1:17">
      <c r="B16" t="s">
        <v>173</v>
      </c>
    </row>
    <row r="18" spans="2:2">
      <c r="B18" t="s">
        <v>172</v>
      </c>
    </row>
    <row r="21" spans="2:2">
      <c r="B21" t="s">
        <v>51</v>
      </c>
    </row>
    <row r="22" spans="2:2">
      <c r="B22" t="s">
        <v>1262</v>
      </c>
    </row>
  </sheetData>
  <hyperlinks>
    <hyperlink ref="A1" location="Indice!A1" display="Regresar &lt;-"/>
  </hyperlinks>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0"/>
  <sheetViews>
    <sheetView workbookViewId="0"/>
  </sheetViews>
  <sheetFormatPr baseColWidth="10" defaultRowHeight="15"/>
  <sheetData>
    <row r="1" spans="1:18">
      <c r="A1" s="1" t="s">
        <v>1552</v>
      </c>
    </row>
    <row r="2" spans="1:18" ht="21">
      <c r="B2" s="2" t="s">
        <v>0</v>
      </c>
    </row>
    <row r="3" spans="1:18" ht="21">
      <c r="B3" s="41" t="s">
        <v>146</v>
      </c>
    </row>
    <row r="4" spans="1:18" ht="21">
      <c r="B4" s="41"/>
    </row>
    <row r="5" spans="1:18" ht="15.75">
      <c r="B5" s="47" t="s">
        <v>174</v>
      </c>
    </row>
    <row r="8" spans="1:18">
      <c r="B8" s="73" t="s">
        <v>176</v>
      </c>
    </row>
    <row r="9" spans="1:18">
      <c r="B9" s="73"/>
    </row>
    <row r="10" spans="1:18">
      <c r="B10" s="81" t="s">
        <v>175</v>
      </c>
    </row>
    <row r="11" spans="1:18">
      <c r="B11" s="7" t="s">
        <v>102</v>
      </c>
      <c r="C11" s="7" t="s">
        <v>103</v>
      </c>
      <c r="D11" s="7" t="s">
        <v>104</v>
      </c>
      <c r="E11" s="7" t="s">
        <v>105</v>
      </c>
      <c r="F11" s="7" t="s">
        <v>106</v>
      </c>
      <c r="G11" s="7" t="s">
        <v>107</v>
      </c>
      <c r="H11" s="7" t="s">
        <v>108</v>
      </c>
      <c r="I11" s="7" t="s">
        <v>109</v>
      </c>
      <c r="J11" s="7" t="s">
        <v>110</v>
      </c>
      <c r="K11" s="7" t="s">
        <v>111</v>
      </c>
      <c r="L11" s="7" t="s">
        <v>112</v>
      </c>
      <c r="M11" s="7" t="s">
        <v>113</v>
      </c>
      <c r="N11" s="7" t="s">
        <v>114</v>
      </c>
      <c r="O11" s="7" t="s">
        <v>115</v>
      </c>
      <c r="P11" s="7" t="s">
        <v>116</v>
      </c>
      <c r="Q11" s="7" t="s">
        <v>117</v>
      </c>
      <c r="R11" s="7">
        <v>2020</v>
      </c>
    </row>
    <row r="12" spans="1:18">
      <c r="B12" s="82">
        <v>8.3445473209107265E-2</v>
      </c>
      <c r="C12" s="82">
        <v>8.4443790302583435E-2</v>
      </c>
      <c r="D12" s="82">
        <v>9.1558349643269005E-2</v>
      </c>
      <c r="E12" s="82">
        <v>9.6667443662073624E-2</v>
      </c>
      <c r="F12" s="82">
        <v>0.10743935897159877</v>
      </c>
      <c r="G12" s="82">
        <v>0.12957740647616695</v>
      </c>
      <c r="H12" s="82">
        <v>0.13781770502741852</v>
      </c>
      <c r="I12" s="82">
        <v>0.13176239762026715</v>
      </c>
      <c r="J12" s="82">
        <v>0.14238857816861678</v>
      </c>
      <c r="K12" s="82">
        <v>0.15080898318496858</v>
      </c>
      <c r="L12" s="82">
        <v>0.15879475253651554</v>
      </c>
      <c r="M12" s="82">
        <v>0.16220963266874994</v>
      </c>
      <c r="N12" s="82">
        <v>0.17014190866854373</v>
      </c>
      <c r="O12" s="82">
        <v>0.17117901778478167</v>
      </c>
      <c r="P12" s="82">
        <v>0.1702214442872991</v>
      </c>
      <c r="Q12" s="82">
        <v>0.17851413271369818</v>
      </c>
      <c r="R12" s="82">
        <v>0.21219516545223074</v>
      </c>
    </row>
    <row r="14" spans="1:18">
      <c r="B14" s="81" t="s">
        <v>177</v>
      </c>
    </row>
    <row r="15" spans="1:18">
      <c r="B15" s="7" t="s">
        <v>102</v>
      </c>
      <c r="C15" s="7" t="s">
        <v>103</v>
      </c>
      <c r="D15" s="7" t="s">
        <v>104</v>
      </c>
      <c r="E15" s="7" t="s">
        <v>105</v>
      </c>
      <c r="F15" s="7" t="s">
        <v>106</v>
      </c>
      <c r="G15" s="7" t="s">
        <v>107</v>
      </c>
      <c r="H15" s="7" t="s">
        <v>108</v>
      </c>
      <c r="I15" s="7" t="s">
        <v>109</v>
      </c>
      <c r="J15" s="7" t="s">
        <v>110</v>
      </c>
      <c r="K15" s="7" t="s">
        <v>111</v>
      </c>
      <c r="L15" s="7" t="s">
        <v>112</v>
      </c>
      <c r="M15" s="7" t="s">
        <v>113</v>
      </c>
      <c r="N15" s="7" t="s">
        <v>114</v>
      </c>
      <c r="O15" s="7" t="s">
        <v>115</v>
      </c>
      <c r="P15" s="7" t="s">
        <v>116</v>
      </c>
      <c r="Q15" s="7" t="s">
        <v>117</v>
      </c>
      <c r="R15" s="7">
        <v>2020</v>
      </c>
    </row>
    <row r="16" spans="1:18">
      <c r="B16" s="82">
        <v>1.0349227097585631E-2</v>
      </c>
      <c r="C16" s="82">
        <v>1.2665522936074E-2</v>
      </c>
      <c r="D16" s="82">
        <v>8.3744897705416311E-3</v>
      </c>
      <c r="E16" s="82">
        <v>1.3753410334437166E-2</v>
      </c>
      <c r="F16" s="82">
        <v>2.164929800847764E-2</v>
      </c>
      <c r="G16" s="82">
        <v>3.710220736693283E-2</v>
      </c>
      <c r="H16" s="82">
        <v>5.0176328286147286E-2</v>
      </c>
      <c r="I16" s="82">
        <v>7.6661654098684343E-3</v>
      </c>
      <c r="J16" s="82">
        <v>8.6852406726586305E-3</v>
      </c>
      <c r="K16" s="82">
        <v>9.4989985741955555E-3</v>
      </c>
      <c r="L16" s="82">
        <v>1.0238552960246649E-2</v>
      </c>
      <c r="M16" s="82">
        <v>1.0878383097341151E-2</v>
      </c>
      <c r="N16" s="82">
        <v>5.1667786006678353E-2</v>
      </c>
      <c r="O16" s="82">
        <v>5.7979367026111353E-2</v>
      </c>
      <c r="P16" s="82">
        <v>6.9384540135008901E-2</v>
      </c>
      <c r="Q16" s="82">
        <v>7.6103723705223572E-2</v>
      </c>
      <c r="R16" s="82">
        <v>9.5282426827056566E-2</v>
      </c>
    </row>
    <row r="19" spans="2:2">
      <c r="B19" s="71" t="s">
        <v>51</v>
      </c>
    </row>
    <row r="20" spans="2:2">
      <c r="B20" s="54" t="s">
        <v>139</v>
      </c>
    </row>
  </sheetData>
  <hyperlinks>
    <hyperlink ref="A1" location="Indice!A1" display="Regresar &lt;-"/>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69"/>
  <sheetViews>
    <sheetView workbookViewId="0"/>
  </sheetViews>
  <sheetFormatPr baseColWidth="10" defaultRowHeight="15"/>
  <cols>
    <col min="2" max="2" width="21.140625" customWidth="1"/>
  </cols>
  <sheetData>
    <row r="1" spans="1:22">
      <c r="A1" s="1" t="s">
        <v>1552</v>
      </c>
    </row>
    <row r="2" spans="1:22" ht="21">
      <c r="B2" s="2" t="s">
        <v>0</v>
      </c>
    </row>
    <row r="3" spans="1:22" ht="21">
      <c r="B3" s="41" t="s">
        <v>146</v>
      </c>
    </row>
    <row r="4" spans="1:22" ht="21">
      <c r="B4" s="41"/>
    </row>
    <row r="5" spans="1:22" ht="15.75">
      <c r="B5" s="47" t="s">
        <v>178</v>
      </c>
    </row>
    <row r="9" spans="1:22">
      <c r="B9" s="7">
        <v>2000</v>
      </c>
      <c r="C9" s="7" t="s">
        <v>99</v>
      </c>
      <c r="D9" s="7" t="s">
        <v>100</v>
      </c>
      <c r="E9" s="7" t="s">
        <v>101</v>
      </c>
      <c r="F9" s="7" t="s">
        <v>102</v>
      </c>
      <c r="G9" s="7" t="s">
        <v>103</v>
      </c>
      <c r="H9" s="7" t="s">
        <v>104</v>
      </c>
      <c r="I9" s="7" t="s">
        <v>105</v>
      </c>
      <c r="J9" s="7" t="s">
        <v>106</v>
      </c>
      <c r="K9" s="7" t="s">
        <v>107</v>
      </c>
      <c r="L9" s="7" t="s">
        <v>108</v>
      </c>
      <c r="M9" s="7" t="s">
        <v>109</v>
      </c>
      <c r="N9" s="7" t="s">
        <v>110</v>
      </c>
      <c r="O9" s="7" t="s">
        <v>111</v>
      </c>
      <c r="P9" s="7" t="s">
        <v>112</v>
      </c>
      <c r="Q9" s="7" t="s">
        <v>113</v>
      </c>
      <c r="R9" s="7" t="s">
        <v>114</v>
      </c>
      <c r="S9" s="7" t="s">
        <v>115</v>
      </c>
      <c r="T9" s="7" t="s">
        <v>116</v>
      </c>
      <c r="U9" s="7" t="s">
        <v>117</v>
      </c>
      <c r="V9" s="7">
        <v>2020</v>
      </c>
    </row>
    <row r="10" spans="1:22">
      <c r="B10" s="80">
        <v>0.74745677440770342</v>
      </c>
      <c r="C10" s="80">
        <v>0.73887499127517908</v>
      </c>
      <c r="D10" s="80">
        <v>0.75984769780572248</v>
      </c>
      <c r="E10" s="80">
        <v>0.7581206910197329</v>
      </c>
      <c r="F10" s="80">
        <v>0.77146581351956223</v>
      </c>
      <c r="G10" s="80">
        <v>0.79233662627509083</v>
      </c>
      <c r="H10" s="80">
        <v>0.78393733636459062</v>
      </c>
      <c r="I10" s="80">
        <v>0.79483376275779949</v>
      </c>
      <c r="J10" s="80">
        <v>0.78694345709718982</v>
      </c>
      <c r="K10" s="80">
        <v>0.76571127178701592</v>
      </c>
      <c r="L10" s="80">
        <v>0.7344568444251236</v>
      </c>
      <c r="M10" s="80">
        <v>0.75182596807556701</v>
      </c>
      <c r="N10" s="80">
        <v>0.73962454322879401</v>
      </c>
      <c r="O10" s="80">
        <v>0.71131403289948714</v>
      </c>
      <c r="P10" s="80">
        <v>0.70110766029082294</v>
      </c>
      <c r="Q10" s="80">
        <v>0.72481838647345798</v>
      </c>
      <c r="R10" s="80">
        <v>0.72546645982813862</v>
      </c>
      <c r="S10" s="80">
        <v>0.7431585154198882</v>
      </c>
      <c r="T10" s="80">
        <v>0.74052988485985216</v>
      </c>
      <c r="U10" s="80">
        <v>0.73151224189300312</v>
      </c>
      <c r="V10" s="80">
        <v>0.68906179653882949</v>
      </c>
    </row>
    <row r="13" spans="1:22">
      <c r="B13" s="71" t="s">
        <v>51</v>
      </c>
    </row>
    <row r="14" spans="1:22">
      <c r="B14" s="54" t="s">
        <v>139</v>
      </c>
    </row>
    <row r="17" spans="2:33">
      <c r="B17" s="73" t="s">
        <v>1263</v>
      </c>
    </row>
    <row r="18" spans="2:33">
      <c r="B18" s="7" t="s">
        <v>189</v>
      </c>
      <c r="C18" s="7" t="s">
        <v>190</v>
      </c>
      <c r="D18" s="7" t="s">
        <v>191</v>
      </c>
      <c r="E18" s="7" t="s">
        <v>192</v>
      </c>
      <c r="F18" s="7" t="s">
        <v>193</v>
      </c>
      <c r="G18" s="7" t="s">
        <v>194</v>
      </c>
      <c r="H18" s="7" t="s">
        <v>195</v>
      </c>
      <c r="I18" s="7" t="s">
        <v>196</v>
      </c>
      <c r="J18" s="7" t="s">
        <v>197</v>
      </c>
      <c r="K18" s="7" t="s">
        <v>198</v>
      </c>
      <c r="L18" s="7" t="s">
        <v>199</v>
      </c>
      <c r="M18" s="7" t="s">
        <v>98</v>
      </c>
      <c r="N18" s="7" t="s">
        <v>99</v>
      </c>
      <c r="O18" s="7" t="s">
        <v>100</v>
      </c>
      <c r="P18" s="7" t="s">
        <v>101</v>
      </c>
      <c r="Q18" s="7" t="s">
        <v>102</v>
      </c>
      <c r="R18" s="7" t="s">
        <v>103</v>
      </c>
      <c r="S18" s="7" t="s">
        <v>104</v>
      </c>
      <c r="T18" s="7" t="s">
        <v>105</v>
      </c>
      <c r="U18" s="7" t="s">
        <v>106</v>
      </c>
      <c r="V18" s="7" t="s">
        <v>107</v>
      </c>
      <c r="W18" s="7" t="s">
        <v>108</v>
      </c>
      <c r="X18" s="7" t="s">
        <v>109</v>
      </c>
      <c r="Y18" s="7" t="s">
        <v>110</v>
      </c>
      <c r="Z18" s="7" t="s">
        <v>111</v>
      </c>
      <c r="AA18" s="7" t="s">
        <v>112</v>
      </c>
      <c r="AB18" s="7" t="s">
        <v>113</v>
      </c>
      <c r="AC18" s="7" t="s">
        <v>114</v>
      </c>
      <c r="AD18" s="7" t="s">
        <v>115</v>
      </c>
      <c r="AE18" s="7" t="s">
        <v>116</v>
      </c>
      <c r="AF18" s="7" t="s">
        <v>117</v>
      </c>
      <c r="AG18" s="7" t="s">
        <v>148</v>
      </c>
    </row>
    <row r="19" spans="2:33">
      <c r="B19" s="348" t="s">
        <v>200</v>
      </c>
      <c r="C19" s="7" t="s">
        <v>201</v>
      </c>
      <c r="D19" s="7" t="s">
        <v>201</v>
      </c>
      <c r="E19" s="7" t="s">
        <v>201</v>
      </c>
      <c r="F19" s="7" t="s">
        <v>201</v>
      </c>
      <c r="G19" s="7" t="s">
        <v>201</v>
      </c>
      <c r="H19" s="7" t="s">
        <v>201</v>
      </c>
      <c r="I19" s="7" t="s">
        <v>201</v>
      </c>
      <c r="J19" s="7" t="s">
        <v>201</v>
      </c>
      <c r="K19" s="7" t="s">
        <v>201</v>
      </c>
      <c r="L19" s="7" t="s">
        <v>201</v>
      </c>
      <c r="M19" s="7" t="s">
        <v>201</v>
      </c>
      <c r="N19" s="7" t="s">
        <v>201</v>
      </c>
      <c r="O19" s="7" t="s">
        <v>201</v>
      </c>
      <c r="P19" s="7" t="s">
        <v>201</v>
      </c>
      <c r="Q19" s="7" t="s">
        <v>201</v>
      </c>
      <c r="R19" s="7" t="s">
        <v>201</v>
      </c>
      <c r="S19" s="7" t="s">
        <v>201</v>
      </c>
      <c r="T19" s="7" t="s">
        <v>201</v>
      </c>
      <c r="U19" s="7" t="s">
        <v>201</v>
      </c>
      <c r="V19" s="7" t="s">
        <v>201</v>
      </c>
      <c r="W19" s="7" t="s">
        <v>201</v>
      </c>
      <c r="X19" s="7" t="s">
        <v>201</v>
      </c>
      <c r="Y19" s="7" t="s">
        <v>201</v>
      </c>
      <c r="Z19" s="7" t="s">
        <v>201</v>
      </c>
      <c r="AA19" s="7" t="s">
        <v>201</v>
      </c>
      <c r="AB19" s="7" t="s">
        <v>201</v>
      </c>
      <c r="AC19" s="7" t="s">
        <v>201</v>
      </c>
      <c r="AD19" s="7" t="s">
        <v>201</v>
      </c>
      <c r="AE19" s="7" t="s">
        <v>201</v>
      </c>
      <c r="AF19" s="7" t="s">
        <v>201</v>
      </c>
      <c r="AG19" s="7" t="s">
        <v>201</v>
      </c>
    </row>
    <row r="20" spans="2:33">
      <c r="B20" s="67" t="s">
        <v>202</v>
      </c>
      <c r="C20" s="85">
        <v>50.021999999999998</v>
      </c>
      <c r="D20" s="85">
        <v>50.436999999999998</v>
      </c>
      <c r="E20" s="85">
        <v>51.726999999999997</v>
      </c>
      <c r="F20" s="85">
        <v>50.264000000000003</v>
      </c>
      <c r="G20" s="85">
        <v>51.314</v>
      </c>
      <c r="H20" s="85">
        <v>52.148000000000003</v>
      </c>
      <c r="I20" s="85">
        <v>52.677999999999997</v>
      </c>
      <c r="J20" s="85">
        <v>53.548999999999999</v>
      </c>
      <c r="K20" s="85">
        <v>55.363999999999997</v>
      </c>
      <c r="L20" s="85">
        <v>55.02</v>
      </c>
      <c r="M20" s="85">
        <v>56.28</v>
      </c>
      <c r="N20" s="85">
        <v>55.764000000000003</v>
      </c>
      <c r="O20" s="85">
        <v>56.250999999999998</v>
      </c>
      <c r="P20" s="85">
        <v>56.872999999999998</v>
      </c>
      <c r="Q20" s="85">
        <v>56.843000000000004</v>
      </c>
      <c r="R20" s="85">
        <v>57.814999999999998</v>
      </c>
      <c r="S20" s="85">
        <v>58.253</v>
      </c>
      <c r="T20" s="85">
        <v>57.213999999999999</v>
      </c>
      <c r="U20" s="85">
        <v>58.363999999999997</v>
      </c>
      <c r="V20" s="85">
        <v>57.162999999999997</v>
      </c>
      <c r="W20" s="85">
        <v>55.762999999999998</v>
      </c>
      <c r="X20" s="85">
        <v>56.363999999999997</v>
      </c>
      <c r="Y20" s="85">
        <v>54.920999999999999</v>
      </c>
      <c r="Z20" s="85">
        <v>53.94</v>
      </c>
      <c r="AA20" s="85">
        <v>54.421999999999997</v>
      </c>
      <c r="AB20" s="85">
        <v>56.067999999999998</v>
      </c>
      <c r="AC20" s="85">
        <v>56.164000000000001</v>
      </c>
      <c r="AD20" s="85">
        <v>57.557000000000002</v>
      </c>
      <c r="AE20" s="85">
        <v>58.131999999999998</v>
      </c>
      <c r="AF20" s="85">
        <v>60.463999999999999</v>
      </c>
      <c r="AG20" s="85">
        <v>57.497</v>
      </c>
    </row>
    <row r="21" spans="2:33">
      <c r="B21" s="67" t="s">
        <v>203</v>
      </c>
      <c r="C21" s="86" t="s">
        <v>204</v>
      </c>
      <c r="D21" s="86" t="s">
        <v>204</v>
      </c>
      <c r="E21" s="86" t="s">
        <v>204</v>
      </c>
      <c r="F21" s="86" t="s">
        <v>204</v>
      </c>
      <c r="G21" s="86" t="s">
        <v>204</v>
      </c>
      <c r="H21" s="86" t="s">
        <v>204</v>
      </c>
      <c r="I21" s="86" t="s">
        <v>204</v>
      </c>
      <c r="J21" s="86" t="s">
        <v>204</v>
      </c>
      <c r="K21" s="86" t="s">
        <v>204</v>
      </c>
      <c r="L21" s="86" t="s">
        <v>204</v>
      </c>
      <c r="M21" s="86" t="s">
        <v>204</v>
      </c>
      <c r="N21" s="86" t="s">
        <v>204</v>
      </c>
      <c r="O21" s="86" t="s">
        <v>204</v>
      </c>
      <c r="P21" s="86" t="s">
        <v>204</v>
      </c>
      <c r="Q21" s="86" t="s">
        <v>204</v>
      </c>
      <c r="R21" s="86" t="s">
        <v>204</v>
      </c>
      <c r="S21" s="86" t="s">
        <v>204</v>
      </c>
      <c r="T21" s="86" t="s">
        <v>204</v>
      </c>
      <c r="U21" s="86" t="s">
        <v>204</v>
      </c>
      <c r="V21" s="86" t="s">
        <v>204</v>
      </c>
      <c r="W21" s="86" t="s">
        <v>204</v>
      </c>
      <c r="X21" s="86" t="s">
        <v>204</v>
      </c>
      <c r="Y21" s="86" t="s">
        <v>204</v>
      </c>
      <c r="Z21" s="86" t="s">
        <v>204</v>
      </c>
      <c r="AA21" s="86" t="s">
        <v>204</v>
      </c>
      <c r="AB21" s="86" t="s">
        <v>204</v>
      </c>
      <c r="AC21" s="86" t="s">
        <v>204</v>
      </c>
      <c r="AD21" s="86" t="s">
        <v>204</v>
      </c>
      <c r="AE21" s="86" t="s">
        <v>204</v>
      </c>
      <c r="AF21" s="86" t="s">
        <v>204</v>
      </c>
      <c r="AG21" s="86" t="s">
        <v>204</v>
      </c>
    </row>
    <row r="22" spans="2:33">
      <c r="B22" s="67" t="s">
        <v>205</v>
      </c>
      <c r="C22" s="86">
        <v>57.156999999999996</v>
      </c>
      <c r="D22" s="86">
        <v>57.936999999999998</v>
      </c>
      <c r="E22" s="86">
        <v>59.463999999999999</v>
      </c>
      <c r="F22" s="86">
        <v>57.719000000000001</v>
      </c>
      <c r="G22" s="86">
        <v>58.957000000000001</v>
      </c>
      <c r="H22" s="86">
        <v>59.712000000000003</v>
      </c>
      <c r="I22" s="86">
        <v>59.844000000000001</v>
      </c>
      <c r="J22" s="86">
        <v>60.902999999999999</v>
      </c>
      <c r="K22" s="86">
        <v>62.762</v>
      </c>
      <c r="L22" s="86">
        <v>62.665999999999997</v>
      </c>
      <c r="M22" s="86">
        <v>64.096000000000004</v>
      </c>
      <c r="N22" s="86">
        <v>63.234000000000002</v>
      </c>
      <c r="O22" s="86">
        <v>63.816000000000003</v>
      </c>
      <c r="P22" s="86">
        <v>64.036000000000001</v>
      </c>
      <c r="Q22" s="86">
        <v>64.129000000000005</v>
      </c>
      <c r="R22" s="86">
        <v>65.033000000000001</v>
      </c>
      <c r="S22" s="86">
        <v>65.436000000000007</v>
      </c>
      <c r="T22" s="86">
        <v>63.597999999999999</v>
      </c>
      <c r="U22" s="86">
        <v>64.438999999999993</v>
      </c>
      <c r="V22" s="86">
        <v>63.302</v>
      </c>
      <c r="W22" s="86">
        <v>61.802999999999997</v>
      </c>
      <c r="X22" s="86">
        <v>62.44</v>
      </c>
      <c r="Y22" s="86">
        <v>61.034999999999997</v>
      </c>
      <c r="Z22" s="86">
        <v>59.899000000000001</v>
      </c>
      <c r="AA22" s="86">
        <v>60.164000000000001</v>
      </c>
      <c r="AB22" s="86">
        <v>62.17</v>
      </c>
      <c r="AC22" s="86">
        <v>61.953000000000003</v>
      </c>
      <c r="AD22" s="86">
        <v>63.109000000000002</v>
      </c>
      <c r="AE22" s="86">
        <v>63.362000000000002</v>
      </c>
      <c r="AF22" s="86">
        <v>65.192999999999998</v>
      </c>
      <c r="AG22" s="86">
        <v>62.075000000000003</v>
      </c>
    </row>
    <row r="23" spans="2:33">
      <c r="B23" s="67" t="s">
        <v>206</v>
      </c>
      <c r="C23" s="86">
        <v>75.266999999999996</v>
      </c>
      <c r="D23" s="86">
        <v>77.076999999999998</v>
      </c>
      <c r="E23" s="86">
        <v>78.167000000000002</v>
      </c>
      <c r="F23" s="86">
        <v>76.775000000000006</v>
      </c>
      <c r="G23" s="86">
        <v>79.863</v>
      </c>
      <c r="H23" s="86">
        <v>80.951999999999998</v>
      </c>
      <c r="I23" s="86">
        <v>80.543000000000006</v>
      </c>
      <c r="J23" s="86">
        <v>78.418999999999997</v>
      </c>
      <c r="K23" s="86">
        <v>80.850999999999999</v>
      </c>
      <c r="L23" s="86">
        <v>77.028000000000006</v>
      </c>
      <c r="M23" s="86">
        <v>78.164000000000001</v>
      </c>
      <c r="N23" s="86">
        <v>80.692999999999998</v>
      </c>
      <c r="O23" s="86">
        <v>77.667000000000002</v>
      </c>
      <c r="P23" s="86">
        <v>79.703999999999994</v>
      </c>
      <c r="Q23" s="86">
        <v>79.772999999999996</v>
      </c>
      <c r="R23" s="86">
        <v>79.908000000000001</v>
      </c>
      <c r="S23" s="86">
        <v>79.483999999999995</v>
      </c>
      <c r="T23" s="86">
        <v>76.879000000000005</v>
      </c>
      <c r="U23" s="86">
        <v>80.843000000000004</v>
      </c>
      <c r="V23" s="86">
        <v>75.912999999999997</v>
      </c>
      <c r="W23" s="86">
        <v>78.552999999999997</v>
      </c>
      <c r="X23" s="86">
        <v>76.462999999999994</v>
      </c>
      <c r="Y23" s="86">
        <v>76.563999999999993</v>
      </c>
      <c r="Z23" s="86">
        <v>77.777000000000001</v>
      </c>
      <c r="AA23" s="86">
        <v>80.102000000000004</v>
      </c>
      <c r="AB23" s="86">
        <v>84.146000000000001</v>
      </c>
      <c r="AC23" s="86">
        <v>75.89</v>
      </c>
      <c r="AD23" s="86">
        <v>75.257000000000005</v>
      </c>
      <c r="AE23" s="86">
        <v>82.968999999999994</v>
      </c>
      <c r="AF23" s="86">
        <v>77.591999999999999</v>
      </c>
      <c r="AG23" s="86">
        <v>78.055000000000007</v>
      </c>
    </row>
    <row r="24" spans="2:33">
      <c r="B24" s="67" t="s">
        <v>207</v>
      </c>
      <c r="C24" s="86">
        <v>63.429000000000002</v>
      </c>
      <c r="D24" s="86">
        <v>63.207999999999998</v>
      </c>
      <c r="E24" s="86">
        <v>56.598999999999997</v>
      </c>
      <c r="F24" s="86">
        <v>58.613</v>
      </c>
      <c r="G24" s="86">
        <v>55.345999999999997</v>
      </c>
      <c r="H24" s="86">
        <v>57.317999999999998</v>
      </c>
      <c r="I24" s="86">
        <v>56.402999999999999</v>
      </c>
      <c r="J24" s="86">
        <v>51.220999999999997</v>
      </c>
      <c r="K24" s="86">
        <v>50.259</v>
      </c>
      <c r="L24" s="86">
        <v>48.593000000000004</v>
      </c>
      <c r="M24" s="86">
        <v>46.408999999999999</v>
      </c>
      <c r="N24" s="86">
        <v>46.198999999999998</v>
      </c>
      <c r="O24" s="86">
        <v>46.917000000000002</v>
      </c>
      <c r="P24" s="86">
        <v>46.65</v>
      </c>
      <c r="Q24" s="86">
        <v>48.34</v>
      </c>
      <c r="R24" s="86">
        <v>47.343000000000004</v>
      </c>
      <c r="S24" s="86">
        <v>46.222999999999999</v>
      </c>
      <c r="T24" s="86">
        <v>51.232999999999997</v>
      </c>
      <c r="U24" s="86">
        <v>52.154000000000003</v>
      </c>
      <c r="V24" s="86">
        <v>45.393000000000001</v>
      </c>
      <c r="W24" s="86">
        <v>40.146000000000001</v>
      </c>
      <c r="X24" s="86">
        <v>36.731999999999999</v>
      </c>
      <c r="Y24" s="86">
        <v>36.853000000000002</v>
      </c>
      <c r="Z24" s="86">
        <v>38.319000000000003</v>
      </c>
      <c r="AA24" s="86">
        <v>35.171999999999997</v>
      </c>
      <c r="AB24" s="86">
        <v>36.445999999999998</v>
      </c>
      <c r="AC24" s="86">
        <v>38.472000000000001</v>
      </c>
      <c r="AD24" s="86">
        <v>39.362000000000002</v>
      </c>
      <c r="AE24" s="86">
        <v>36.325000000000003</v>
      </c>
      <c r="AF24" s="86">
        <v>38.103999999999999</v>
      </c>
      <c r="AG24" s="86">
        <v>37.881999999999998</v>
      </c>
    </row>
    <row r="25" spans="2:33">
      <c r="B25" s="67" t="s">
        <v>208</v>
      </c>
      <c r="C25" s="86">
        <v>15.179</v>
      </c>
      <c r="D25" s="86">
        <v>15.609</v>
      </c>
      <c r="E25" s="86">
        <v>15.701000000000001</v>
      </c>
      <c r="F25" s="86">
        <v>15.836</v>
      </c>
      <c r="G25" s="86">
        <v>18.640999999999998</v>
      </c>
      <c r="H25" s="86">
        <v>20.454000000000001</v>
      </c>
      <c r="I25" s="86">
        <v>24.186</v>
      </c>
      <c r="J25" s="86">
        <v>24.032</v>
      </c>
      <c r="K25" s="86">
        <v>25.024000000000001</v>
      </c>
      <c r="L25" s="86">
        <v>24.971</v>
      </c>
      <c r="M25" s="86">
        <v>22.704000000000001</v>
      </c>
      <c r="N25" s="86">
        <v>25.012</v>
      </c>
      <c r="O25" s="86">
        <v>26.204000000000001</v>
      </c>
      <c r="P25" s="86">
        <v>24.928999999999998</v>
      </c>
      <c r="Q25" s="86">
        <v>25.338000000000001</v>
      </c>
      <c r="R25" s="86">
        <v>27.846</v>
      </c>
      <c r="S25" s="86">
        <v>27.498000000000001</v>
      </c>
      <c r="T25" s="86">
        <v>24.989000000000001</v>
      </c>
      <c r="U25" s="86">
        <v>27.736000000000001</v>
      </c>
      <c r="V25" s="86">
        <v>26.866</v>
      </c>
      <c r="W25" s="86">
        <v>25.379000000000001</v>
      </c>
      <c r="X25" s="86">
        <v>28.831</v>
      </c>
      <c r="Y25" s="86">
        <v>25.413</v>
      </c>
      <c r="Z25" s="86">
        <v>27.58</v>
      </c>
      <c r="AA25" s="86">
        <v>30.227</v>
      </c>
      <c r="AB25" s="86">
        <v>32.088999999999999</v>
      </c>
      <c r="AC25" s="86">
        <v>32.799999999999997</v>
      </c>
      <c r="AD25" s="86">
        <v>37.161999999999999</v>
      </c>
      <c r="AE25" s="86">
        <v>36.878999999999998</v>
      </c>
      <c r="AF25" s="86">
        <v>40.822000000000003</v>
      </c>
      <c r="AG25" s="86">
        <v>38.898000000000003</v>
      </c>
    </row>
    <row r="26" spans="2:33">
      <c r="B26" s="67" t="s">
        <v>209</v>
      </c>
      <c r="C26" s="86">
        <v>45.496000000000002</v>
      </c>
      <c r="D26" s="86">
        <v>39.612000000000002</v>
      </c>
      <c r="E26" s="86">
        <v>36.956000000000003</v>
      </c>
      <c r="F26" s="86">
        <v>27.271999999999998</v>
      </c>
      <c r="G26" s="86">
        <v>27.21</v>
      </c>
      <c r="H26" s="86">
        <v>33.546999999999997</v>
      </c>
      <c r="I26" s="86">
        <v>22.029</v>
      </c>
      <c r="J26" s="86">
        <v>15.772</v>
      </c>
      <c r="K26" s="86">
        <v>5.601</v>
      </c>
      <c r="L26" s="86">
        <v>-16.882000000000001</v>
      </c>
      <c r="M26" s="86">
        <v>-35.917999999999999</v>
      </c>
      <c r="N26" s="86">
        <v>-28.63</v>
      </c>
      <c r="O26" s="86">
        <v>-42.286999999999999</v>
      </c>
      <c r="P26" s="86">
        <v>-31.541</v>
      </c>
      <c r="Q26" s="86">
        <v>-47.12</v>
      </c>
      <c r="R26" s="86">
        <v>-50.618000000000002</v>
      </c>
      <c r="S26" s="86">
        <v>-35.491999999999997</v>
      </c>
      <c r="T26" s="86">
        <v>-24.247</v>
      </c>
      <c r="U26" s="86">
        <v>-20.992999999999999</v>
      </c>
      <c r="V26" s="86">
        <v>-19.937000000000001</v>
      </c>
      <c r="W26" s="86">
        <v>-16.009</v>
      </c>
      <c r="X26" s="86">
        <v>-5.9649999999999999</v>
      </c>
      <c r="Y26" s="86">
        <v>-2.8149999999999999</v>
      </c>
      <c r="Z26" s="86">
        <v>12.305999999999999</v>
      </c>
      <c r="AA26" s="86">
        <v>12.202</v>
      </c>
      <c r="AB26" s="86">
        <v>13.06</v>
      </c>
      <c r="AC26" s="86">
        <v>13.529</v>
      </c>
      <c r="AD26" s="86">
        <v>11.345000000000001</v>
      </c>
      <c r="AE26" s="86">
        <v>22.704000000000001</v>
      </c>
      <c r="AF26" s="86">
        <v>38.698</v>
      </c>
      <c r="AG26" s="86">
        <v>44.856000000000002</v>
      </c>
    </row>
    <row r="27" spans="2:33">
      <c r="B27" s="67" t="s">
        <v>210</v>
      </c>
      <c r="C27" s="86">
        <v>46.527000000000001</v>
      </c>
      <c r="D27" s="86">
        <v>51.567999999999998</v>
      </c>
      <c r="E27" s="86">
        <v>54.514000000000003</v>
      </c>
      <c r="F27" s="86">
        <v>55.429000000000002</v>
      </c>
      <c r="G27" s="86">
        <v>56.686</v>
      </c>
      <c r="H27" s="86">
        <v>56.749000000000002</v>
      </c>
      <c r="I27" s="86">
        <v>58.668999999999997</v>
      </c>
      <c r="J27" s="86">
        <v>59.335999999999999</v>
      </c>
      <c r="K27" s="86">
        <v>60.969000000000001</v>
      </c>
      <c r="L27" s="86">
        <v>59.243000000000002</v>
      </c>
      <c r="M27" s="86">
        <v>59.441000000000003</v>
      </c>
      <c r="N27" s="86">
        <v>60.890999999999998</v>
      </c>
      <c r="O27" s="86">
        <v>60.125999999999998</v>
      </c>
      <c r="P27" s="86">
        <v>60.54</v>
      </c>
      <c r="Q27" s="86">
        <v>61.158000000000001</v>
      </c>
      <c r="R27" s="86">
        <v>60.74</v>
      </c>
      <c r="S27" s="86">
        <v>60.981000000000002</v>
      </c>
      <c r="T27" s="86">
        <v>58.515999999999998</v>
      </c>
      <c r="U27" s="86">
        <v>60.768999999999998</v>
      </c>
      <c r="V27" s="86">
        <v>61.103000000000002</v>
      </c>
      <c r="W27" s="86">
        <v>59.991999999999997</v>
      </c>
      <c r="X27" s="86">
        <v>61.801000000000002</v>
      </c>
      <c r="Y27" s="86">
        <v>61.215000000000003</v>
      </c>
      <c r="Z27" s="86">
        <v>62.411000000000001</v>
      </c>
      <c r="AA27" s="86">
        <v>61.779000000000003</v>
      </c>
      <c r="AB27" s="86">
        <v>62.131999999999998</v>
      </c>
      <c r="AC27" s="86">
        <v>63.752000000000002</v>
      </c>
      <c r="AD27" s="86">
        <v>63.959000000000003</v>
      </c>
      <c r="AE27" s="86">
        <v>63.478000000000002</v>
      </c>
      <c r="AF27" s="86">
        <v>67.055000000000007</v>
      </c>
      <c r="AG27" s="86">
        <v>63.710999999999999</v>
      </c>
    </row>
    <row r="28" spans="2:33">
      <c r="B28" s="67" t="s">
        <v>211</v>
      </c>
      <c r="C28" s="86">
        <v>41</v>
      </c>
      <c r="D28" s="86">
        <v>38.896000000000001</v>
      </c>
      <c r="E28" s="86">
        <v>35.564</v>
      </c>
      <c r="F28" s="86">
        <v>36.798999999999999</v>
      </c>
      <c r="G28" s="86">
        <v>34.484999999999999</v>
      </c>
      <c r="H28" s="86">
        <v>32.966999999999999</v>
      </c>
      <c r="I28" s="86">
        <v>30.356000000000002</v>
      </c>
      <c r="J28" s="86">
        <v>30.431000000000001</v>
      </c>
      <c r="K28" s="86">
        <v>37.701000000000001</v>
      </c>
      <c r="L28" s="86">
        <v>35.152000000000001</v>
      </c>
      <c r="M28" s="86">
        <v>33.984000000000002</v>
      </c>
      <c r="N28" s="86">
        <v>33.74</v>
      </c>
      <c r="O28" s="86">
        <v>32.106000000000002</v>
      </c>
      <c r="P28" s="86">
        <v>29.768000000000001</v>
      </c>
      <c r="Q28" s="86">
        <v>30.108000000000001</v>
      </c>
      <c r="R28" s="86">
        <v>26.879000000000001</v>
      </c>
      <c r="S28" s="86">
        <v>30.030999999999999</v>
      </c>
      <c r="T28" s="86">
        <v>24.291</v>
      </c>
      <c r="U28" s="86">
        <v>27.215</v>
      </c>
      <c r="V28" s="86">
        <v>27.170999999999999</v>
      </c>
      <c r="W28" s="86">
        <v>14.68</v>
      </c>
      <c r="X28" s="86">
        <v>13.646000000000001</v>
      </c>
      <c r="Y28" s="86">
        <v>20.646999999999998</v>
      </c>
      <c r="Z28" s="86">
        <v>14.522</v>
      </c>
      <c r="AA28" s="86">
        <v>11.561999999999999</v>
      </c>
      <c r="AB28" s="86">
        <v>11.180999999999999</v>
      </c>
      <c r="AC28" s="86">
        <v>8.0690000000000008</v>
      </c>
      <c r="AD28" s="86">
        <v>4.5839999999999996</v>
      </c>
      <c r="AE28" s="86">
        <v>1.2290000000000001</v>
      </c>
      <c r="AF28" s="86">
        <v>4.8380000000000001</v>
      </c>
      <c r="AG28" s="86">
        <v>10.502000000000001</v>
      </c>
    </row>
    <row r="29" spans="2:33">
      <c r="B29" s="67" t="s">
        <v>212</v>
      </c>
      <c r="C29" s="86">
        <v>69.010000000000005</v>
      </c>
      <c r="D29" s="86">
        <v>67.024000000000001</v>
      </c>
      <c r="E29" s="86">
        <v>65.885000000000005</v>
      </c>
      <c r="F29" s="86">
        <v>66.932000000000002</v>
      </c>
      <c r="G29" s="86">
        <v>64.930999999999997</v>
      </c>
      <c r="H29" s="86">
        <v>71.311999999999998</v>
      </c>
      <c r="I29" s="86">
        <v>71.667000000000002</v>
      </c>
      <c r="J29" s="86">
        <v>75.963999999999999</v>
      </c>
      <c r="K29" s="86">
        <v>80.347999999999999</v>
      </c>
      <c r="L29" s="86">
        <v>85.546000000000006</v>
      </c>
      <c r="M29" s="86">
        <v>85.433000000000007</v>
      </c>
      <c r="N29" s="86">
        <v>89.605000000000004</v>
      </c>
      <c r="O29" s="86">
        <v>88.085999999999999</v>
      </c>
      <c r="P29" s="86">
        <v>90.265000000000001</v>
      </c>
      <c r="Q29" s="86">
        <v>91.614000000000004</v>
      </c>
      <c r="R29" s="86">
        <v>89.655000000000001</v>
      </c>
      <c r="S29" s="86">
        <v>90.757999999999996</v>
      </c>
      <c r="T29" s="86">
        <v>87.563000000000002</v>
      </c>
      <c r="U29" s="86">
        <v>90.01</v>
      </c>
      <c r="V29" s="86">
        <v>87.820999999999998</v>
      </c>
      <c r="W29" s="86">
        <v>87.483999999999995</v>
      </c>
      <c r="X29" s="86">
        <v>90.352000000000004</v>
      </c>
      <c r="Y29" s="86">
        <v>83.709000000000003</v>
      </c>
      <c r="Z29" s="86">
        <v>91.62</v>
      </c>
      <c r="AA29" s="86">
        <v>86.15</v>
      </c>
      <c r="AB29" s="86">
        <v>88.778000000000006</v>
      </c>
      <c r="AC29" s="86">
        <v>69.078999999999994</v>
      </c>
      <c r="AD29" s="86">
        <v>66.882000000000005</v>
      </c>
      <c r="AE29" s="86">
        <v>67.555999999999997</v>
      </c>
      <c r="AF29" s="86">
        <v>68.7</v>
      </c>
      <c r="AG29" s="86">
        <v>71.302000000000007</v>
      </c>
    </row>
    <row r="30" spans="2:33">
      <c r="B30" s="67" t="s">
        <v>213</v>
      </c>
      <c r="C30" s="86">
        <v>61.851999999999997</v>
      </c>
      <c r="D30" s="86">
        <v>63.095999999999997</v>
      </c>
      <c r="E30" s="86">
        <v>68.83</v>
      </c>
      <c r="F30" s="86">
        <v>66.385999999999996</v>
      </c>
      <c r="G30" s="86">
        <v>58.45</v>
      </c>
      <c r="H30" s="86">
        <v>66.465000000000003</v>
      </c>
      <c r="I30" s="86">
        <v>67.858000000000004</v>
      </c>
      <c r="J30" s="86">
        <v>67.206000000000003</v>
      </c>
      <c r="K30" s="86">
        <v>69.756</v>
      </c>
      <c r="L30" s="86">
        <v>65.67</v>
      </c>
      <c r="M30" s="86">
        <v>69.055000000000007</v>
      </c>
      <c r="N30" s="86">
        <v>68.495000000000005</v>
      </c>
      <c r="O30" s="86">
        <v>71.063000000000002</v>
      </c>
      <c r="P30" s="86">
        <v>67.087999999999994</v>
      </c>
      <c r="Q30" s="86">
        <v>72.259</v>
      </c>
      <c r="R30" s="86">
        <v>68.203000000000003</v>
      </c>
      <c r="S30" s="86">
        <v>71.418999999999997</v>
      </c>
      <c r="T30" s="86">
        <v>70.858000000000004</v>
      </c>
      <c r="U30" s="86">
        <v>72.915000000000006</v>
      </c>
      <c r="V30" s="86">
        <v>67.340999999999994</v>
      </c>
      <c r="W30" s="86">
        <v>68.584000000000003</v>
      </c>
      <c r="X30" s="86">
        <v>64.677000000000007</v>
      </c>
      <c r="Y30" s="86">
        <v>65.888999999999996</v>
      </c>
      <c r="Z30" s="86">
        <v>61.75</v>
      </c>
      <c r="AA30" s="86">
        <v>65.454999999999998</v>
      </c>
      <c r="AB30" s="86">
        <v>71.046999999999997</v>
      </c>
      <c r="AC30" s="86">
        <v>72.911000000000001</v>
      </c>
      <c r="AD30" s="86">
        <v>71.281999999999996</v>
      </c>
      <c r="AE30" s="86">
        <v>70.680999999999997</v>
      </c>
      <c r="AF30" s="86">
        <v>74.102999999999994</v>
      </c>
      <c r="AG30" s="86">
        <v>81.415000000000006</v>
      </c>
    </row>
    <row r="31" spans="2:33">
      <c r="B31" s="67" t="s">
        <v>214</v>
      </c>
      <c r="C31" s="86">
        <v>62.728000000000002</v>
      </c>
      <c r="D31" s="86">
        <v>63.286000000000001</v>
      </c>
      <c r="E31" s="86">
        <v>66.212999999999994</v>
      </c>
      <c r="F31" s="86">
        <v>65.317999999999998</v>
      </c>
      <c r="G31" s="86">
        <v>67.597999999999999</v>
      </c>
      <c r="H31" s="86">
        <v>71.893000000000001</v>
      </c>
      <c r="I31" s="86">
        <v>70.628</v>
      </c>
      <c r="J31" s="86">
        <v>71.516999999999996</v>
      </c>
      <c r="K31" s="86">
        <v>74.513999999999996</v>
      </c>
      <c r="L31" s="86">
        <v>76.748999999999995</v>
      </c>
      <c r="M31" s="86">
        <v>76.796999999999997</v>
      </c>
      <c r="N31" s="86">
        <v>74.796999999999997</v>
      </c>
      <c r="O31" s="86">
        <v>78.641999999999996</v>
      </c>
      <c r="P31" s="86">
        <v>76.738</v>
      </c>
      <c r="Q31" s="86">
        <v>77.652000000000001</v>
      </c>
      <c r="R31" s="86">
        <v>81.534000000000006</v>
      </c>
      <c r="S31" s="86">
        <v>81.504999999999995</v>
      </c>
      <c r="T31" s="86">
        <v>79.56</v>
      </c>
      <c r="U31" s="86">
        <v>81.605000000000004</v>
      </c>
      <c r="V31" s="86">
        <v>79.549000000000007</v>
      </c>
      <c r="W31" s="86">
        <v>77.003</v>
      </c>
      <c r="X31" s="86">
        <v>76.012</v>
      </c>
      <c r="Y31" s="86">
        <v>72.798000000000002</v>
      </c>
      <c r="Z31" s="86">
        <v>69.997</v>
      </c>
      <c r="AA31" s="86">
        <v>72.557000000000002</v>
      </c>
      <c r="AB31" s="86">
        <v>72.741</v>
      </c>
      <c r="AC31" s="86">
        <v>71.486000000000004</v>
      </c>
      <c r="AD31" s="86">
        <v>73.885999999999996</v>
      </c>
      <c r="AE31" s="86">
        <v>73.613</v>
      </c>
      <c r="AF31" s="86">
        <v>75.031999999999996</v>
      </c>
      <c r="AG31" s="86">
        <v>67.89</v>
      </c>
    </row>
    <row r="32" spans="2:33">
      <c r="B32" s="67" t="s">
        <v>215</v>
      </c>
      <c r="C32" s="86">
        <v>52.173999999999999</v>
      </c>
      <c r="D32" s="86">
        <v>52.247999999999998</v>
      </c>
      <c r="E32" s="86">
        <v>51.795999999999999</v>
      </c>
      <c r="F32" s="86">
        <v>47.707000000000001</v>
      </c>
      <c r="G32" s="86">
        <v>47.39</v>
      </c>
      <c r="H32" s="86">
        <v>47.677</v>
      </c>
      <c r="I32" s="86">
        <v>48.209000000000003</v>
      </c>
      <c r="J32" s="86">
        <v>48.738999999999997</v>
      </c>
      <c r="K32" s="86">
        <v>50.96</v>
      </c>
      <c r="L32" s="86">
        <v>51.273000000000003</v>
      </c>
      <c r="M32" s="86">
        <v>51.247999999999998</v>
      </c>
      <c r="N32" s="86">
        <v>50.402000000000001</v>
      </c>
      <c r="O32" s="86">
        <v>50.792000000000002</v>
      </c>
      <c r="P32" s="86">
        <v>50.64</v>
      </c>
      <c r="Q32" s="86">
        <v>50.837000000000003</v>
      </c>
      <c r="R32" s="86">
        <v>51.677</v>
      </c>
      <c r="S32" s="86">
        <v>51.494999999999997</v>
      </c>
      <c r="T32" s="86">
        <v>50.393999999999998</v>
      </c>
      <c r="U32" s="86">
        <v>50.723999999999997</v>
      </c>
      <c r="V32" s="86">
        <v>50.627000000000002</v>
      </c>
      <c r="W32" s="86">
        <v>48.645000000000003</v>
      </c>
      <c r="X32" s="86">
        <v>49.052</v>
      </c>
      <c r="Y32" s="86">
        <v>48.204000000000001</v>
      </c>
      <c r="Z32" s="86">
        <v>48.021000000000001</v>
      </c>
      <c r="AA32" s="86">
        <v>46.243000000000002</v>
      </c>
      <c r="AB32" s="86">
        <v>45.933</v>
      </c>
      <c r="AC32" s="86">
        <v>47.399000000000001</v>
      </c>
      <c r="AD32" s="86">
        <v>48.796999999999997</v>
      </c>
      <c r="AE32" s="86">
        <v>46.844000000000001</v>
      </c>
      <c r="AF32" s="86">
        <v>47.555999999999997</v>
      </c>
      <c r="AG32" s="86">
        <v>44.463000000000001</v>
      </c>
    </row>
    <row r="33" spans="2:33">
      <c r="B33" s="67" t="s">
        <v>216</v>
      </c>
      <c r="C33" s="86">
        <v>40.210999999999999</v>
      </c>
      <c r="D33" s="86">
        <v>27.739000000000001</v>
      </c>
      <c r="E33" s="86">
        <v>34.216000000000001</v>
      </c>
      <c r="F33" s="86">
        <v>32.441000000000003</v>
      </c>
      <c r="G33" s="86">
        <v>37.936999999999998</v>
      </c>
      <c r="H33" s="86">
        <v>36.247999999999998</v>
      </c>
      <c r="I33" s="86">
        <v>38.927</v>
      </c>
      <c r="J33" s="86">
        <v>42.512999999999998</v>
      </c>
      <c r="K33" s="86">
        <v>44.475999999999999</v>
      </c>
      <c r="L33" s="86">
        <v>48.802999999999997</v>
      </c>
      <c r="M33" s="86">
        <v>48.45</v>
      </c>
      <c r="N33" s="86">
        <v>46.527000000000001</v>
      </c>
      <c r="O33" s="86">
        <v>54.421999999999997</v>
      </c>
      <c r="P33" s="86">
        <v>50.707999999999998</v>
      </c>
      <c r="Q33" s="86">
        <v>51.884999999999998</v>
      </c>
      <c r="R33" s="86">
        <v>52.564</v>
      </c>
      <c r="S33" s="86">
        <v>49.17</v>
      </c>
      <c r="T33" s="86">
        <v>51.805999999999997</v>
      </c>
      <c r="U33" s="86">
        <v>54.75</v>
      </c>
      <c r="V33" s="86">
        <v>46.015999999999998</v>
      </c>
      <c r="W33" s="86">
        <v>46.692999999999998</v>
      </c>
      <c r="X33" s="86">
        <v>49.639000000000003</v>
      </c>
      <c r="Y33" s="86">
        <v>49.862000000000002</v>
      </c>
      <c r="Z33" s="86">
        <v>47.433999999999997</v>
      </c>
      <c r="AA33" s="86">
        <v>44.206000000000003</v>
      </c>
      <c r="AB33" s="86">
        <v>48.786000000000001</v>
      </c>
      <c r="AC33" s="86">
        <v>48.43</v>
      </c>
      <c r="AD33" s="86">
        <v>53.152000000000001</v>
      </c>
      <c r="AE33" s="86">
        <v>52.691000000000003</v>
      </c>
      <c r="AF33" s="86">
        <v>56.216000000000001</v>
      </c>
      <c r="AG33" s="86">
        <v>53.588999999999999</v>
      </c>
    </row>
    <row r="34" spans="2:33">
      <c r="B34" s="67" t="s">
        <v>217</v>
      </c>
      <c r="C34" s="86">
        <v>84.400999999999996</v>
      </c>
      <c r="D34" s="86">
        <v>81.909000000000006</v>
      </c>
      <c r="E34" s="86">
        <v>84.040999999999997</v>
      </c>
      <c r="F34" s="86">
        <v>80.457999999999998</v>
      </c>
      <c r="G34" s="86">
        <v>80.774000000000001</v>
      </c>
      <c r="H34" s="86">
        <v>82.027000000000001</v>
      </c>
      <c r="I34" s="86">
        <v>81.951999999999998</v>
      </c>
      <c r="J34" s="86">
        <v>80.727999999999994</v>
      </c>
      <c r="K34" s="86">
        <v>81.835999999999999</v>
      </c>
      <c r="L34" s="86">
        <v>82.956999999999994</v>
      </c>
      <c r="M34" s="86">
        <v>86.522999999999996</v>
      </c>
      <c r="N34" s="86">
        <v>83.244</v>
      </c>
      <c r="O34" s="86">
        <v>85.588999999999999</v>
      </c>
      <c r="P34" s="86">
        <v>82.995000000000005</v>
      </c>
      <c r="Q34" s="86">
        <v>84.36</v>
      </c>
      <c r="R34" s="86">
        <v>83.347999999999999</v>
      </c>
      <c r="S34" s="86">
        <v>85.867000000000004</v>
      </c>
      <c r="T34" s="86">
        <v>83.001999999999995</v>
      </c>
      <c r="U34" s="86">
        <v>82.804000000000002</v>
      </c>
      <c r="V34" s="86">
        <v>80.777000000000001</v>
      </c>
      <c r="W34" s="86">
        <v>82.570999999999998</v>
      </c>
      <c r="X34" s="86">
        <v>81.352999999999994</v>
      </c>
      <c r="Y34" s="86">
        <v>79.108999999999995</v>
      </c>
      <c r="Z34" s="86">
        <v>76.736000000000004</v>
      </c>
      <c r="AA34" s="86">
        <v>75.811000000000007</v>
      </c>
      <c r="AB34" s="86">
        <v>77.03</v>
      </c>
      <c r="AC34" s="86">
        <v>77.653000000000006</v>
      </c>
      <c r="AD34" s="86">
        <v>76.978999999999999</v>
      </c>
      <c r="AE34" s="86">
        <v>76.337999999999994</v>
      </c>
      <c r="AF34" s="86">
        <v>77.483999999999995</v>
      </c>
      <c r="AG34" s="86">
        <v>73.453999999999994</v>
      </c>
    </row>
    <row r="35" spans="2:33">
      <c r="B35" s="67" t="s">
        <v>218</v>
      </c>
      <c r="C35" s="86">
        <v>98.295000000000002</v>
      </c>
      <c r="D35" s="86">
        <v>100.745</v>
      </c>
      <c r="E35" s="86">
        <v>99.858999999999995</v>
      </c>
      <c r="F35" s="86">
        <v>103.636</v>
      </c>
      <c r="G35" s="86">
        <v>97.006</v>
      </c>
      <c r="H35" s="86">
        <v>100.48</v>
      </c>
      <c r="I35" s="86">
        <v>98.174999999999997</v>
      </c>
      <c r="J35" s="86">
        <v>97.715999999999994</v>
      </c>
      <c r="K35" s="86">
        <v>96.799000000000007</v>
      </c>
      <c r="L35" s="86">
        <v>101.907</v>
      </c>
      <c r="M35" s="86">
        <v>98.632000000000005</v>
      </c>
      <c r="N35" s="86">
        <v>96.075000000000003</v>
      </c>
      <c r="O35" s="86">
        <v>100.557</v>
      </c>
      <c r="P35" s="86">
        <v>96.073999999999998</v>
      </c>
      <c r="Q35" s="86">
        <v>95.456999999999994</v>
      </c>
      <c r="R35" s="86">
        <v>100.703</v>
      </c>
      <c r="S35" s="86">
        <v>102.508</v>
      </c>
      <c r="T35" s="86">
        <v>95.894000000000005</v>
      </c>
      <c r="U35" s="86">
        <v>97.54</v>
      </c>
      <c r="V35" s="86">
        <v>96.13</v>
      </c>
      <c r="W35" s="86">
        <v>100.636</v>
      </c>
      <c r="X35" s="86">
        <v>92.263000000000005</v>
      </c>
      <c r="Y35" s="86">
        <v>96.748000000000005</v>
      </c>
      <c r="Z35" s="86">
        <v>96.070999999999998</v>
      </c>
      <c r="AA35" s="86">
        <v>93.085999999999999</v>
      </c>
      <c r="AB35" s="86">
        <v>97.319000000000003</v>
      </c>
      <c r="AC35" s="86">
        <v>95.840999999999994</v>
      </c>
      <c r="AD35" s="86">
        <v>95.927000000000007</v>
      </c>
      <c r="AE35" s="86">
        <v>92.491</v>
      </c>
      <c r="AF35" s="86">
        <v>92.792000000000002</v>
      </c>
      <c r="AG35" s="86">
        <v>93.076999999999998</v>
      </c>
    </row>
    <row r="36" spans="2:33">
      <c r="B36" s="67" t="s">
        <v>219</v>
      </c>
      <c r="C36" s="86">
        <v>88.962999999999994</v>
      </c>
      <c r="D36" s="86">
        <v>85.582999999999998</v>
      </c>
      <c r="E36" s="86">
        <v>87.507999999999996</v>
      </c>
      <c r="F36" s="86">
        <v>71.171999999999997</v>
      </c>
      <c r="G36" s="86">
        <v>72.361000000000004</v>
      </c>
      <c r="H36" s="86">
        <v>70.534000000000006</v>
      </c>
      <c r="I36" s="86">
        <v>73.981999999999999</v>
      </c>
      <c r="J36" s="86">
        <v>60.381</v>
      </c>
      <c r="K36" s="86">
        <v>60.792999999999999</v>
      </c>
      <c r="L36" s="86">
        <v>55.924999999999997</v>
      </c>
      <c r="M36" s="86">
        <v>61.01</v>
      </c>
      <c r="N36" s="86">
        <v>59.372</v>
      </c>
      <c r="O36" s="86">
        <v>58.76</v>
      </c>
      <c r="P36" s="86">
        <v>63.234999999999999</v>
      </c>
      <c r="Q36" s="86">
        <v>69.421999999999997</v>
      </c>
      <c r="R36" s="86">
        <v>63.841000000000001</v>
      </c>
      <c r="S36" s="86">
        <v>66.706999999999994</v>
      </c>
      <c r="T36" s="86">
        <v>62.478000000000002</v>
      </c>
      <c r="U36" s="86">
        <v>58.825000000000003</v>
      </c>
      <c r="V36" s="86">
        <v>60.411000000000001</v>
      </c>
      <c r="W36" s="86">
        <v>45.545000000000002</v>
      </c>
      <c r="X36" s="86">
        <v>59.863</v>
      </c>
      <c r="Y36" s="86">
        <v>56.387999999999998</v>
      </c>
      <c r="Z36" s="86">
        <v>55.883000000000003</v>
      </c>
      <c r="AA36" s="86">
        <v>40.591999999999999</v>
      </c>
      <c r="AB36" s="86">
        <v>51.179000000000002</v>
      </c>
      <c r="AC36" s="86">
        <v>47.152000000000001</v>
      </c>
      <c r="AD36" s="86">
        <v>44.052999999999997</v>
      </c>
      <c r="AE36" s="86">
        <v>44.313000000000002</v>
      </c>
      <c r="AF36" s="86">
        <v>43.912999999999997</v>
      </c>
      <c r="AG36" s="86">
        <v>45.481000000000002</v>
      </c>
    </row>
    <row r="37" spans="2:33">
      <c r="B37" s="67" t="s">
        <v>220</v>
      </c>
      <c r="C37" s="86">
        <v>71.001999999999995</v>
      </c>
      <c r="D37" s="86">
        <v>70.477000000000004</v>
      </c>
      <c r="E37" s="86">
        <v>59.959000000000003</v>
      </c>
      <c r="F37" s="86">
        <v>55.783999999999999</v>
      </c>
      <c r="G37" s="86">
        <v>63.725000000000001</v>
      </c>
      <c r="H37" s="86">
        <v>61.945999999999998</v>
      </c>
      <c r="I37" s="86">
        <v>51.569000000000003</v>
      </c>
      <c r="J37" s="86">
        <v>54.417999999999999</v>
      </c>
      <c r="K37" s="86">
        <v>49.125</v>
      </c>
      <c r="L37" s="86">
        <v>52.265000000000001</v>
      </c>
      <c r="M37" s="86">
        <v>57.776000000000003</v>
      </c>
      <c r="N37" s="86">
        <v>45.539000000000001</v>
      </c>
      <c r="O37" s="86">
        <v>40.61</v>
      </c>
      <c r="P37" s="86">
        <v>42.662999999999997</v>
      </c>
      <c r="Q37" s="86">
        <v>45.521000000000001</v>
      </c>
      <c r="R37" s="86">
        <v>55.332000000000001</v>
      </c>
      <c r="S37" s="86">
        <v>60.350999999999999</v>
      </c>
      <c r="T37" s="86">
        <v>59.110999999999997</v>
      </c>
      <c r="U37" s="86">
        <v>56.015999999999998</v>
      </c>
      <c r="V37" s="86">
        <v>48.55</v>
      </c>
      <c r="W37" s="86">
        <v>79.045000000000002</v>
      </c>
      <c r="X37" s="86">
        <v>78.603999999999999</v>
      </c>
      <c r="Y37" s="86">
        <v>77.534000000000006</v>
      </c>
      <c r="Z37" s="86">
        <v>75.555999999999997</v>
      </c>
      <c r="AA37" s="86">
        <v>74.935000000000002</v>
      </c>
      <c r="AB37" s="86">
        <v>75.451999999999998</v>
      </c>
      <c r="AC37" s="86">
        <v>74.784000000000006</v>
      </c>
      <c r="AD37" s="86">
        <v>71.965000000000003</v>
      </c>
      <c r="AE37" s="86">
        <v>73.897000000000006</v>
      </c>
      <c r="AF37" s="86">
        <v>75.201999999999998</v>
      </c>
      <c r="AG37" s="86">
        <v>74.909000000000006</v>
      </c>
    </row>
    <row r="38" spans="2:33">
      <c r="B38" s="67" t="s">
        <v>221</v>
      </c>
      <c r="C38" s="86">
        <v>99.498999999999995</v>
      </c>
      <c r="D38" s="86">
        <v>98.590999999999994</v>
      </c>
      <c r="E38" s="86">
        <v>99.488</v>
      </c>
      <c r="F38" s="86">
        <v>98.328999999999994</v>
      </c>
      <c r="G38" s="86">
        <v>98.775999999999996</v>
      </c>
      <c r="H38" s="86">
        <v>97.716999999999999</v>
      </c>
      <c r="I38" s="86">
        <v>99.379000000000005</v>
      </c>
      <c r="J38" s="86">
        <v>98.492000000000004</v>
      </c>
      <c r="K38" s="86">
        <v>99.468000000000004</v>
      </c>
      <c r="L38" s="86">
        <v>97.088999999999999</v>
      </c>
      <c r="M38" s="86">
        <v>99.597999999999999</v>
      </c>
      <c r="N38" s="86">
        <v>97.373999999999995</v>
      </c>
      <c r="O38" s="86">
        <v>98.61</v>
      </c>
      <c r="P38" s="86">
        <v>98.378</v>
      </c>
      <c r="Q38" s="86">
        <v>97.891999999999996</v>
      </c>
      <c r="R38" s="86">
        <v>97.376000000000005</v>
      </c>
      <c r="S38" s="86">
        <v>98.231999999999999</v>
      </c>
      <c r="T38" s="86">
        <v>96.668000000000006</v>
      </c>
      <c r="U38" s="86">
        <v>97.445999999999998</v>
      </c>
      <c r="V38" s="86">
        <v>97.513999999999996</v>
      </c>
      <c r="W38" s="86">
        <v>97.069000000000003</v>
      </c>
      <c r="X38" s="86">
        <v>97.293000000000006</v>
      </c>
      <c r="Y38" s="86">
        <v>97.51</v>
      </c>
      <c r="Z38" s="86">
        <v>97.100999999999999</v>
      </c>
      <c r="AA38" s="86">
        <v>96.63</v>
      </c>
      <c r="AB38" s="86">
        <v>95.965000000000003</v>
      </c>
      <c r="AC38" s="86">
        <v>96.293999999999997</v>
      </c>
      <c r="AD38" s="86">
        <v>95.581000000000003</v>
      </c>
      <c r="AE38" s="86">
        <v>95.183000000000007</v>
      </c>
      <c r="AF38" s="86">
        <v>95.043999999999997</v>
      </c>
      <c r="AG38" s="86">
        <v>92.457999999999998</v>
      </c>
    </row>
    <row r="39" spans="2:33">
      <c r="B39" s="67" t="s">
        <v>222</v>
      </c>
      <c r="C39" s="86">
        <v>49.268000000000001</v>
      </c>
      <c r="D39" s="86">
        <v>46.012</v>
      </c>
      <c r="E39" s="86">
        <v>44.338999999999999</v>
      </c>
      <c r="F39" s="86">
        <v>47.526000000000003</v>
      </c>
      <c r="G39" s="86">
        <v>46.762999999999998</v>
      </c>
      <c r="H39" s="86">
        <v>47.795999999999999</v>
      </c>
      <c r="I39" s="86">
        <v>51.228999999999999</v>
      </c>
      <c r="J39" s="86">
        <v>51.283999999999999</v>
      </c>
      <c r="K39" s="86">
        <v>54.652000000000001</v>
      </c>
      <c r="L39" s="86">
        <v>53.423999999999999</v>
      </c>
      <c r="M39" s="86">
        <v>54.978000000000002</v>
      </c>
      <c r="N39" s="86">
        <v>53.411000000000001</v>
      </c>
      <c r="O39" s="86">
        <v>56.884999999999998</v>
      </c>
      <c r="P39" s="86">
        <v>62.057000000000002</v>
      </c>
      <c r="Q39" s="86">
        <v>60.954999999999998</v>
      </c>
      <c r="R39" s="86">
        <v>62.253999999999998</v>
      </c>
      <c r="S39" s="86">
        <v>61.819000000000003</v>
      </c>
      <c r="T39" s="86">
        <v>60.362000000000002</v>
      </c>
      <c r="U39" s="86">
        <v>62.588999999999999</v>
      </c>
      <c r="V39" s="86">
        <v>57.573999999999998</v>
      </c>
      <c r="W39" s="86">
        <v>56.93</v>
      </c>
      <c r="X39" s="86">
        <v>50.273000000000003</v>
      </c>
      <c r="Y39" s="86">
        <v>50.146000000000001</v>
      </c>
      <c r="Z39" s="86">
        <v>50.122</v>
      </c>
      <c r="AA39" s="86">
        <v>59.844999999999999</v>
      </c>
      <c r="AB39" s="86">
        <v>53.875</v>
      </c>
      <c r="AC39" s="86">
        <v>55.823</v>
      </c>
      <c r="AD39" s="86">
        <v>62.645000000000003</v>
      </c>
      <c r="AE39" s="86">
        <v>58.122999999999998</v>
      </c>
      <c r="AF39" s="86">
        <v>69.712000000000003</v>
      </c>
      <c r="AG39" s="86">
        <v>56.628</v>
      </c>
    </row>
    <row r="40" spans="2:33">
      <c r="B40" s="67" t="s">
        <v>223</v>
      </c>
      <c r="C40" s="86">
        <v>100</v>
      </c>
      <c r="D40" s="86">
        <v>107.146</v>
      </c>
      <c r="E40" s="86">
        <v>110.631</v>
      </c>
      <c r="F40" s="86">
        <v>100</v>
      </c>
      <c r="G40" s="86">
        <v>100.404</v>
      </c>
      <c r="H40" s="86">
        <v>103.55200000000001</v>
      </c>
      <c r="I40" s="86">
        <v>100</v>
      </c>
      <c r="J40" s="86">
        <v>100</v>
      </c>
      <c r="K40" s="86">
        <v>100</v>
      </c>
      <c r="L40" s="86">
        <v>109.47499999999999</v>
      </c>
      <c r="M40" s="86">
        <v>100.246</v>
      </c>
      <c r="N40" s="86">
        <v>99.822000000000003</v>
      </c>
      <c r="O40" s="86">
        <v>99.802000000000007</v>
      </c>
      <c r="P40" s="86">
        <v>99.825999999999993</v>
      </c>
      <c r="Q40" s="86">
        <v>99.828999999999994</v>
      </c>
      <c r="R40" s="86">
        <v>99.966999999999999</v>
      </c>
      <c r="S40" s="86">
        <v>99.962000000000003</v>
      </c>
      <c r="T40" s="86">
        <v>99.956000000000003</v>
      </c>
      <c r="U40" s="86">
        <v>99.951999999999998</v>
      </c>
      <c r="V40" s="86">
        <v>99.926000000000002</v>
      </c>
      <c r="W40" s="86">
        <v>99.036000000000001</v>
      </c>
      <c r="X40" s="86">
        <v>101.3</v>
      </c>
      <c r="Y40" s="86">
        <v>100.973</v>
      </c>
      <c r="Z40" s="86">
        <v>104.139</v>
      </c>
      <c r="AA40" s="86">
        <v>97.656999999999996</v>
      </c>
      <c r="AB40" s="86">
        <v>97.296000000000006</v>
      </c>
      <c r="AC40" s="86">
        <v>101.07599999999999</v>
      </c>
      <c r="AD40" s="86">
        <v>103.05200000000001</v>
      </c>
      <c r="AE40" s="86">
        <v>97.527000000000001</v>
      </c>
      <c r="AF40" s="86">
        <v>97.278000000000006</v>
      </c>
      <c r="AG40" s="86">
        <v>97.56</v>
      </c>
    </row>
    <row r="41" spans="2:33">
      <c r="B41" s="67" t="s">
        <v>224</v>
      </c>
      <c r="C41" s="86">
        <v>23.651</v>
      </c>
      <c r="D41" s="86">
        <v>18.908000000000001</v>
      </c>
      <c r="E41" s="86">
        <v>18.974</v>
      </c>
      <c r="F41" s="86">
        <v>17.742000000000001</v>
      </c>
      <c r="G41" s="86">
        <v>22.503</v>
      </c>
      <c r="H41" s="86">
        <v>20.762</v>
      </c>
      <c r="I41" s="86">
        <v>17.763999999999999</v>
      </c>
      <c r="J41" s="86">
        <v>26.18</v>
      </c>
      <c r="K41" s="86">
        <v>28.952000000000002</v>
      </c>
      <c r="L41" s="86">
        <v>31.183</v>
      </c>
      <c r="M41" s="86">
        <v>38.267000000000003</v>
      </c>
      <c r="N41" s="86">
        <v>34.402999999999999</v>
      </c>
      <c r="O41" s="86">
        <v>35.084000000000003</v>
      </c>
      <c r="P41" s="86">
        <v>38.716999999999999</v>
      </c>
      <c r="Q41" s="86">
        <v>32.149000000000001</v>
      </c>
      <c r="R41" s="86">
        <v>37.783999999999999</v>
      </c>
      <c r="S41" s="86">
        <v>38.561</v>
      </c>
      <c r="T41" s="86">
        <v>37.406999999999996</v>
      </c>
      <c r="U41" s="86">
        <v>33.555</v>
      </c>
      <c r="V41" s="86">
        <v>34.058999999999997</v>
      </c>
      <c r="W41" s="86">
        <v>28.279</v>
      </c>
      <c r="X41" s="86">
        <v>29.356999999999999</v>
      </c>
      <c r="Y41" s="86">
        <v>30.635000000000002</v>
      </c>
      <c r="Z41" s="86">
        <v>23.739000000000001</v>
      </c>
      <c r="AA41" s="86">
        <v>30.948</v>
      </c>
      <c r="AB41" s="86">
        <v>49.051000000000002</v>
      </c>
      <c r="AC41" s="86">
        <v>45.957999999999998</v>
      </c>
      <c r="AD41" s="86">
        <v>51.905999999999999</v>
      </c>
      <c r="AE41" s="86">
        <v>59.494999999999997</v>
      </c>
      <c r="AF41" s="86">
        <v>64.304000000000002</v>
      </c>
      <c r="AG41" s="86">
        <v>68.067999999999998</v>
      </c>
    </row>
    <row r="42" spans="2:33">
      <c r="B42" s="67" t="s">
        <v>225</v>
      </c>
      <c r="C42" s="86">
        <v>68.825999999999993</v>
      </c>
      <c r="D42" s="86">
        <v>66.867000000000004</v>
      </c>
      <c r="E42" s="86">
        <v>68.662000000000006</v>
      </c>
      <c r="F42" s="86">
        <v>65.905000000000001</v>
      </c>
      <c r="G42" s="86">
        <v>65.448999999999998</v>
      </c>
      <c r="H42" s="86">
        <v>66.555000000000007</v>
      </c>
      <c r="I42" s="86">
        <v>69.596000000000004</v>
      </c>
      <c r="J42" s="86">
        <v>67.602999999999994</v>
      </c>
      <c r="K42" s="86">
        <v>70.370999999999995</v>
      </c>
      <c r="L42" s="86">
        <v>65.427999999999997</v>
      </c>
      <c r="M42" s="86">
        <v>65.543000000000006</v>
      </c>
      <c r="N42" s="86">
        <v>65.040000000000006</v>
      </c>
      <c r="O42" s="86">
        <v>68.022000000000006</v>
      </c>
      <c r="P42" s="86">
        <v>70.992999999999995</v>
      </c>
      <c r="Q42" s="86">
        <v>71.072000000000003</v>
      </c>
      <c r="R42" s="86">
        <v>71.760999999999996</v>
      </c>
      <c r="S42" s="86">
        <v>72.257000000000005</v>
      </c>
      <c r="T42" s="86">
        <v>68.48</v>
      </c>
      <c r="U42" s="86">
        <v>68.738</v>
      </c>
      <c r="V42" s="86">
        <v>65.120999999999995</v>
      </c>
      <c r="W42" s="86">
        <v>62.779000000000003</v>
      </c>
      <c r="X42" s="86">
        <v>69.975999999999999</v>
      </c>
      <c r="Y42" s="86">
        <v>63.781999999999996</v>
      </c>
      <c r="Z42" s="86">
        <v>61.261000000000003</v>
      </c>
      <c r="AA42" s="86">
        <v>65.62</v>
      </c>
      <c r="AB42" s="86">
        <v>60.371000000000002</v>
      </c>
      <c r="AC42" s="86">
        <v>62.098999999999997</v>
      </c>
      <c r="AD42" s="86">
        <v>63.927999999999997</v>
      </c>
      <c r="AE42" s="86">
        <v>64.230999999999995</v>
      </c>
      <c r="AF42" s="86">
        <v>71.623000000000005</v>
      </c>
      <c r="AG42" s="86">
        <v>58.323999999999998</v>
      </c>
    </row>
    <row r="43" spans="2:33">
      <c r="B43" s="67" t="s">
        <v>226</v>
      </c>
      <c r="C43" s="86">
        <v>0.85399999999999998</v>
      </c>
      <c r="D43" s="86">
        <v>1.2210000000000001</v>
      </c>
      <c r="E43" s="86">
        <v>1.605</v>
      </c>
      <c r="F43" s="86">
        <v>2.6219999999999999</v>
      </c>
      <c r="G43" s="86">
        <v>8.5999999999999993E-2</v>
      </c>
      <c r="H43" s="86">
        <v>-0.191</v>
      </c>
      <c r="I43" s="86">
        <v>5.43</v>
      </c>
      <c r="J43" s="86">
        <v>6.57</v>
      </c>
      <c r="K43" s="86">
        <v>8.5259999999999998</v>
      </c>
      <c r="L43" s="86">
        <v>9.9239999999999995</v>
      </c>
      <c r="M43" s="86">
        <v>10.722</v>
      </c>
      <c r="N43" s="86">
        <v>10.45</v>
      </c>
      <c r="O43" s="86">
        <v>11.439</v>
      </c>
      <c r="P43" s="86">
        <v>13.308999999999999</v>
      </c>
      <c r="Q43" s="86">
        <v>14.727</v>
      </c>
      <c r="R43" s="86">
        <v>17.748000000000001</v>
      </c>
      <c r="S43" s="86">
        <v>20.149000000000001</v>
      </c>
      <c r="T43" s="86">
        <v>25.79</v>
      </c>
      <c r="U43" s="86">
        <v>30.861999999999998</v>
      </c>
      <c r="V43" s="86">
        <v>32.040999999999997</v>
      </c>
      <c r="W43" s="86">
        <v>31.568999999999999</v>
      </c>
      <c r="X43" s="86">
        <v>34.020000000000003</v>
      </c>
      <c r="Y43" s="86">
        <v>31.628</v>
      </c>
      <c r="Z43" s="86">
        <v>26.254000000000001</v>
      </c>
      <c r="AA43" s="86">
        <v>29.414999999999999</v>
      </c>
      <c r="AB43" s="86">
        <v>29.847999999999999</v>
      </c>
      <c r="AC43" s="86">
        <v>30.76</v>
      </c>
      <c r="AD43" s="86">
        <v>38.268999999999998</v>
      </c>
      <c r="AE43" s="86">
        <v>43.505000000000003</v>
      </c>
      <c r="AF43" s="86">
        <v>45.237000000000002</v>
      </c>
      <c r="AG43" s="86">
        <v>42.76</v>
      </c>
    </row>
    <row r="44" spans="2:33">
      <c r="B44" s="67" t="s">
        <v>227</v>
      </c>
      <c r="C44" s="86">
        <v>83.570999999999998</v>
      </c>
      <c r="D44" s="86">
        <v>82.314999999999998</v>
      </c>
      <c r="E44" s="86">
        <v>84.111999999999995</v>
      </c>
      <c r="F44" s="86">
        <v>82.652000000000001</v>
      </c>
      <c r="G44" s="86">
        <v>81.260999999999996</v>
      </c>
      <c r="H44" s="86">
        <v>85.72</v>
      </c>
      <c r="I44" s="86">
        <v>80.751000000000005</v>
      </c>
      <c r="J44" s="86">
        <v>84.167000000000002</v>
      </c>
      <c r="K44" s="86">
        <v>84.421000000000006</v>
      </c>
      <c r="L44" s="86">
        <v>87.781000000000006</v>
      </c>
      <c r="M44" s="86">
        <v>85.286000000000001</v>
      </c>
      <c r="N44" s="86">
        <v>85.177000000000007</v>
      </c>
      <c r="O44" s="86">
        <v>84.162000000000006</v>
      </c>
      <c r="P44" s="86">
        <v>85.488</v>
      </c>
      <c r="Q44" s="86">
        <v>83.933000000000007</v>
      </c>
      <c r="R44" s="86">
        <v>88.561000000000007</v>
      </c>
      <c r="S44" s="86">
        <v>83.966999999999999</v>
      </c>
      <c r="T44" s="86">
        <v>81.519000000000005</v>
      </c>
      <c r="U44" s="86">
        <v>83.623000000000005</v>
      </c>
      <c r="V44" s="86">
        <v>81.433999999999997</v>
      </c>
      <c r="W44" s="86">
        <v>75.22</v>
      </c>
      <c r="X44" s="86">
        <v>77.792000000000002</v>
      </c>
      <c r="Y44" s="86">
        <v>79.460999999999999</v>
      </c>
      <c r="Z44" s="86">
        <v>73.346999999999994</v>
      </c>
      <c r="AA44" s="86">
        <v>70.233999999999995</v>
      </c>
      <c r="AB44" s="86">
        <v>76.293000000000006</v>
      </c>
      <c r="AC44" s="86">
        <v>72.241</v>
      </c>
      <c r="AD44" s="86">
        <v>77.965000000000003</v>
      </c>
      <c r="AE44" s="86">
        <v>75.653000000000006</v>
      </c>
      <c r="AF44" s="86">
        <v>73.86</v>
      </c>
      <c r="AG44" s="86">
        <v>65.260999999999996</v>
      </c>
    </row>
    <row r="45" spans="2:33">
      <c r="B45" s="67" t="s">
        <v>228</v>
      </c>
      <c r="C45" s="86">
        <v>35.906999999999996</v>
      </c>
      <c r="D45" s="86">
        <v>28.716000000000001</v>
      </c>
      <c r="E45" s="86">
        <v>29.565000000000001</v>
      </c>
      <c r="F45" s="86">
        <v>27.023</v>
      </c>
      <c r="G45" s="86">
        <v>25.803000000000001</v>
      </c>
      <c r="H45" s="86">
        <v>30.86</v>
      </c>
      <c r="I45" s="86">
        <v>31.018000000000001</v>
      </c>
      <c r="J45" s="86">
        <v>32.661999999999999</v>
      </c>
      <c r="K45" s="86">
        <v>28.934999999999999</v>
      </c>
      <c r="L45" s="86">
        <v>21.163</v>
      </c>
      <c r="M45" s="86">
        <v>21.884</v>
      </c>
      <c r="N45" s="86">
        <v>26.271999999999998</v>
      </c>
      <c r="O45" s="86">
        <v>24.274999999999999</v>
      </c>
      <c r="P45" s="86">
        <v>25.417999999999999</v>
      </c>
      <c r="Q45" s="86">
        <v>30.036000000000001</v>
      </c>
      <c r="R45" s="86">
        <v>27.474</v>
      </c>
      <c r="S45" s="86">
        <v>29.158000000000001</v>
      </c>
      <c r="T45" s="86">
        <v>31.46</v>
      </c>
      <c r="U45" s="86">
        <v>27.65</v>
      </c>
      <c r="V45" s="86">
        <v>19.89</v>
      </c>
      <c r="W45" s="86">
        <v>21.385999999999999</v>
      </c>
      <c r="X45" s="86">
        <v>21.14</v>
      </c>
      <c r="Y45" s="86">
        <v>22.463000000000001</v>
      </c>
      <c r="Z45" s="86">
        <v>18.317</v>
      </c>
      <c r="AA45" s="86">
        <v>16.663</v>
      </c>
      <c r="AB45" s="86">
        <v>16.687000000000001</v>
      </c>
      <c r="AC45" s="86">
        <v>21.901</v>
      </c>
      <c r="AD45" s="86">
        <v>23.295000000000002</v>
      </c>
      <c r="AE45" s="86">
        <v>24.291</v>
      </c>
      <c r="AF45" s="86">
        <v>30.282</v>
      </c>
      <c r="AG45" s="86">
        <v>28.201000000000001</v>
      </c>
    </row>
    <row r="46" spans="2:33">
      <c r="B46" s="67" t="s">
        <v>229</v>
      </c>
      <c r="C46" s="86">
        <v>45.866999999999997</v>
      </c>
      <c r="D46" s="86">
        <v>42.493000000000002</v>
      </c>
      <c r="E46" s="86">
        <v>42.006</v>
      </c>
      <c r="F46" s="86">
        <v>48.369</v>
      </c>
      <c r="G46" s="86">
        <v>49.334000000000003</v>
      </c>
      <c r="H46" s="86">
        <v>51.018000000000001</v>
      </c>
      <c r="I46" s="86">
        <v>55.512</v>
      </c>
      <c r="J46" s="86">
        <v>55.468000000000004</v>
      </c>
      <c r="K46" s="86">
        <v>52.524999999999999</v>
      </c>
      <c r="L46" s="86">
        <v>55.969000000000001</v>
      </c>
      <c r="M46" s="86">
        <v>51.851999999999997</v>
      </c>
      <c r="N46" s="86">
        <v>48.94</v>
      </c>
      <c r="O46" s="86">
        <v>49.749000000000002</v>
      </c>
      <c r="P46" s="86">
        <v>52.466999999999999</v>
      </c>
      <c r="Q46" s="86">
        <v>51.378999999999998</v>
      </c>
      <c r="R46" s="86">
        <v>50.826000000000001</v>
      </c>
      <c r="S46" s="86">
        <v>50.896999999999998</v>
      </c>
      <c r="T46" s="86">
        <v>50.820999999999998</v>
      </c>
      <c r="U46" s="86">
        <v>53.587000000000003</v>
      </c>
      <c r="V46" s="86">
        <v>48.834000000000003</v>
      </c>
      <c r="W46" s="86">
        <v>49.277000000000001</v>
      </c>
      <c r="X46" s="86">
        <v>48.329000000000001</v>
      </c>
      <c r="Y46" s="86">
        <v>51.813000000000002</v>
      </c>
      <c r="Z46" s="86">
        <v>47.460999999999999</v>
      </c>
      <c r="AA46" s="86">
        <v>45.186999999999998</v>
      </c>
      <c r="AB46" s="86">
        <v>49.304000000000002</v>
      </c>
      <c r="AC46" s="86">
        <v>49.017000000000003</v>
      </c>
      <c r="AD46" s="86">
        <v>50.768999999999998</v>
      </c>
      <c r="AE46" s="86">
        <v>51.213000000000001</v>
      </c>
      <c r="AF46" s="86">
        <v>52.116</v>
      </c>
      <c r="AG46" s="86">
        <v>45.801000000000002</v>
      </c>
    </row>
    <row r="47" spans="2:33">
      <c r="B47" s="67" t="s">
        <v>230</v>
      </c>
      <c r="C47" s="86">
        <v>77.070999999999998</v>
      </c>
      <c r="D47" s="86">
        <v>72.975999999999999</v>
      </c>
      <c r="E47" s="86">
        <v>74.781999999999996</v>
      </c>
      <c r="F47" s="86">
        <v>68.893000000000001</v>
      </c>
      <c r="G47" s="86">
        <v>68.114000000000004</v>
      </c>
      <c r="H47" s="86">
        <v>68.881</v>
      </c>
      <c r="I47" s="86">
        <v>73.197000000000003</v>
      </c>
      <c r="J47" s="86">
        <v>72.968999999999994</v>
      </c>
      <c r="K47" s="86">
        <v>70.668999999999997</v>
      </c>
      <c r="L47" s="86">
        <v>66.162000000000006</v>
      </c>
      <c r="M47" s="86">
        <v>65.064999999999998</v>
      </c>
      <c r="N47" s="86">
        <v>62.536999999999999</v>
      </c>
      <c r="O47" s="86">
        <v>64.475999999999999</v>
      </c>
      <c r="P47" s="86">
        <v>64.918000000000006</v>
      </c>
      <c r="Q47" s="86">
        <v>68.180000000000007</v>
      </c>
      <c r="R47" s="86">
        <v>65.989999999999995</v>
      </c>
      <c r="S47" s="86">
        <v>64.343999999999994</v>
      </c>
      <c r="T47" s="86">
        <v>69.736000000000004</v>
      </c>
      <c r="U47" s="86">
        <v>65.841999999999999</v>
      </c>
      <c r="V47" s="86">
        <v>67.691999999999993</v>
      </c>
      <c r="W47" s="86">
        <v>64.447999999999993</v>
      </c>
      <c r="X47" s="86">
        <v>65.933000000000007</v>
      </c>
      <c r="Y47" s="86">
        <v>61.625</v>
      </c>
      <c r="Z47" s="86">
        <v>60.825000000000003</v>
      </c>
      <c r="AA47" s="86">
        <v>62.134999999999998</v>
      </c>
      <c r="AB47" s="86">
        <v>60.101999999999997</v>
      </c>
      <c r="AC47" s="86">
        <v>60.551000000000002</v>
      </c>
      <c r="AD47" s="86">
        <v>64.844999999999999</v>
      </c>
      <c r="AE47" s="86">
        <v>63.679000000000002</v>
      </c>
      <c r="AF47" s="86">
        <v>69.762</v>
      </c>
      <c r="AG47" s="86">
        <v>56.329000000000001</v>
      </c>
    </row>
    <row r="48" spans="2:33">
      <c r="B48" s="67" t="s">
        <v>231</v>
      </c>
      <c r="C48" s="86">
        <v>61.017000000000003</v>
      </c>
      <c r="D48" s="86">
        <v>56.795000000000002</v>
      </c>
      <c r="E48" s="86">
        <v>55.683</v>
      </c>
      <c r="F48" s="86">
        <v>55.896999999999998</v>
      </c>
      <c r="G48" s="86">
        <v>65.814999999999998</v>
      </c>
      <c r="H48" s="86">
        <v>53.45</v>
      </c>
      <c r="I48" s="86">
        <v>54.853999999999999</v>
      </c>
      <c r="J48" s="86">
        <v>56.030999999999999</v>
      </c>
      <c r="K48" s="86">
        <v>53.237000000000002</v>
      </c>
      <c r="L48" s="86">
        <v>50.674999999999997</v>
      </c>
      <c r="M48" s="86">
        <v>55.475000000000001</v>
      </c>
      <c r="N48" s="86">
        <v>55.337000000000003</v>
      </c>
      <c r="O48" s="86">
        <v>52.36</v>
      </c>
      <c r="P48" s="86">
        <v>59.094999999999999</v>
      </c>
      <c r="Q48" s="86">
        <v>54.731000000000002</v>
      </c>
      <c r="R48" s="86">
        <v>54.459000000000003</v>
      </c>
      <c r="S48" s="86">
        <v>54.073</v>
      </c>
      <c r="T48" s="86">
        <v>53.32</v>
      </c>
      <c r="U48" s="86">
        <v>54.482999999999997</v>
      </c>
      <c r="V48" s="86">
        <v>54.802999999999997</v>
      </c>
      <c r="W48" s="86">
        <v>48.859000000000002</v>
      </c>
      <c r="X48" s="86">
        <v>53.914000000000001</v>
      </c>
      <c r="Y48" s="86">
        <v>47.109000000000002</v>
      </c>
      <c r="Z48" s="86">
        <v>49.661999999999999</v>
      </c>
      <c r="AA48" s="86">
        <v>49.935000000000002</v>
      </c>
      <c r="AB48" s="86">
        <v>47.947000000000003</v>
      </c>
      <c r="AC48" s="86">
        <v>46.165999999999997</v>
      </c>
      <c r="AD48" s="86">
        <v>43.941000000000003</v>
      </c>
      <c r="AE48" s="86">
        <v>44.816000000000003</v>
      </c>
      <c r="AF48" s="86">
        <v>42.112000000000002</v>
      </c>
      <c r="AG48" s="86">
        <v>42.031999999999996</v>
      </c>
    </row>
    <row r="49" spans="2:33">
      <c r="B49" s="67" t="s">
        <v>232</v>
      </c>
      <c r="C49" s="86">
        <v>38.186999999999998</v>
      </c>
      <c r="D49" s="86">
        <v>35.713000000000001</v>
      </c>
      <c r="E49" s="86">
        <v>37.404000000000003</v>
      </c>
      <c r="F49" s="86">
        <v>38.857999999999997</v>
      </c>
      <c r="G49" s="86">
        <v>40.375999999999998</v>
      </c>
      <c r="H49" s="86">
        <v>37.756999999999998</v>
      </c>
      <c r="I49" s="86">
        <v>40.442</v>
      </c>
      <c r="J49" s="86">
        <v>38.405999999999999</v>
      </c>
      <c r="K49" s="86">
        <v>37.875</v>
      </c>
      <c r="L49" s="86">
        <v>35.185000000000002</v>
      </c>
      <c r="M49" s="86">
        <v>39.316000000000003</v>
      </c>
      <c r="N49" s="86">
        <v>37.005000000000003</v>
      </c>
      <c r="O49" s="86">
        <v>37.664000000000001</v>
      </c>
      <c r="P49" s="86">
        <v>43.679000000000002</v>
      </c>
      <c r="Q49" s="86">
        <v>37.256</v>
      </c>
      <c r="R49" s="86">
        <v>38.075000000000003</v>
      </c>
      <c r="S49" s="86">
        <v>38.226999999999997</v>
      </c>
      <c r="T49" s="86">
        <v>36.796999999999997</v>
      </c>
      <c r="U49" s="86">
        <v>38.415999999999997</v>
      </c>
      <c r="V49" s="86">
        <v>38.186</v>
      </c>
      <c r="W49" s="86">
        <v>37.99</v>
      </c>
      <c r="X49" s="86">
        <v>36.475999999999999</v>
      </c>
      <c r="Y49" s="86">
        <v>30.164000000000001</v>
      </c>
      <c r="Z49" s="86">
        <v>32.79</v>
      </c>
      <c r="AA49" s="86">
        <v>32.335000000000001</v>
      </c>
      <c r="AB49" s="86">
        <v>30.061</v>
      </c>
      <c r="AC49" s="86">
        <v>33.301000000000002</v>
      </c>
      <c r="AD49" s="86">
        <v>26.658000000000001</v>
      </c>
      <c r="AE49" s="86">
        <v>29.059000000000001</v>
      </c>
      <c r="AF49" s="86">
        <v>30.044</v>
      </c>
      <c r="AG49" s="86">
        <v>33.511000000000003</v>
      </c>
    </row>
    <row r="50" spans="2:33">
      <c r="B50" s="67" t="s">
        <v>233</v>
      </c>
      <c r="C50" s="86">
        <v>32.966999999999999</v>
      </c>
      <c r="D50" s="86">
        <v>31.353000000000002</v>
      </c>
      <c r="E50" s="86">
        <v>36.463999999999999</v>
      </c>
      <c r="F50" s="86">
        <v>33.341999999999999</v>
      </c>
      <c r="G50" s="86">
        <v>34.319000000000003</v>
      </c>
      <c r="H50" s="86">
        <v>34.125999999999998</v>
      </c>
      <c r="I50" s="86">
        <v>34.311</v>
      </c>
      <c r="J50" s="86">
        <v>34.802</v>
      </c>
      <c r="K50" s="86">
        <v>34.628999999999998</v>
      </c>
      <c r="L50" s="86">
        <v>32.164999999999999</v>
      </c>
      <c r="M50" s="86">
        <v>30.567</v>
      </c>
      <c r="N50" s="86">
        <v>29.082999999999998</v>
      </c>
      <c r="O50" s="86">
        <v>28.812999999999999</v>
      </c>
      <c r="P50" s="86">
        <v>27.847999999999999</v>
      </c>
      <c r="Q50" s="86">
        <v>31.954999999999998</v>
      </c>
      <c r="R50" s="86">
        <v>31.224</v>
      </c>
      <c r="S50" s="86">
        <v>25.98</v>
      </c>
      <c r="T50" s="86">
        <v>22.832000000000001</v>
      </c>
      <c r="U50" s="86">
        <v>21.2</v>
      </c>
      <c r="V50" s="86">
        <v>20.106000000000002</v>
      </c>
      <c r="W50" s="86">
        <v>13.864000000000001</v>
      </c>
      <c r="X50" s="86">
        <v>13.39</v>
      </c>
      <c r="Y50" s="86">
        <v>13.694000000000001</v>
      </c>
      <c r="Z50" s="86">
        <v>13.505000000000001</v>
      </c>
      <c r="AA50" s="86">
        <v>13.955</v>
      </c>
      <c r="AB50" s="86">
        <v>16.417999999999999</v>
      </c>
      <c r="AC50" s="86">
        <v>18.940999999999999</v>
      </c>
      <c r="AD50" s="86">
        <v>18.37</v>
      </c>
      <c r="AE50" s="86">
        <v>19.143000000000001</v>
      </c>
      <c r="AF50" s="86">
        <v>16.106000000000002</v>
      </c>
      <c r="AG50" s="86">
        <v>11.965999999999999</v>
      </c>
    </row>
    <row r="51" spans="2:33">
      <c r="B51" s="67" t="s">
        <v>234</v>
      </c>
      <c r="C51" s="86">
        <v>-435.23099999999999</v>
      </c>
      <c r="D51" s="86">
        <v>-479.73</v>
      </c>
      <c r="E51" s="86">
        <v>-533.33799999999997</v>
      </c>
      <c r="F51" s="86">
        <v>-526.40499999999997</v>
      </c>
      <c r="G51" s="86">
        <v>-602.279</v>
      </c>
      <c r="H51" s="86">
        <v>-640.327</v>
      </c>
      <c r="I51" s="86">
        <v>-756.47299999999996</v>
      </c>
      <c r="J51" s="86">
        <v>-731.93100000000004</v>
      </c>
      <c r="K51" s="86">
        <v>-676.12699999999995</v>
      </c>
      <c r="L51" s="86">
        <v>-653.23500000000001</v>
      </c>
      <c r="M51" s="86">
        <v>-723.44299999999998</v>
      </c>
      <c r="N51" s="86">
        <v>-716.79100000000005</v>
      </c>
      <c r="O51" s="86">
        <v>-801.07100000000003</v>
      </c>
      <c r="P51" s="86">
        <v>-739.13</v>
      </c>
      <c r="Q51" s="86">
        <v>-702.54399999999998</v>
      </c>
      <c r="R51" s="86">
        <v>-661.35799999999995</v>
      </c>
      <c r="S51" s="86">
        <v>-627.91899999999998</v>
      </c>
      <c r="T51" s="86">
        <v>-648.20799999999997</v>
      </c>
      <c r="U51" s="86">
        <v>-564.39</v>
      </c>
      <c r="V51" s="86">
        <v>-572.18600000000004</v>
      </c>
      <c r="W51" s="86">
        <v>-512.83299999999997</v>
      </c>
      <c r="X51" s="86">
        <v>-575.904</v>
      </c>
      <c r="Y51" s="86">
        <v>-530.72400000000005</v>
      </c>
      <c r="Z51" s="86">
        <v>-471.68599999999998</v>
      </c>
      <c r="AA51" s="86">
        <v>-559.14099999999996</v>
      </c>
      <c r="AB51" s="86">
        <v>-575.43799999999999</v>
      </c>
      <c r="AC51" s="86">
        <v>-611.53899999999999</v>
      </c>
      <c r="AD51" s="86">
        <v>-593.33699999999999</v>
      </c>
      <c r="AE51" s="86">
        <v>-554.77300000000002</v>
      </c>
      <c r="AF51" s="86">
        <v>-567.10199999999998</v>
      </c>
      <c r="AG51" s="86">
        <v>-623.05899999999997</v>
      </c>
    </row>
    <row r="52" spans="2:33">
      <c r="B52" s="67" t="s">
        <v>235</v>
      </c>
      <c r="C52" s="86" t="s">
        <v>204</v>
      </c>
      <c r="D52" s="86" t="s">
        <v>204</v>
      </c>
      <c r="E52" s="86" t="s">
        <v>204</v>
      </c>
      <c r="F52" s="86" t="s">
        <v>204</v>
      </c>
      <c r="G52" s="86" t="s">
        <v>204</v>
      </c>
      <c r="H52" s="86" t="s">
        <v>204</v>
      </c>
      <c r="I52" s="86" t="s">
        <v>204</v>
      </c>
      <c r="J52" s="86" t="s">
        <v>204</v>
      </c>
      <c r="K52" s="86" t="s">
        <v>204</v>
      </c>
      <c r="L52" s="86" t="s">
        <v>204</v>
      </c>
      <c r="M52" s="86" t="s">
        <v>204</v>
      </c>
      <c r="N52" s="86" t="s">
        <v>204</v>
      </c>
      <c r="O52" s="86" t="s">
        <v>204</v>
      </c>
      <c r="P52" s="86" t="s">
        <v>204</v>
      </c>
      <c r="Q52" s="86" t="s">
        <v>204</v>
      </c>
      <c r="R52" s="86" t="s">
        <v>204</v>
      </c>
      <c r="S52" s="86" t="s">
        <v>204</v>
      </c>
      <c r="T52" s="86" t="s">
        <v>204</v>
      </c>
      <c r="U52" s="86" t="s">
        <v>204</v>
      </c>
      <c r="V52" s="86" t="s">
        <v>204</v>
      </c>
      <c r="W52" s="86" t="s">
        <v>204</v>
      </c>
      <c r="X52" s="86" t="s">
        <v>204</v>
      </c>
      <c r="Y52" s="86" t="s">
        <v>204</v>
      </c>
      <c r="Z52" s="86" t="s">
        <v>204</v>
      </c>
      <c r="AA52" s="86" t="s">
        <v>204</v>
      </c>
      <c r="AB52" s="86" t="s">
        <v>204</v>
      </c>
      <c r="AC52" s="86" t="s">
        <v>204</v>
      </c>
      <c r="AD52" s="86" t="s">
        <v>204</v>
      </c>
      <c r="AE52" s="86" t="s">
        <v>204</v>
      </c>
      <c r="AF52" s="86" t="s">
        <v>204</v>
      </c>
      <c r="AG52" s="86" t="s">
        <v>204</v>
      </c>
    </row>
    <row r="53" spans="2:33">
      <c r="B53" s="67" t="s">
        <v>236</v>
      </c>
      <c r="C53" s="86">
        <v>2.2770000000000001</v>
      </c>
      <c r="D53" s="86">
        <v>5.0970000000000004</v>
      </c>
      <c r="E53" s="86">
        <v>3.8380000000000001</v>
      </c>
      <c r="F53" s="86">
        <v>-3.2000000000000001E-2</v>
      </c>
      <c r="G53" s="86">
        <v>-14.584</v>
      </c>
      <c r="H53" s="86">
        <v>-16.75</v>
      </c>
      <c r="I53" s="86">
        <v>-14.766</v>
      </c>
      <c r="J53" s="86">
        <v>-15.481999999999999</v>
      </c>
      <c r="K53" s="86">
        <v>-16.431000000000001</v>
      </c>
      <c r="L53" s="86">
        <v>-20.573</v>
      </c>
      <c r="M53" s="86">
        <v>-17.128</v>
      </c>
      <c r="N53" s="86">
        <v>-9.5259999999999998</v>
      </c>
      <c r="O53" s="86">
        <v>-11.954000000000001</v>
      </c>
      <c r="P53" s="86">
        <v>-5.96</v>
      </c>
      <c r="Q53" s="86">
        <v>4.4850000000000003</v>
      </c>
      <c r="R53" s="86">
        <v>13.363</v>
      </c>
      <c r="S53" s="86">
        <v>21.132000000000001</v>
      </c>
      <c r="T53" s="86">
        <v>20.378</v>
      </c>
      <c r="U53" s="86">
        <v>26.236000000000001</v>
      </c>
      <c r="V53" s="86">
        <v>27.274000000000001</v>
      </c>
      <c r="W53" s="86">
        <v>29.007999999999999</v>
      </c>
      <c r="X53" s="86">
        <v>36.942</v>
      </c>
      <c r="Y53" s="86">
        <v>43.387</v>
      </c>
      <c r="Z53" s="86">
        <v>47.758000000000003</v>
      </c>
      <c r="AA53" s="86">
        <v>46.773000000000003</v>
      </c>
      <c r="AB53" s="86">
        <v>37.637999999999998</v>
      </c>
      <c r="AC53" s="86">
        <v>35.639000000000003</v>
      </c>
      <c r="AD53" s="86">
        <v>35.575000000000003</v>
      </c>
      <c r="AE53" s="86">
        <v>35.512999999999998</v>
      </c>
      <c r="AF53" s="86">
        <v>34.829000000000001</v>
      </c>
      <c r="AG53" s="86" t="s">
        <v>204</v>
      </c>
    </row>
    <row r="54" spans="2:33">
      <c r="B54" s="67" t="s">
        <v>237</v>
      </c>
      <c r="C54" s="86" t="s">
        <v>204</v>
      </c>
      <c r="D54" s="86" t="s">
        <v>204</v>
      </c>
      <c r="E54" s="86" t="s">
        <v>204</v>
      </c>
      <c r="F54" s="86" t="s">
        <v>204</v>
      </c>
      <c r="G54" s="86" t="s">
        <v>204</v>
      </c>
      <c r="H54" s="86" t="s">
        <v>204</v>
      </c>
      <c r="I54" s="86" t="s">
        <v>204</v>
      </c>
      <c r="J54" s="86" t="s">
        <v>204</v>
      </c>
      <c r="K54" s="86" t="s">
        <v>204</v>
      </c>
      <c r="L54" s="86" t="s">
        <v>204</v>
      </c>
      <c r="M54" s="86" t="s">
        <v>204</v>
      </c>
      <c r="N54" s="86" t="s">
        <v>204</v>
      </c>
      <c r="O54" s="86" t="s">
        <v>204</v>
      </c>
      <c r="P54" s="86" t="s">
        <v>204</v>
      </c>
      <c r="Q54" s="86" t="s">
        <v>204</v>
      </c>
      <c r="R54" s="86">
        <v>42.476999999999997</v>
      </c>
      <c r="S54" s="86">
        <v>44.975000000000001</v>
      </c>
      <c r="T54" s="86">
        <v>54.290999999999997</v>
      </c>
      <c r="U54" s="86">
        <v>46.207999999999998</v>
      </c>
      <c r="V54" s="86">
        <v>43.066000000000003</v>
      </c>
      <c r="W54" s="86">
        <v>26.396999999999998</v>
      </c>
      <c r="X54" s="86">
        <v>36.219000000000001</v>
      </c>
      <c r="Y54" s="86">
        <v>34.270000000000003</v>
      </c>
      <c r="Z54" s="86">
        <v>23.481999999999999</v>
      </c>
      <c r="AA54" s="86">
        <v>29.917000000000002</v>
      </c>
      <c r="AB54" s="86">
        <v>30.08</v>
      </c>
      <c r="AC54" s="86">
        <v>34.590000000000003</v>
      </c>
      <c r="AD54" s="86">
        <v>40.485999999999997</v>
      </c>
      <c r="AE54" s="86">
        <v>31.06</v>
      </c>
      <c r="AF54" s="86">
        <v>32.856999999999999</v>
      </c>
      <c r="AG54" s="86">
        <v>27.422000000000001</v>
      </c>
    </row>
    <row r="55" spans="2:33">
      <c r="B55" s="67" t="s">
        <v>238</v>
      </c>
      <c r="C55" s="86">
        <v>48.414999999999999</v>
      </c>
      <c r="D55" s="86">
        <v>49.74</v>
      </c>
      <c r="E55" s="86">
        <v>44.304000000000002</v>
      </c>
      <c r="F55" s="86">
        <v>46.344000000000001</v>
      </c>
      <c r="G55" s="86">
        <v>34.79</v>
      </c>
      <c r="H55" s="86">
        <v>41.445999999999998</v>
      </c>
      <c r="I55" s="86">
        <v>45.109000000000002</v>
      </c>
      <c r="J55" s="86">
        <v>42.899000000000001</v>
      </c>
      <c r="K55" s="86">
        <v>42.728000000000002</v>
      </c>
      <c r="L55" s="86">
        <v>36.390999999999998</v>
      </c>
      <c r="M55" s="86">
        <v>40.758000000000003</v>
      </c>
      <c r="N55" s="86">
        <v>38.792999999999999</v>
      </c>
      <c r="O55" s="86">
        <v>46.368000000000002</v>
      </c>
      <c r="P55" s="86">
        <v>39.189</v>
      </c>
      <c r="Q55" s="86">
        <v>41.804000000000002</v>
      </c>
      <c r="R55" s="86">
        <v>42.761000000000003</v>
      </c>
      <c r="S55" s="86">
        <v>44.683</v>
      </c>
      <c r="T55" s="86">
        <v>47.116</v>
      </c>
      <c r="U55" s="86">
        <v>46.304000000000002</v>
      </c>
      <c r="V55" s="86">
        <v>45.220999999999997</v>
      </c>
      <c r="W55" s="86">
        <v>44.005000000000003</v>
      </c>
      <c r="X55" s="86">
        <v>45.62</v>
      </c>
      <c r="Y55" s="86">
        <v>48.186999999999998</v>
      </c>
      <c r="Z55" s="86">
        <v>46.728999999999999</v>
      </c>
      <c r="AA55" s="86">
        <v>51.55</v>
      </c>
      <c r="AB55" s="86">
        <v>52.432000000000002</v>
      </c>
      <c r="AC55" s="86">
        <v>58.753999999999998</v>
      </c>
      <c r="AD55" s="86">
        <v>56.186</v>
      </c>
      <c r="AE55" s="86">
        <v>58.387999999999998</v>
      </c>
      <c r="AF55" s="86">
        <v>58.146000000000001</v>
      </c>
      <c r="AG55" s="86">
        <v>63.290999999999997</v>
      </c>
    </row>
    <row r="56" spans="2:33">
      <c r="B56" s="67" t="s">
        <v>239</v>
      </c>
      <c r="C56" s="86">
        <v>6.4119999999999999</v>
      </c>
      <c r="D56" s="86">
        <v>-3.496</v>
      </c>
      <c r="E56" s="86">
        <v>-3.3780000000000001</v>
      </c>
      <c r="F56" s="86">
        <v>0.19400000000000001</v>
      </c>
      <c r="G56" s="86">
        <v>3.5859999999999999</v>
      </c>
      <c r="H56" s="86">
        <v>6.6959999999999997</v>
      </c>
      <c r="I56" s="86">
        <v>6.3540000000000001</v>
      </c>
      <c r="J56" s="86">
        <v>8.7759999999999998</v>
      </c>
      <c r="K56" s="86">
        <v>16.347000000000001</v>
      </c>
      <c r="L56" s="86">
        <v>41.524999999999999</v>
      </c>
      <c r="M56" s="86">
        <v>45.780999999999999</v>
      </c>
      <c r="N56" s="86">
        <v>52.21</v>
      </c>
      <c r="O56" s="86">
        <v>53.36</v>
      </c>
      <c r="P56" s="86">
        <v>50.756999999999998</v>
      </c>
      <c r="Q56" s="86">
        <v>47.764000000000003</v>
      </c>
      <c r="R56" s="86">
        <v>49.71</v>
      </c>
      <c r="S56" s="86">
        <v>40.387</v>
      </c>
      <c r="T56" s="86">
        <v>49.179000000000002</v>
      </c>
      <c r="U56" s="86">
        <v>49.78</v>
      </c>
      <c r="V56" s="86">
        <v>46.387999999999998</v>
      </c>
      <c r="W56" s="86">
        <v>28.896999999999998</v>
      </c>
      <c r="X56" s="86">
        <v>35.658000000000001</v>
      </c>
      <c r="Y56" s="86">
        <v>15.625999999999999</v>
      </c>
      <c r="Z56" s="86">
        <v>25.3</v>
      </c>
      <c r="AA56" s="86">
        <v>28.716000000000001</v>
      </c>
      <c r="AB56" s="86">
        <v>12.593</v>
      </c>
      <c r="AC56" s="86">
        <v>20.128</v>
      </c>
      <c r="AD56" s="86">
        <v>38.125999999999998</v>
      </c>
      <c r="AE56" s="86">
        <v>20.966999999999999</v>
      </c>
      <c r="AF56" s="86">
        <v>31.545999999999999</v>
      </c>
      <c r="AG56" s="86">
        <v>35.822000000000003</v>
      </c>
    </row>
    <row r="57" spans="2:33">
      <c r="B57" s="67" t="s">
        <v>240</v>
      </c>
      <c r="C57" s="86">
        <v>30.936</v>
      </c>
      <c r="D57" s="86">
        <v>26.652999999999999</v>
      </c>
      <c r="E57" s="86">
        <v>20.645</v>
      </c>
      <c r="F57" s="86">
        <v>10.231999999999999</v>
      </c>
      <c r="G57" s="86">
        <v>9.5489999999999995</v>
      </c>
      <c r="H57" s="86">
        <v>10.462999999999999</v>
      </c>
      <c r="I57" s="86">
        <v>24.898</v>
      </c>
      <c r="J57" s="86">
        <v>26.959</v>
      </c>
      <c r="K57" s="86">
        <v>24.594999999999999</v>
      </c>
      <c r="L57" s="86">
        <v>14.117000000000001</v>
      </c>
      <c r="M57" s="86">
        <v>13.877000000000001</v>
      </c>
      <c r="N57" s="86">
        <v>23.463000000000001</v>
      </c>
      <c r="O57" s="86">
        <v>26.366</v>
      </c>
      <c r="P57" s="86">
        <v>28.617000000000001</v>
      </c>
      <c r="Q57" s="86">
        <v>33.481999999999999</v>
      </c>
      <c r="R57" s="86">
        <v>36.610999999999997</v>
      </c>
      <c r="S57" s="86">
        <v>38.231999999999999</v>
      </c>
      <c r="T57" s="86">
        <v>36.392000000000003</v>
      </c>
      <c r="U57" s="86">
        <v>37.728999999999999</v>
      </c>
      <c r="V57" s="86">
        <v>32.256</v>
      </c>
      <c r="W57" s="86">
        <v>33.515999999999998</v>
      </c>
      <c r="X57" s="86">
        <v>30.445</v>
      </c>
      <c r="Y57" s="86">
        <v>27.94</v>
      </c>
      <c r="Z57" s="86">
        <v>24.094000000000001</v>
      </c>
      <c r="AA57" s="86">
        <v>27.937000000000001</v>
      </c>
      <c r="AB57" s="86">
        <v>27.693000000000001</v>
      </c>
      <c r="AC57" s="86">
        <v>29.725999999999999</v>
      </c>
      <c r="AD57" s="86">
        <v>33.814999999999998</v>
      </c>
      <c r="AE57" s="86">
        <v>34.64</v>
      </c>
      <c r="AF57" s="86">
        <v>35.610999999999997</v>
      </c>
      <c r="AG57" s="86">
        <v>29.835999999999999</v>
      </c>
    </row>
    <row r="58" spans="2:33">
      <c r="B58" s="67" t="s">
        <v>241</v>
      </c>
      <c r="C58" s="86">
        <v>53.545000000000002</v>
      </c>
      <c r="D58" s="86">
        <v>47.41</v>
      </c>
      <c r="E58" s="86">
        <v>50.231000000000002</v>
      </c>
      <c r="F58" s="86">
        <v>55.290999999999997</v>
      </c>
      <c r="G58" s="86">
        <v>55.86</v>
      </c>
      <c r="H58" s="86">
        <v>59.274000000000001</v>
      </c>
      <c r="I58" s="86">
        <v>60.447000000000003</v>
      </c>
      <c r="J58" s="86">
        <v>59.945</v>
      </c>
      <c r="K58" s="86">
        <v>60.155000000000001</v>
      </c>
      <c r="L58" s="86">
        <v>60.893000000000001</v>
      </c>
      <c r="M58" s="86">
        <v>65.384</v>
      </c>
      <c r="N58" s="86">
        <v>64.573999999999998</v>
      </c>
      <c r="O58" s="86">
        <v>67.566999999999993</v>
      </c>
      <c r="P58" s="86">
        <v>70.507000000000005</v>
      </c>
      <c r="Q58" s="86">
        <v>70.221999999999994</v>
      </c>
      <c r="R58" s="86">
        <v>71.680000000000007</v>
      </c>
      <c r="S58" s="86">
        <v>72.792000000000002</v>
      </c>
      <c r="T58" s="86">
        <v>74.153999999999996</v>
      </c>
      <c r="U58" s="86">
        <v>72.379000000000005</v>
      </c>
      <c r="V58" s="86">
        <v>70.375</v>
      </c>
      <c r="W58" s="86">
        <v>70.650999999999996</v>
      </c>
      <c r="X58" s="86">
        <v>71.111000000000004</v>
      </c>
      <c r="Y58" s="86">
        <v>75.641999999999996</v>
      </c>
      <c r="Z58" s="86">
        <v>75.385000000000005</v>
      </c>
      <c r="AA58" s="86">
        <v>76.293999999999997</v>
      </c>
      <c r="AB58" s="86">
        <v>77.876999999999995</v>
      </c>
      <c r="AC58" s="86">
        <v>75.481999999999999</v>
      </c>
      <c r="AD58" s="86">
        <v>77.168000000000006</v>
      </c>
      <c r="AE58" s="86">
        <v>73.789000000000001</v>
      </c>
      <c r="AF58" s="86">
        <v>69.951999999999998</v>
      </c>
      <c r="AG58" s="86">
        <v>70.647999999999996</v>
      </c>
    </row>
    <row r="59" spans="2:33">
      <c r="B59" s="67" t="s">
        <v>242</v>
      </c>
      <c r="C59" s="86" t="s">
        <v>204</v>
      </c>
      <c r="D59" s="86" t="s">
        <v>204</v>
      </c>
      <c r="E59" s="86" t="s">
        <v>204</v>
      </c>
      <c r="F59" s="86" t="s">
        <v>204</v>
      </c>
      <c r="G59" s="86" t="s">
        <v>204</v>
      </c>
      <c r="H59" s="86" t="s">
        <v>204</v>
      </c>
      <c r="I59" s="86" t="s">
        <v>204</v>
      </c>
      <c r="J59" s="86" t="s">
        <v>204</v>
      </c>
      <c r="K59" s="86" t="s">
        <v>204</v>
      </c>
      <c r="L59" s="86" t="s">
        <v>204</v>
      </c>
      <c r="M59" s="86" t="s">
        <v>204</v>
      </c>
      <c r="N59" s="86" t="s">
        <v>204</v>
      </c>
      <c r="O59" s="86" t="s">
        <v>204</v>
      </c>
      <c r="P59" s="86" t="s">
        <v>204</v>
      </c>
      <c r="Q59" s="86" t="s">
        <v>204</v>
      </c>
      <c r="R59" s="86" t="s">
        <v>204</v>
      </c>
      <c r="S59" s="86" t="s">
        <v>204</v>
      </c>
      <c r="T59" s="86" t="s">
        <v>204</v>
      </c>
      <c r="U59" s="86" t="s">
        <v>204</v>
      </c>
      <c r="V59" s="86" t="s">
        <v>204</v>
      </c>
      <c r="W59" s="86" t="s">
        <v>204</v>
      </c>
      <c r="X59" s="86" t="s">
        <v>204</v>
      </c>
      <c r="Y59" s="86" t="s">
        <v>204</v>
      </c>
      <c r="Z59" s="86" t="s">
        <v>204</v>
      </c>
      <c r="AA59" s="86">
        <v>28.209</v>
      </c>
      <c r="AB59" s="86">
        <v>33.692999999999998</v>
      </c>
      <c r="AC59" s="86">
        <v>31.518000000000001</v>
      </c>
      <c r="AD59" s="86">
        <v>34.030999999999999</v>
      </c>
      <c r="AE59" s="86">
        <v>24.263000000000002</v>
      </c>
      <c r="AF59" s="86">
        <v>27.376999999999999</v>
      </c>
      <c r="AG59" s="86">
        <v>25.401</v>
      </c>
    </row>
    <row r="60" spans="2:33">
      <c r="B60" s="67" t="s">
        <v>243</v>
      </c>
      <c r="C60" s="87" t="s">
        <v>204</v>
      </c>
      <c r="D60" s="87" t="s">
        <v>204</v>
      </c>
      <c r="E60" s="87" t="s">
        <v>204</v>
      </c>
      <c r="F60" s="87" t="s">
        <v>204</v>
      </c>
      <c r="G60" s="87" t="s">
        <v>204</v>
      </c>
      <c r="H60" s="87" t="s">
        <v>204</v>
      </c>
      <c r="I60" s="87" t="s">
        <v>204</v>
      </c>
      <c r="J60" s="87" t="s">
        <v>204</v>
      </c>
      <c r="K60" s="87" t="s">
        <v>204</v>
      </c>
      <c r="L60" s="87" t="s">
        <v>204</v>
      </c>
      <c r="M60" s="87">
        <v>27.108000000000001</v>
      </c>
      <c r="N60" s="87">
        <v>27.120999999999999</v>
      </c>
      <c r="O60" s="87">
        <v>27.186</v>
      </c>
      <c r="P60" s="87">
        <v>26.713999999999999</v>
      </c>
      <c r="Q60" s="87">
        <v>27.143000000000001</v>
      </c>
      <c r="R60" s="87">
        <v>28.216000000000001</v>
      </c>
      <c r="S60" s="87">
        <v>29.47</v>
      </c>
      <c r="T60" s="87">
        <v>29.033999999999999</v>
      </c>
      <c r="U60" s="87">
        <v>27.071000000000002</v>
      </c>
      <c r="V60" s="87">
        <v>25.88</v>
      </c>
      <c r="W60" s="87">
        <v>24.605</v>
      </c>
      <c r="X60" s="87">
        <v>27.504000000000001</v>
      </c>
      <c r="Y60" s="87">
        <v>27.248999999999999</v>
      </c>
      <c r="Z60" s="87">
        <v>21.847000000000001</v>
      </c>
      <c r="AA60" s="87">
        <v>27.178000000000001</v>
      </c>
      <c r="AB60" s="87">
        <v>27.600999999999999</v>
      </c>
      <c r="AC60" s="87">
        <v>23.609000000000002</v>
      </c>
      <c r="AD60" s="87">
        <v>29.957000000000001</v>
      </c>
      <c r="AE60" s="87">
        <v>29.274000000000001</v>
      </c>
      <c r="AF60" s="87">
        <v>30.533999999999999</v>
      </c>
      <c r="AG60" s="87">
        <v>29.536999999999999</v>
      </c>
    </row>
    <row r="63" spans="2:33">
      <c r="B63" s="316" t="s">
        <v>179</v>
      </c>
    </row>
    <row r="64" spans="2:33">
      <c r="B64" s="316" t="s">
        <v>180</v>
      </c>
      <c r="C64" s="315" t="s">
        <v>181</v>
      </c>
    </row>
    <row r="65" spans="2:4">
      <c r="B65" s="316" t="s">
        <v>182</v>
      </c>
      <c r="C65" s="316" t="s">
        <v>183</v>
      </c>
    </row>
    <row r="66" spans="2:4">
      <c r="B66" s="358" t="s">
        <v>1264</v>
      </c>
    </row>
    <row r="67" spans="2:4">
      <c r="B67" s="315" t="s">
        <v>184</v>
      </c>
      <c r="D67" s="316" t="s">
        <v>185</v>
      </c>
    </row>
    <row r="68" spans="2:4">
      <c r="B68" s="315" t="s">
        <v>186</v>
      </c>
      <c r="D68" s="316" t="s">
        <v>62</v>
      </c>
    </row>
    <row r="69" spans="2:4">
      <c r="B69" s="315" t="s">
        <v>187</v>
      </c>
      <c r="D69" s="316" t="s">
        <v>188</v>
      </c>
    </row>
  </sheetData>
  <hyperlinks>
    <hyperlink ref="A1" location="Indice!A1" display="Regresar &lt;-"/>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89"/>
  <sheetViews>
    <sheetView workbookViewId="0"/>
  </sheetViews>
  <sheetFormatPr baseColWidth="10" defaultRowHeight="15"/>
  <cols>
    <col min="4" max="4" width="21" customWidth="1"/>
    <col min="9" max="9" width="12.85546875" bestFit="1" customWidth="1"/>
    <col min="10" max="10" width="24.42578125" bestFit="1" customWidth="1"/>
  </cols>
  <sheetData>
    <row r="1" spans="1:10">
      <c r="A1" s="1" t="s">
        <v>1552</v>
      </c>
    </row>
    <row r="2" spans="1:10" ht="21">
      <c r="B2" s="2" t="s">
        <v>0</v>
      </c>
    </row>
    <row r="3" spans="1:10" ht="21">
      <c r="B3" s="41" t="s">
        <v>146</v>
      </c>
    </row>
    <row r="4" spans="1:10" ht="21">
      <c r="B4" s="41"/>
    </row>
    <row r="5" spans="1:10" ht="15.75">
      <c r="B5" s="47" t="s">
        <v>244</v>
      </c>
    </row>
    <row r="6" spans="1:10" ht="15.75">
      <c r="B6" s="47"/>
    </row>
    <row r="8" spans="1:10">
      <c r="B8" s="73" t="s">
        <v>254</v>
      </c>
    </row>
    <row r="9" spans="1:10">
      <c r="B9" s="7" t="s">
        <v>245</v>
      </c>
      <c r="C9" s="7" t="s">
        <v>246</v>
      </c>
      <c r="D9" s="7" t="s">
        <v>247</v>
      </c>
      <c r="E9" s="7" t="s">
        <v>248</v>
      </c>
      <c r="F9" s="7" t="s">
        <v>249</v>
      </c>
      <c r="G9" s="7" t="s">
        <v>250</v>
      </c>
      <c r="H9" s="7" t="s">
        <v>251</v>
      </c>
      <c r="I9" s="7" t="s">
        <v>252</v>
      </c>
      <c r="J9" s="7" t="s">
        <v>253</v>
      </c>
    </row>
    <row r="10" spans="1:10">
      <c r="B10" s="7">
        <v>1947</v>
      </c>
      <c r="C10" s="77">
        <v>766.1</v>
      </c>
      <c r="D10" s="77">
        <v>450.7</v>
      </c>
      <c r="E10" s="77">
        <v>558.1</v>
      </c>
      <c r="F10" s="77">
        <v>587.6</v>
      </c>
      <c r="G10" s="77">
        <v>640.1</v>
      </c>
      <c r="H10" s="77">
        <v>706.3</v>
      </c>
      <c r="I10" s="77">
        <v>862.1</v>
      </c>
      <c r="J10" s="77">
        <v>1000</v>
      </c>
    </row>
    <row r="11" spans="1:10">
      <c r="B11" s="7">
        <v>1948</v>
      </c>
      <c r="C11" s="77">
        <v>616.4</v>
      </c>
      <c r="D11" s="77">
        <v>450.7</v>
      </c>
      <c r="E11" s="77">
        <v>558.1</v>
      </c>
      <c r="F11" s="77">
        <v>587.6</v>
      </c>
      <c r="G11" s="77">
        <v>640.1</v>
      </c>
      <c r="H11" s="77">
        <v>706.3</v>
      </c>
      <c r="I11" s="77">
        <v>862.1</v>
      </c>
      <c r="J11" s="77">
        <v>1000</v>
      </c>
    </row>
    <row r="12" spans="1:10">
      <c r="B12" s="7">
        <v>1949</v>
      </c>
      <c r="C12" s="77">
        <v>541.4</v>
      </c>
      <c r="D12" s="77">
        <v>450.7</v>
      </c>
      <c r="E12" s="77">
        <v>558.1</v>
      </c>
      <c r="F12" s="77">
        <v>587.6</v>
      </c>
      <c r="G12" s="77">
        <v>640.1</v>
      </c>
      <c r="H12" s="77">
        <v>706.3</v>
      </c>
      <c r="I12" s="77">
        <v>862.1</v>
      </c>
      <c r="J12" s="77">
        <v>1000</v>
      </c>
    </row>
    <row r="13" spans="1:10">
      <c r="B13" s="7">
        <v>1950</v>
      </c>
      <c r="C13" s="77">
        <v>509.5</v>
      </c>
      <c r="D13" s="77">
        <v>450.7</v>
      </c>
      <c r="E13" s="77">
        <v>558.1</v>
      </c>
      <c r="F13" s="77">
        <v>587.6</v>
      </c>
      <c r="G13" s="77">
        <v>640.1</v>
      </c>
      <c r="H13" s="77">
        <v>706.3</v>
      </c>
      <c r="I13" s="77">
        <v>862.1</v>
      </c>
      <c r="J13" s="77">
        <v>1000</v>
      </c>
    </row>
    <row r="14" spans="1:10">
      <c r="B14" s="7">
        <v>1951</v>
      </c>
      <c r="C14" s="77">
        <v>783.4</v>
      </c>
      <c r="D14" s="77">
        <v>450.7</v>
      </c>
      <c r="E14" s="77">
        <v>558.1</v>
      </c>
      <c r="F14" s="77">
        <v>587.6</v>
      </c>
      <c r="G14" s="77">
        <v>640.1</v>
      </c>
      <c r="H14" s="77">
        <v>706.3</v>
      </c>
      <c r="I14" s="77">
        <v>862.1</v>
      </c>
      <c r="J14" s="77">
        <v>1000</v>
      </c>
    </row>
    <row r="15" spans="1:10">
      <c r="B15" s="7">
        <v>1952</v>
      </c>
      <c r="C15" s="77">
        <v>657.8</v>
      </c>
      <c r="D15" s="77">
        <v>450.7</v>
      </c>
      <c r="E15" s="77">
        <v>558.1</v>
      </c>
      <c r="F15" s="77">
        <v>587.6</v>
      </c>
      <c r="G15" s="77">
        <v>640.1</v>
      </c>
      <c r="H15" s="77">
        <v>706.3</v>
      </c>
      <c r="I15" s="77">
        <v>862.1</v>
      </c>
      <c r="J15" s="77">
        <v>1000</v>
      </c>
    </row>
    <row r="16" spans="1:10">
      <c r="B16" s="7">
        <v>1953</v>
      </c>
      <c r="C16" s="77">
        <v>534.29999999999995</v>
      </c>
      <c r="D16" s="77">
        <v>450.7</v>
      </c>
      <c r="E16" s="77">
        <v>558.1</v>
      </c>
      <c r="F16" s="77">
        <v>587.6</v>
      </c>
      <c r="G16" s="77">
        <v>640.1</v>
      </c>
      <c r="H16" s="77">
        <v>706.3</v>
      </c>
      <c r="I16" s="77">
        <v>862.1</v>
      </c>
      <c r="J16" s="77">
        <v>1000</v>
      </c>
    </row>
    <row r="17" spans="2:10">
      <c r="B17" s="7">
        <v>1954</v>
      </c>
      <c r="C17" s="77">
        <v>509.7</v>
      </c>
      <c r="D17" s="77">
        <v>450.7</v>
      </c>
      <c r="E17" s="77">
        <v>558.1</v>
      </c>
      <c r="F17" s="77">
        <v>587.6</v>
      </c>
      <c r="G17" s="77">
        <v>640.1</v>
      </c>
      <c r="H17" s="77">
        <v>706.3</v>
      </c>
      <c r="I17" s="77">
        <v>862.1</v>
      </c>
      <c r="J17" s="77">
        <v>1000</v>
      </c>
    </row>
    <row r="18" spans="2:10">
      <c r="B18" s="7">
        <v>1955</v>
      </c>
      <c r="C18" s="77">
        <v>797.7</v>
      </c>
      <c r="D18" s="77">
        <v>450.7</v>
      </c>
      <c r="E18" s="77">
        <v>558.1</v>
      </c>
      <c r="F18" s="77">
        <v>587.6</v>
      </c>
      <c r="G18" s="77">
        <v>640.1</v>
      </c>
      <c r="H18" s="77">
        <v>706.3</v>
      </c>
      <c r="I18" s="77">
        <v>862.1</v>
      </c>
      <c r="J18" s="77">
        <v>1000</v>
      </c>
    </row>
    <row r="19" spans="2:10">
      <c r="B19" s="7">
        <v>1956</v>
      </c>
      <c r="C19" s="77">
        <v>694</v>
      </c>
      <c r="D19" s="77">
        <v>450.7</v>
      </c>
      <c r="E19" s="77">
        <v>558.1</v>
      </c>
      <c r="F19" s="77">
        <v>587.6</v>
      </c>
      <c r="G19" s="77">
        <v>640.1</v>
      </c>
      <c r="H19" s="77">
        <v>706.3</v>
      </c>
      <c r="I19" s="77">
        <v>862.1</v>
      </c>
      <c r="J19" s="77">
        <v>1000</v>
      </c>
    </row>
    <row r="20" spans="2:10">
      <c r="B20" s="7">
        <v>1957</v>
      </c>
      <c r="C20" s="77">
        <v>623.4</v>
      </c>
      <c r="D20" s="77">
        <v>450.7</v>
      </c>
      <c r="E20" s="77">
        <v>558.1</v>
      </c>
      <c r="F20" s="77">
        <v>587.6</v>
      </c>
      <c r="G20" s="77">
        <v>640.1</v>
      </c>
      <c r="H20" s="77">
        <v>706.3</v>
      </c>
      <c r="I20" s="77">
        <v>862.1</v>
      </c>
      <c r="J20" s="77">
        <v>1000</v>
      </c>
    </row>
    <row r="21" spans="2:10">
      <c r="B21" s="7">
        <v>1958</v>
      </c>
      <c r="C21" s="77">
        <v>728.1</v>
      </c>
      <c r="D21" s="77">
        <v>450.7</v>
      </c>
      <c r="E21" s="77">
        <v>558.1</v>
      </c>
      <c r="F21" s="77">
        <v>587.6</v>
      </c>
      <c r="G21" s="77">
        <v>640.1</v>
      </c>
      <c r="H21" s="77">
        <v>706.3</v>
      </c>
      <c r="I21" s="77">
        <v>862.1</v>
      </c>
      <c r="J21" s="77">
        <v>1000</v>
      </c>
    </row>
    <row r="22" spans="2:10">
      <c r="B22" s="7">
        <v>1959</v>
      </c>
      <c r="C22" s="77">
        <v>871.6</v>
      </c>
      <c r="D22" s="77">
        <v>450.7</v>
      </c>
      <c r="E22" s="77">
        <v>558.1</v>
      </c>
      <c r="F22" s="77">
        <v>587.6</v>
      </c>
      <c r="G22" s="77">
        <v>640.1</v>
      </c>
      <c r="H22" s="77">
        <v>706.3</v>
      </c>
      <c r="I22" s="77">
        <v>862.1</v>
      </c>
      <c r="J22" s="77">
        <v>1000</v>
      </c>
    </row>
    <row r="23" spans="2:10">
      <c r="B23" s="7">
        <v>1960</v>
      </c>
      <c r="C23" s="77">
        <v>969.3</v>
      </c>
      <c r="D23" s="77">
        <v>450.7</v>
      </c>
      <c r="E23" s="77">
        <v>558.1</v>
      </c>
      <c r="F23" s="77">
        <v>587.6</v>
      </c>
      <c r="G23" s="77">
        <v>640.1</v>
      </c>
      <c r="H23" s="77">
        <v>706.3</v>
      </c>
      <c r="I23" s="77">
        <v>862.1</v>
      </c>
      <c r="J23" s="77">
        <v>1000</v>
      </c>
    </row>
    <row r="24" spans="2:10">
      <c r="B24" s="7">
        <v>1961</v>
      </c>
      <c r="C24" s="77">
        <v>704.5</v>
      </c>
      <c r="D24" s="77">
        <v>450.7</v>
      </c>
      <c r="E24" s="77">
        <v>558.1</v>
      </c>
      <c r="F24" s="77">
        <v>587.6</v>
      </c>
      <c r="G24" s="77">
        <v>640.1</v>
      </c>
      <c r="H24" s="77">
        <v>706.3</v>
      </c>
      <c r="I24" s="77">
        <v>862.1</v>
      </c>
      <c r="J24" s="77">
        <v>1000</v>
      </c>
    </row>
    <row r="25" spans="2:10">
      <c r="B25" s="7">
        <v>1962</v>
      </c>
      <c r="C25" s="77">
        <v>723</v>
      </c>
      <c r="D25" s="77">
        <v>450.7</v>
      </c>
      <c r="E25" s="77">
        <v>558.1</v>
      </c>
      <c r="F25" s="77">
        <v>587.6</v>
      </c>
      <c r="G25" s="77">
        <v>640.1</v>
      </c>
      <c r="H25" s="77">
        <v>706.3</v>
      </c>
      <c r="I25" s="77">
        <v>862.1</v>
      </c>
      <c r="J25" s="77">
        <v>1000</v>
      </c>
    </row>
    <row r="26" spans="2:10">
      <c r="B26" s="7">
        <v>1963</v>
      </c>
      <c r="C26" s="77">
        <v>889.7</v>
      </c>
      <c r="D26" s="77">
        <v>450.7</v>
      </c>
      <c r="E26" s="77">
        <v>558.1</v>
      </c>
      <c r="F26" s="77">
        <v>587.6</v>
      </c>
      <c r="G26" s="77">
        <v>640.1</v>
      </c>
      <c r="H26" s="77">
        <v>706.3</v>
      </c>
      <c r="I26" s="77">
        <v>862.1</v>
      </c>
      <c r="J26" s="77">
        <v>1000</v>
      </c>
    </row>
    <row r="27" spans="2:10">
      <c r="B27" s="7">
        <v>1964</v>
      </c>
      <c r="C27" s="77">
        <v>584.70000000000005</v>
      </c>
      <c r="D27" s="77">
        <v>450.7</v>
      </c>
      <c r="E27" s="77">
        <v>558.1</v>
      </c>
      <c r="F27" s="77">
        <v>587.6</v>
      </c>
      <c r="G27" s="77">
        <v>640.1</v>
      </c>
      <c r="H27" s="77">
        <v>706.3</v>
      </c>
      <c r="I27" s="77">
        <v>862.1</v>
      </c>
      <c r="J27" s="77">
        <v>1000</v>
      </c>
    </row>
    <row r="28" spans="2:10">
      <c r="B28" s="7">
        <v>1965</v>
      </c>
      <c r="C28" s="77">
        <v>687.6</v>
      </c>
      <c r="D28" s="77">
        <v>450.7</v>
      </c>
      <c r="E28" s="77">
        <v>558.1</v>
      </c>
      <c r="F28" s="77">
        <v>587.6</v>
      </c>
      <c r="G28" s="77">
        <v>640.1</v>
      </c>
      <c r="H28" s="77">
        <v>706.3</v>
      </c>
      <c r="I28" s="77">
        <v>862.1</v>
      </c>
      <c r="J28" s="77">
        <v>1000</v>
      </c>
    </row>
    <row r="29" spans="2:10">
      <c r="B29" s="7">
        <v>1966</v>
      </c>
      <c r="C29" s="77">
        <v>733.1</v>
      </c>
      <c r="D29" s="77">
        <v>450.7</v>
      </c>
      <c r="E29" s="77">
        <v>558.1</v>
      </c>
      <c r="F29" s="77">
        <v>587.6</v>
      </c>
      <c r="G29" s="77">
        <v>640.1</v>
      </c>
      <c r="H29" s="77">
        <v>706.3</v>
      </c>
      <c r="I29" s="77">
        <v>862.1</v>
      </c>
      <c r="J29" s="77">
        <v>1000</v>
      </c>
    </row>
    <row r="30" spans="2:10">
      <c r="B30" s="7">
        <v>1967</v>
      </c>
      <c r="C30" s="77">
        <v>578.1</v>
      </c>
      <c r="D30" s="77">
        <v>450.7</v>
      </c>
      <c r="E30" s="77">
        <v>558.1</v>
      </c>
      <c r="F30" s="77">
        <v>587.6</v>
      </c>
      <c r="G30" s="77">
        <v>640.1</v>
      </c>
      <c r="H30" s="77">
        <v>706.3</v>
      </c>
      <c r="I30" s="77">
        <v>862.1</v>
      </c>
      <c r="J30" s="77">
        <v>1000</v>
      </c>
    </row>
    <row r="31" spans="2:10">
      <c r="B31" s="7">
        <v>1968</v>
      </c>
      <c r="C31" s="77">
        <v>633.1</v>
      </c>
      <c r="D31" s="77">
        <v>450.7</v>
      </c>
      <c r="E31" s="77">
        <v>558.1</v>
      </c>
      <c r="F31" s="77">
        <v>587.6</v>
      </c>
      <c r="G31" s="77">
        <v>640.1</v>
      </c>
      <c r="H31" s="77">
        <v>706.3</v>
      </c>
      <c r="I31" s="77">
        <v>862.1</v>
      </c>
      <c r="J31" s="77">
        <v>1000</v>
      </c>
    </row>
    <row r="32" spans="2:10">
      <c r="B32" s="7">
        <v>1969</v>
      </c>
      <c r="C32" s="77">
        <v>870.8</v>
      </c>
      <c r="D32" s="77">
        <v>450.7</v>
      </c>
      <c r="E32" s="77">
        <v>558.1</v>
      </c>
      <c r="F32" s="77">
        <v>587.6</v>
      </c>
      <c r="G32" s="77">
        <v>640.1</v>
      </c>
      <c r="H32" s="77">
        <v>706.3</v>
      </c>
      <c r="I32" s="77">
        <v>862.1</v>
      </c>
      <c r="J32" s="77">
        <v>1000</v>
      </c>
    </row>
    <row r="33" spans="2:10">
      <c r="B33" s="7">
        <v>1970</v>
      </c>
      <c r="C33" s="77">
        <v>572.9</v>
      </c>
      <c r="D33" s="77">
        <v>450.7</v>
      </c>
      <c r="E33" s="77">
        <v>558.1</v>
      </c>
      <c r="F33" s="77">
        <v>587.6</v>
      </c>
      <c r="G33" s="77">
        <v>640.1</v>
      </c>
      <c r="H33" s="77">
        <v>706.3</v>
      </c>
      <c r="I33" s="77">
        <v>862.1</v>
      </c>
      <c r="J33" s="77">
        <v>1000</v>
      </c>
    </row>
    <row r="34" spans="2:10">
      <c r="B34" s="7">
        <v>1971</v>
      </c>
      <c r="C34" s="77">
        <v>744.2</v>
      </c>
      <c r="D34" s="77">
        <v>450.7</v>
      </c>
      <c r="E34" s="77">
        <v>558.1</v>
      </c>
      <c r="F34" s="77">
        <v>587.6</v>
      </c>
      <c r="G34" s="77">
        <v>640.1</v>
      </c>
      <c r="H34" s="77">
        <v>706.3</v>
      </c>
      <c r="I34" s="77">
        <v>862.1</v>
      </c>
      <c r="J34" s="77">
        <v>1000</v>
      </c>
    </row>
    <row r="35" spans="2:10">
      <c r="B35" s="7">
        <v>1972</v>
      </c>
      <c r="C35" s="77">
        <v>797.8</v>
      </c>
      <c r="D35" s="77">
        <v>450.7</v>
      </c>
      <c r="E35" s="77">
        <v>558.1</v>
      </c>
      <c r="F35" s="77">
        <v>587.6</v>
      </c>
      <c r="G35" s="77">
        <v>640.1</v>
      </c>
      <c r="H35" s="77">
        <v>706.3</v>
      </c>
      <c r="I35" s="77">
        <v>862.1</v>
      </c>
      <c r="J35" s="77">
        <v>1000</v>
      </c>
    </row>
    <row r="36" spans="2:10">
      <c r="B36" s="7">
        <v>1973</v>
      </c>
      <c r="C36" s="77">
        <v>551.20000000000005</v>
      </c>
      <c r="D36" s="77">
        <v>450.7</v>
      </c>
      <c r="E36" s="77">
        <v>558.1</v>
      </c>
      <c r="F36" s="77">
        <v>587.6</v>
      </c>
      <c r="G36" s="77">
        <v>640.1</v>
      </c>
      <c r="H36" s="77">
        <v>706.3</v>
      </c>
      <c r="I36" s="77">
        <v>862.1</v>
      </c>
      <c r="J36" s="77">
        <v>1000</v>
      </c>
    </row>
    <row r="37" spans="2:10">
      <c r="B37" s="7">
        <v>1974</v>
      </c>
      <c r="C37" s="77">
        <v>589.29999999999995</v>
      </c>
      <c r="D37" s="77">
        <v>450.7</v>
      </c>
      <c r="E37" s="77">
        <v>558.1</v>
      </c>
      <c r="F37" s="77">
        <v>587.6</v>
      </c>
      <c r="G37" s="77">
        <v>640.1</v>
      </c>
      <c r="H37" s="77">
        <v>706.3</v>
      </c>
      <c r="I37" s="77">
        <v>862.1</v>
      </c>
      <c r="J37" s="77">
        <v>1000</v>
      </c>
    </row>
    <row r="38" spans="2:10">
      <c r="B38" s="7">
        <v>1975</v>
      </c>
      <c r="C38" s="77">
        <v>629.70000000000005</v>
      </c>
      <c r="D38" s="77">
        <v>450.7</v>
      </c>
      <c r="E38" s="77">
        <v>558.1</v>
      </c>
      <c r="F38" s="77">
        <v>587.6</v>
      </c>
      <c r="G38" s="77">
        <v>640.1</v>
      </c>
      <c r="H38" s="77">
        <v>706.3</v>
      </c>
      <c r="I38" s="77">
        <v>862.1</v>
      </c>
      <c r="J38" s="77">
        <v>1000</v>
      </c>
    </row>
    <row r="39" spans="2:10">
      <c r="B39" s="7">
        <v>1976</v>
      </c>
      <c r="C39" s="77">
        <v>722.6</v>
      </c>
      <c r="D39" s="77">
        <v>450.7</v>
      </c>
      <c r="E39" s="77">
        <v>558.1</v>
      </c>
      <c r="F39" s="77">
        <v>587.6</v>
      </c>
      <c r="G39" s="77">
        <v>640.1</v>
      </c>
      <c r="H39" s="77">
        <v>706.3</v>
      </c>
      <c r="I39" s="77">
        <v>862.1</v>
      </c>
      <c r="J39" s="77">
        <v>1000</v>
      </c>
    </row>
    <row r="40" spans="2:10">
      <c r="B40" s="7">
        <v>1977</v>
      </c>
      <c r="C40" s="77">
        <v>777.5</v>
      </c>
      <c r="D40" s="77">
        <v>450.7</v>
      </c>
      <c r="E40" s="77">
        <v>558.1</v>
      </c>
      <c r="F40" s="77">
        <v>587.6</v>
      </c>
      <c r="G40" s="77">
        <v>640.1</v>
      </c>
      <c r="H40" s="77">
        <v>706.3</v>
      </c>
      <c r="I40" s="77">
        <v>862.1</v>
      </c>
      <c r="J40" s="77">
        <v>1000</v>
      </c>
    </row>
    <row r="41" spans="2:10">
      <c r="B41" s="7">
        <v>1978</v>
      </c>
      <c r="C41" s="77">
        <v>698.1</v>
      </c>
      <c r="D41" s="77">
        <v>450.7</v>
      </c>
      <c r="E41" s="77">
        <v>558.1</v>
      </c>
      <c r="F41" s="77">
        <v>587.6</v>
      </c>
      <c r="G41" s="77">
        <v>640.1</v>
      </c>
      <c r="H41" s="77">
        <v>706.3</v>
      </c>
      <c r="I41" s="77">
        <v>862.1</v>
      </c>
      <c r="J41" s="77">
        <v>1000</v>
      </c>
    </row>
    <row r="42" spans="2:10">
      <c r="B42" s="7">
        <v>1979</v>
      </c>
      <c r="C42" s="77">
        <v>807.2</v>
      </c>
      <c r="D42" s="77">
        <v>450.7</v>
      </c>
      <c r="E42" s="77">
        <v>558.1</v>
      </c>
      <c r="F42" s="77">
        <v>587.6</v>
      </c>
      <c r="G42" s="77">
        <v>640.1</v>
      </c>
      <c r="H42" s="77">
        <v>706.3</v>
      </c>
      <c r="I42" s="77">
        <v>862.1</v>
      </c>
      <c r="J42" s="77">
        <v>1000</v>
      </c>
    </row>
    <row r="43" spans="2:10">
      <c r="B43" s="7">
        <v>1980</v>
      </c>
      <c r="C43" s="77">
        <v>551.4</v>
      </c>
      <c r="D43" s="77">
        <v>450.7</v>
      </c>
      <c r="E43" s="77">
        <v>558.1</v>
      </c>
      <c r="F43" s="77">
        <v>587.6</v>
      </c>
      <c r="G43" s="77">
        <v>640.1</v>
      </c>
      <c r="H43" s="77">
        <v>706.3</v>
      </c>
      <c r="I43" s="77">
        <v>862.1</v>
      </c>
      <c r="J43" s="77">
        <v>1000</v>
      </c>
    </row>
    <row r="44" spans="2:10">
      <c r="B44" s="7">
        <v>1981</v>
      </c>
      <c r="C44" s="77">
        <v>555.4</v>
      </c>
      <c r="D44" s="77">
        <v>450.7</v>
      </c>
      <c r="E44" s="77">
        <v>558.1</v>
      </c>
      <c r="F44" s="77">
        <v>587.6</v>
      </c>
      <c r="G44" s="77">
        <v>640.1</v>
      </c>
      <c r="H44" s="77">
        <v>706.3</v>
      </c>
      <c r="I44" s="77">
        <v>862.1</v>
      </c>
      <c r="J44" s="77">
        <v>1000</v>
      </c>
    </row>
    <row r="45" spans="2:10">
      <c r="B45" s="7">
        <v>1982</v>
      </c>
      <c r="C45" s="77">
        <v>619.6</v>
      </c>
      <c r="D45" s="77">
        <v>450.7</v>
      </c>
      <c r="E45" s="77">
        <v>558.1</v>
      </c>
      <c r="F45" s="77">
        <v>587.6</v>
      </c>
      <c r="G45" s="77">
        <v>640.1</v>
      </c>
      <c r="H45" s="77">
        <v>706.3</v>
      </c>
      <c r="I45" s="77">
        <v>862.1</v>
      </c>
      <c r="J45" s="77">
        <v>1000</v>
      </c>
    </row>
    <row r="46" spans="2:10">
      <c r="B46" s="7">
        <v>1983</v>
      </c>
      <c r="C46" s="77">
        <v>556.20000000000005</v>
      </c>
      <c r="D46" s="77">
        <v>450.7</v>
      </c>
      <c r="E46" s="77">
        <v>558.1</v>
      </c>
      <c r="F46" s="77">
        <v>587.6</v>
      </c>
      <c r="G46" s="77">
        <v>640.1</v>
      </c>
      <c r="H46" s="77">
        <v>706.3</v>
      </c>
      <c r="I46" s="77">
        <v>862.1</v>
      </c>
      <c r="J46" s="77">
        <v>1000</v>
      </c>
    </row>
    <row r="47" spans="2:10">
      <c r="B47" s="7">
        <v>1984</v>
      </c>
      <c r="C47" s="77">
        <v>690.3</v>
      </c>
      <c r="D47" s="77">
        <v>450.7</v>
      </c>
      <c r="E47" s="77">
        <v>558.1</v>
      </c>
      <c r="F47" s="77">
        <v>587.6</v>
      </c>
      <c r="G47" s="77">
        <v>640.1</v>
      </c>
      <c r="H47" s="77">
        <v>706.3</v>
      </c>
      <c r="I47" s="77">
        <v>862.1</v>
      </c>
      <c r="J47" s="77">
        <v>1000</v>
      </c>
    </row>
    <row r="48" spans="2:10">
      <c r="B48" s="7">
        <v>1985</v>
      </c>
      <c r="C48" s="77">
        <v>581.6</v>
      </c>
      <c r="D48" s="77">
        <v>450.7</v>
      </c>
      <c r="E48" s="77">
        <v>558.1</v>
      </c>
      <c r="F48" s="77">
        <v>587.6</v>
      </c>
      <c r="G48" s="77">
        <v>640.1</v>
      </c>
      <c r="H48" s="77">
        <v>706.3</v>
      </c>
      <c r="I48" s="77">
        <v>862.1</v>
      </c>
      <c r="J48" s="77">
        <v>1000</v>
      </c>
    </row>
    <row r="49" spans="2:10">
      <c r="B49" s="7">
        <v>1986</v>
      </c>
      <c r="C49" s="77">
        <v>578.20000000000005</v>
      </c>
      <c r="D49" s="77">
        <v>450.7</v>
      </c>
      <c r="E49" s="77">
        <v>558.1</v>
      </c>
      <c r="F49" s="77">
        <v>587.6</v>
      </c>
      <c r="G49" s="77">
        <v>640.1</v>
      </c>
      <c r="H49" s="77">
        <v>706.3</v>
      </c>
      <c r="I49" s="77">
        <v>862.1</v>
      </c>
      <c r="J49" s="77">
        <v>1000</v>
      </c>
    </row>
    <row r="50" spans="2:10">
      <c r="B50" s="7">
        <v>1987</v>
      </c>
      <c r="C50" s="77">
        <v>729</v>
      </c>
      <c r="D50" s="77">
        <v>450.7</v>
      </c>
      <c r="E50" s="77">
        <v>558.1</v>
      </c>
      <c r="F50" s="77">
        <v>587.6</v>
      </c>
      <c r="G50" s="77">
        <v>640.1</v>
      </c>
      <c r="H50" s="77">
        <v>706.3</v>
      </c>
      <c r="I50" s="77">
        <v>862.1</v>
      </c>
      <c r="J50" s="77">
        <v>1000</v>
      </c>
    </row>
    <row r="51" spans="2:10">
      <c r="B51" s="7">
        <v>1988</v>
      </c>
      <c r="C51" s="77">
        <v>640.9</v>
      </c>
      <c r="D51" s="77">
        <v>450.7</v>
      </c>
      <c r="E51" s="77">
        <v>558.1</v>
      </c>
      <c r="F51" s="77">
        <v>587.6</v>
      </c>
      <c r="G51" s="77">
        <v>640.1</v>
      </c>
      <c r="H51" s="77">
        <v>706.3</v>
      </c>
      <c r="I51" s="77">
        <v>862.1</v>
      </c>
      <c r="J51" s="77">
        <v>1000</v>
      </c>
    </row>
    <row r="52" spans="2:10">
      <c r="B52" s="7">
        <v>1989</v>
      </c>
      <c r="C52" s="77">
        <v>764.1</v>
      </c>
      <c r="D52" s="77">
        <v>450.7</v>
      </c>
      <c r="E52" s="77">
        <v>558.1</v>
      </c>
      <c r="F52" s="77">
        <v>587.6</v>
      </c>
      <c r="G52" s="77">
        <v>640.1</v>
      </c>
      <c r="H52" s="77">
        <v>706.3</v>
      </c>
      <c r="I52" s="77">
        <v>862.1</v>
      </c>
      <c r="J52" s="77">
        <v>1000</v>
      </c>
    </row>
    <row r="53" spans="2:10">
      <c r="B53" s="7">
        <v>1990</v>
      </c>
      <c r="C53" s="77">
        <v>534.9</v>
      </c>
      <c r="D53" s="77">
        <v>450.7</v>
      </c>
      <c r="E53" s="77">
        <v>558.1</v>
      </c>
      <c r="F53" s="77">
        <v>587.6</v>
      </c>
      <c r="G53" s="77">
        <v>640.1</v>
      </c>
      <c r="H53" s="77">
        <v>706.3</v>
      </c>
      <c r="I53" s="77">
        <v>862.1</v>
      </c>
      <c r="J53" s="77">
        <v>1000</v>
      </c>
    </row>
    <row r="54" spans="2:10">
      <c r="B54" s="7">
        <v>1991</v>
      </c>
      <c r="C54" s="77">
        <v>571.70000000000005</v>
      </c>
      <c r="D54" s="77">
        <v>450.7</v>
      </c>
      <c r="E54" s="77">
        <v>558.1</v>
      </c>
      <c r="F54" s="77">
        <v>587.6</v>
      </c>
      <c r="G54" s="77">
        <v>640.1</v>
      </c>
      <c r="H54" s="77">
        <v>706.3</v>
      </c>
      <c r="I54" s="77">
        <v>862.1</v>
      </c>
      <c r="J54" s="77">
        <v>1000</v>
      </c>
    </row>
    <row r="55" spans="2:10">
      <c r="B55" s="7">
        <v>1992</v>
      </c>
      <c r="C55" s="77">
        <v>600.70000000000005</v>
      </c>
      <c r="D55" s="77">
        <v>450.7</v>
      </c>
      <c r="E55" s="77">
        <v>558.1</v>
      </c>
      <c r="F55" s="77">
        <v>587.6</v>
      </c>
      <c r="G55" s="77">
        <v>640.1</v>
      </c>
      <c r="H55" s="77">
        <v>706.3</v>
      </c>
      <c r="I55" s="77">
        <v>862.1</v>
      </c>
      <c r="J55" s="77">
        <v>1000</v>
      </c>
    </row>
    <row r="56" spans="2:10">
      <c r="B56" s="7">
        <v>1993</v>
      </c>
      <c r="C56" s="77">
        <v>589.1</v>
      </c>
      <c r="D56" s="77">
        <v>450.7</v>
      </c>
      <c r="E56" s="77">
        <v>558.1</v>
      </c>
      <c r="F56" s="77">
        <v>587.6</v>
      </c>
      <c r="G56" s="77">
        <v>640.1</v>
      </c>
      <c r="H56" s="77">
        <v>706.3</v>
      </c>
      <c r="I56" s="77">
        <v>862.1</v>
      </c>
      <c r="J56" s="77">
        <v>1000</v>
      </c>
    </row>
    <row r="57" spans="2:10">
      <c r="B57" s="7">
        <v>1994</v>
      </c>
      <c r="C57" s="77">
        <v>528.4</v>
      </c>
      <c r="D57" s="77">
        <v>450.7</v>
      </c>
      <c r="E57" s="77">
        <v>558.1</v>
      </c>
      <c r="F57" s="77">
        <v>587.6</v>
      </c>
      <c r="G57" s="77">
        <v>640.1</v>
      </c>
      <c r="H57" s="77">
        <v>706.3</v>
      </c>
      <c r="I57" s="77">
        <v>862.1</v>
      </c>
      <c r="J57" s="77">
        <v>1000</v>
      </c>
    </row>
    <row r="58" spans="2:10">
      <c r="B58" s="7">
        <v>1995</v>
      </c>
      <c r="C58" s="77">
        <v>578.5</v>
      </c>
      <c r="D58" s="77">
        <v>450.7</v>
      </c>
      <c r="E58" s="77">
        <v>558.1</v>
      </c>
      <c r="F58" s="77">
        <v>587.6</v>
      </c>
      <c r="G58" s="77">
        <v>640.1</v>
      </c>
      <c r="H58" s="77">
        <v>706.3</v>
      </c>
      <c r="I58" s="77">
        <v>862.1</v>
      </c>
      <c r="J58" s="77">
        <v>1000</v>
      </c>
    </row>
    <row r="59" spans="2:10">
      <c r="B59" s="7">
        <v>1996</v>
      </c>
      <c r="C59" s="77">
        <v>862.1</v>
      </c>
      <c r="D59" s="77">
        <v>450.7</v>
      </c>
      <c r="E59" s="77">
        <v>558.1</v>
      </c>
      <c r="F59" s="77">
        <v>587.6</v>
      </c>
      <c r="G59" s="77">
        <v>640.1</v>
      </c>
      <c r="H59" s="77">
        <v>706.3</v>
      </c>
      <c r="I59" s="77">
        <v>862.1</v>
      </c>
      <c r="J59" s="77">
        <v>1000</v>
      </c>
    </row>
    <row r="60" spans="2:10">
      <c r="B60" s="7">
        <v>1997</v>
      </c>
      <c r="C60" s="77">
        <v>801.1</v>
      </c>
      <c r="D60" s="77">
        <v>450.7</v>
      </c>
      <c r="E60" s="77">
        <v>558.1</v>
      </c>
      <c r="F60" s="77">
        <v>587.6</v>
      </c>
      <c r="G60" s="77">
        <v>640.1</v>
      </c>
      <c r="H60" s="77">
        <v>706.3</v>
      </c>
      <c r="I60" s="77">
        <v>862.1</v>
      </c>
      <c r="J60" s="77">
        <v>1000</v>
      </c>
    </row>
    <row r="61" spans="2:10">
      <c r="B61" s="7">
        <v>1998</v>
      </c>
      <c r="C61" s="77">
        <v>516.6</v>
      </c>
      <c r="D61" s="77">
        <v>450.7</v>
      </c>
      <c r="E61" s="77">
        <v>558.1</v>
      </c>
      <c r="F61" s="77">
        <v>587.6</v>
      </c>
      <c r="G61" s="77">
        <v>640.1</v>
      </c>
      <c r="H61" s="77">
        <v>706.3</v>
      </c>
      <c r="I61" s="77">
        <v>862.1</v>
      </c>
      <c r="J61" s="77">
        <v>1000</v>
      </c>
    </row>
    <row r="62" spans="2:10">
      <c r="B62" s="7">
        <v>1999</v>
      </c>
      <c r="C62" s="77">
        <v>598.79999999999995</v>
      </c>
      <c r="D62" s="77">
        <v>450.7</v>
      </c>
      <c r="E62" s="77">
        <v>558.1</v>
      </c>
      <c r="F62" s="77">
        <v>587.6</v>
      </c>
      <c r="G62" s="77">
        <v>640.1</v>
      </c>
      <c r="H62" s="77">
        <v>706.3</v>
      </c>
      <c r="I62" s="77">
        <v>862.1</v>
      </c>
      <c r="J62" s="77">
        <v>1000</v>
      </c>
    </row>
    <row r="63" spans="2:10">
      <c r="B63" s="7">
        <v>2000</v>
      </c>
      <c r="C63" s="77">
        <v>681.3</v>
      </c>
      <c r="D63" s="77">
        <v>450.7</v>
      </c>
      <c r="E63" s="77">
        <v>558.1</v>
      </c>
      <c r="F63" s="77">
        <v>587.6</v>
      </c>
      <c r="G63" s="77">
        <v>640.1</v>
      </c>
      <c r="H63" s="77">
        <v>706.3</v>
      </c>
      <c r="I63" s="77">
        <v>862.1</v>
      </c>
      <c r="J63" s="77">
        <v>1000</v>
      </c>
    </row>
    <row r="64" spans="2:10">
      <c r="B64" s="7">
        <v>2001</v>
      </c>
      <c r="C64" s="77">
        <v>638.5</v>
      </c>
      <c r="D64" s="77">
        <v>450.7</v>
      </c>
      <c r="E64" s="77">
        <v>558.1</v>
      </c>
      <c r="F64" s="77">
        <v>587.6</v>
      </c>
      <c r="G64" s="77">
        <v>640.1</v>
      </c>
      <c r="H64" s="77">
        <v>706.3</v>
      </c>
      <c r="I64" s="77">
        <v>862.1</v>
      </c>
      <c r="J64" s="77">
        <v>1000</v>
      </c>
    </row>
    <row r="65" spans="2:10">
      <c r="B65" s="7">
        <v>2002</v>
      </c>
      <c r="C65" s="77">
        <v>689.6</v>
      </c>
      <c r="D65" s="77">
        <v>450.7</v>
      </c>
      <c r="E65" s="77">
        <v>558.1</v>
      </c>
      <c r="F65" s="77">
        <v>587.6</v>
      </c>
      <c r="G65" s="77">
        <v>640.1</v>
      </c>
      <c r="H65" s="77">
        <v>706.3</v>
      </c>
      <c r="I65" s="77">
        <v>862.1</v>
      </c>
      <c r="J65" s="77">
        <v>1000</v>
      </c>
    </row>
    <row r="66" spans="2:10">
      <c r="B66" s="7">
        <v>2003</v>
      </c>
      <c r="C66" s="77">
        <v>730.7</v>
      </c>
      <c r="D66" s="77">
        <v>450.7</v>
      </c>
      <c r="E66" s="77">
        <v>558.1</v>
      </c>
      <c r="F66" s="77">
        <v>587.6</v>
      </c>
      <c r="G66" s="77">
        <v>640.1</v>
      </c>
      <c r="H66" s="77">
        <v>706.3</v>
      </c>
      <c r="I66" s="77">
        <v>862.1</v>
      </c>
      <c r="J66" s="77">
        <v>1000</v>
      </c>
    </row>
    <row r="67" spans="2:10">
      <c r="B67" s="7">
        <v>2004</v>
      </c>
      <c r="C67" s="77">
        <v>585.29999999999995</v>
      </c>
      <c r="D67" s="77">
        <v>450.7</v>
      </c>
      <c r="E67" s="77">
        <v>558.1</v>
      </c>
      <c r="F67" s="77">
        <v>587.6</v>
      </c>
      <c r="G67" s="77">
        <v>640.1</v>
      </c>
      <c r="H67" s="77">
        <v>706.3</v>
      </c>
      <c r="I67" s="77">
        <v>862.1</v>
      </c>
      <c r="J67" s="77">
        <v>1000</v>
      </c>
    </row>
    <row r="68" spans="2:10">
      <c r="B68" s="7">
        <v>2005</v>
      </c>
      <c r="C68" s="77">
        <v>450.7</v>
      </c>
      <c r="D68" s="77">
        <v>450.7</v>
      </c>
      <c r="E68" s="77">
        <v>558.1</v>
      </c>
      <c r="F68" s="77">
        <v>587.6</v>
      </c>
      <c r="G68" s="77">
        <v>640.1</v>
      </c>
      <c r="H68" s="77">
        <v>706.3</v>
      </c>
      <c r="I68" s="77">
        <v>862.1</v>
      </c>
      <c r="J68" s="77">
        <v>1000</v>
      </c>
    </row>
    <row r="69" spans="2:10">
      <c r="B69" s="7">
        <v>2006</v>
      </c>
      <c r="C69" s="77">
        <v>639.6</v>
      </c>
      <c r="D69" s="77">
        <v>450.7</v>
      </c>
      <c r="E69" s="77">
        <v>558.1</v>
      </c>
      <c r="F69" s="77">
        <v>587.6</v>
      </c>
      <c r="G69" s="77">
        <v>640.1</v>
      </c>
      <c r="H69" s="77">
        <v>706.3</v>
      </c>
      <c r="I69" s="77">
        <v>862.1</v>
      </c>
      <c r="J69" s="77">
        <v>1000</v>
      </c>
    </row>
    <row r="70" spans="2:10">
      <c r="B70" s="7">
        <v>2007</v>
      </c>
      <c r="C70" s="77">
        <v>558.6</v>
      </c>
      <c r="D70" s="77">
        <v>450.7</v>
      </c>
      <c r="E70" s="77">
        <v>558.1</v>
      </c>
      <c r="F70" s="77">
        <v>587.6</v>
      </c>
      <c r="G70" s="77">
        <v>640.1</v>
      </c>
      <c r="H70" s="77">
        <v>706.3</v>
      </c>
      <c r="I70" s="77">
        <v>862.1</v>
      </c>
      <c r="J70" s="77">
        <v>1000</v>
      </c>
    </row>
    <row r="71" spans="2:10">
      <c r="B71" s="7">
        <v>2008</v>
      </c>
      <c r="C71" s="77">
        <v>700.6</v>
      </c>
      <c r="D71" s="77">
        <v>450.7</v>
      </c>
      <c r="E71" s="77">
        <v>558.1</v>
      </c>
      <c r="F71" s="77">
        <v>587.6</v>
      </c>
      <c r="G71" s="77">
        <v>640.1</v>
      </c>
      <c r="H71" s="77">
        <v>706.3</v>
      </c>
      <c r="I71" s="77">
        <v>862.1</v>
      </c>
      <c r="J71" s="77">
        <v>1000</v>
      </c>
    </row>
    <row r="72" spans="2:10">
      <c r="B72" s="7">
        <v>2009</v>
      </c>
      <c r="C72" s="77">
        <v>646.6</v>
      </c>
      <c r="D72" s="77">
        <v>450.7</v>
      </c>
      <c r="E72" s="77">
        <v>558.1</v>
      </c>
      <c r="F72" s="77">
        <v>587.6</v>
      </c>
      <c r="G72" s="77">
        <v>640.1</v>
      </c>
      <c r="H72" s="77">
        <v>706.3</v>
      </c>
      <c r="I72" s="77">
        <v>862.1</v>
      </c>
      <c r="J72" s="77">
        <v>1000</v>
      </c>
    </row>
    <row r="73" spans="2:10">
      <c r="B73" s="7">
        <v>2010</v>
      </c>
      <c r="C73" s="77">
        <v>832.9</v>
      </c>
      <c r="D73" s="77">
        <v>450.7</v>
      </c>
      <c r="E73" s="77">
        <v>558.1</v>
      </c>
      <c r="F73" s="77">
        <v>587.6</v>
      </c>
      <c r="G73" s="77">
        <v>640.1</v>
      </c>
      <c r="H73" s="77">
        <v>706.3</v>
      </c>
      <c r="I73" s="77">
        <v>862.1</v>
      </c>
      <c r="J73" s="77">
        <v>1000</v>
      </c>
    </row>
    <row r="74" spans="2:10">
      <c r="B74" s="7">
        <v>2011</v>
      </c>
      <c r="C74" s="77">
        <v>555.70000000000005</v>
      </c>
      <c r="D74" s="77">
        <v>450.7</v>
      </c>
      <c r="E74" s="77">
        <v>558.1</v>
      </c>
      <c r="F74" s="77">
        <v>587.6</v>
      </c>
      <c r="G74" s="77">
        <v>640.1</v>
      </c>
      <c r="H74" s="77">
        <v>706.3</v>
      </c>
      <c r="I74" s="77">
        <v>862.1</v>
      </c>
      <c r="J74" s="77">
        <v>1000</v>
      </c>
    </row>
    <row r="75" spans="2:10">
      <c r="B75" s="7">
        <v>2012</v>
      </c>
      <c r="C75" s="77">
        <v>546.20000000000005</v>
      </c>
      <c r="D75" s="77">
        <v>450.7</v>
      </c>
      <c r="E75" s="77">
        <v>558.1</v>
      </c>
      <c r="F75" s="77">
        <v>587.6</v>
      </c>
      <c r="G75" s="77">
        <v>640.1</v>
      </c>
      <c r="H75" s="77">
        <v>706.3</v>
      </c>
      <c r="I75" s="77">
        <v>862.1</v>
      </c>
      <c r="J75" s="77">
        <v>1000</v>
      </c>
    </row>
    <row r="76" spans="2:10">
      <c r="B76" s="7">
        <v>2013</v>
      </c>
      <c r="C76" s="77">
        <v>735.7</v>
      </c>
      <c r="D76" s="77">
        <v>450.7</v>
      </c>
      <c r="E76" s="77">
        <v>558.1</v>
      </c>
      <c r="F76" s="77">
        <v>587.6</v>
      </c>
      <c r="G76" s="77">
        <v>640.1</v>
      </c>
      <c r="H76" s="77">
        <v>706.3</v>
      </c>
      <c r="I76" s="77">
        <v>862.1</v>
      </c>
      <c r="J76" s="77">
        <v>1000</v>
      </c>
    </row>
    <row r="77" spans="2:10">
      <c r="B77" s="7">
        <v>2014</v>
      </c>
      <c r="C77" s="77">
        <v>689.1</v>
      </c>
      <c r="D77" s="77">
        <v>450.7</v>
      </c>
      <c r="E77" s="77">
        <v>558.1</v>
      </c>
      <c r="F77" s="77">
        <v>587.6</v>
      </c>
      <c r="G77" s="77">
        <v>640.1</v>
      </c>
      <c r="H77" s="77">
        <v>706.3</v>
      </c>
      <c r="I77" s="77">
        <v>862.1</v>
      </c>
      <c r="J77" s="77">
        <v>1000</v>
      </c>
    </row>
    <row r="78" spans="2:10">
      <c r="B78" s="7">
        <v>2015</v>
      </c>
      <c r="C78" s="77">
        <v>510.9</v>
      </c>
      <c r="D78" s="77">
        <v>450.7</v>
      </c>
      <c r="E78" s="77">
        <v>558.1</v>
      </c>
      <c r="F78" s="77">
        <v>587.6</v>
      </c>
      <c r="G78" s="77">
        <v>640.1</v>
      </c>
      <c r="H78" s="77">
        <v>706.3</v>
      </c>
      <c r="I78" s="77">
        <v>862.1</v>
      </c>
      <c r="J78" s="77">
        <v>1000</v>
      </c>
    </row>
    <row r="79" spans="2:10">
      <c r="B79" s="7">
        <v>2016</v>
      </c>
      <c r="C79" s="77">
        <v>674.7</v>
      </c>
      <c r="D79" s="77">
        <v>450.7</v>
      </c>
      <c r="E79" s="77">
        <v>558.1</v>
      </c>
      <c r="F79" s="77">
        <v>587.6</v>
      </c>
      <c r="G79" s="77">
        <v>640.1</v>
      </c>
      <c r="H79" s="77">
        <v>706.3</v>
      </c>
      <c r="I79" s="77">
        <v>862.1</v>
      </c>
      <c r="J79" s="77">
        <v>1000</v>
      </c>
    </row>
    <row r="80" spans="2:10">
      <c r="B80" s="7">
        <v>2017</v>
      </c>
      <c r="C80" s="77">
        <v>464.8</v>
      </c>
      <c r="D80" s="77">
        <v>450.7</v>
      </c>
      <c r="E80" s="77">
        <v>558.1</v>
      </c>
      <c r="F80" s="77">
        <v>587.6</v>
      </c>
      <c r="G80" s="77">
        <v>640.1</v>
      </c>
      <c r="H80" s="77">
        <v>706.3</v>
      </c>
      <c r="I80" s="77">
        <v>862.1</v>
      </c>
      <c r="J80" s="77">
        <v>1000</v>
      </c>
    </row>
    <row r="81" spans="2:10">
      <c r="B81" s="7">
        <v>2018</v>
      </c>
      <c r="C81" s="77">
        <v>798.7</v>
      </c>
      <c r="D81" s="77">
        <v>450.7</v>
      </c>
      <c r="E81" s="77">
        <v>558.1</v>
      </c>
      <c r="F81" s="77">
        <v>587.6</v>
      </c>
      <c r="G81" s="77">
        <v>640.1</v>
      </c>
      <c r="H81" s="77">
        <v>706.3</v>
      </c>
      <c r="I81" s="77">
        <v>862.1</v>
      </c>
      <c r="J81" s="77">
        <v>1000</v>
      </c>
    </row>
    <row r="82" spans="2:10">
      <c r="B82" s="7">
        <v>2019</v>
      </c>
      <c r="C82" s="77">
        <v>605.29999999999995</v>
      </c>
      <c r="D82" s="77">
        <v>450.7</v>
      </c>
      <c r="E82" s="77">
        <v>558.1</v>
      </c>
      <c r="F82" s="77">
        <v>587.6</v>
      </c>
      <c r="G82" s="77">
        <v>640.1</v>
      </c>
      <c r="H82" s="77">
        <v>706.3</v>
      </c>
      <c r="I82" s="77">
        <v>862.1</v>
      </c>
      <c r="J82" s="77">
        <v>1000</v>
      </c>
    </row>
    <row r="83" spans="2:10">
      <c r="B83" s="7">
        <v>2020</v>
      </c>
      <c r="C83" s="77">
        <v>639.9</v>
      </c>
      <c r="D83" s="77">
        <v>450.7</v>
      </c>
      <c r="E83" s="77">
        <v>558.1</v>
      </c>
      <c r="F83" s="77">
        <v>587.6</v>
      </c>
      <c r="G83" s="77">
        <v>640.1</v>
      </c>
      <c r="H83" s="77">
        <v>706.3</v>
      </c>
      <c r="I83" s="77">
        <v>862.1</v>
      </c>
      <c r="J83" s="77">
        <v>1000</v>
      </c>
    </row>
    <row r="84" spans="2:10">
      <c r="B84" s="7">
        <v>2021</v>
      </c>
      <c r="C84" s="77">
        <v>564.20000000000005</v>
      </c>
      <c r="D84" s="77">
        <v>450.7</v>
      </c>
      <c r="E84" s="77">
        <v>558.1</v>
      </c>
      <c r="F84" s="77">
        <v>587.6</v>
      </c>
      <c r="G84" s="77">
        <v>640.1</v>
      </c>
      <c r="H84" s="77">
        <v>706.3</v>
      </c>
      <c r="I84" s="77">
        <v>862.1</v>
      </c>
      <c r="J84" s="77">
        <v>1000</v>
      </c>
    </row>
    <row r="87" spans="2:10">
      <c r="B87" s="31" t="s">
        <v>51</v>
      </c>
    </row>
    <row r="88" spans="2:10">
      <c r="B88" s="31" t="s">
        <v>1251</v>
      </c>
    </row>
    <row r="89" spans="2:10">
      <c r="B89" t="s">
        <v>1265</v>
      </c>
    </row>
  </sheetData>
  <hyperlinks>
    <hyperlink ref="A1" location="Indice!A1" display="Regresar &lt;-"/>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26"/>
  <sheetViews>
    <sheetView workbookViewId="0"/>
  </sheetViews>
  <sheetFormatPr baseColWidth="10" defaultRowHeight="15"/>
  <cols>
    <col min="14" max="14" width="14.7109375" customWidth="1"/>
    <col min="15" max="15" width="15.7109375" customWidth="1"/>
    <col min="16" max="16" width="15.85546875" customWidth="1"/>
    <col min="17" max="17" width="14.5703125" customWidth="1"/>
    <col min="18" max="18" width="13.42578125" customWidth="1"/>
  </cols>
  <sheetData>
    <row r="1" spans="1:7">
      <c r="A1" s="1" t="s">
        <v>1552</v>
      </c>
    </row>
    <row r="2" spans="1:7" ht="21">
      <c r="B2" s="2" t="s">
        <v>0</v>
      </c>
    </row>
    <row r="3" spans="1:7" ht="21">
      <c r="B3" s="41" t="s">
        <v>146</v>
      </c>
    </row>
    <row r="4" spans="1:7" ht="21">
      <c r="B4" s="41"/>
    </row>
    <row r="5" spans="1:7" ht="15.75">
      <c r="B5" s="47" t="s">
        <v>255</v>
      </c>
    </row>
    <row r="8" spans="1:7">
      <c r="B8" t="s">
        <v>256</v>
      </c>
    </row>
    <row r="10" spans="1:7">
      <c r="B10" s="445" t="s">
        <v>257</v>
      </c>
      <c r="C10" s="446"/>
      <c r="D10" s="446"/>
      <c r="E10" s="446"/>
      <c r="F10" s="446"/>
      <c r="G10" s="447"/>
    </row>
    <row r="11" spans="1:7">
      <c r="B11" s="90" t="s">
        <v>258</v>
      </c>
      <c r="C11" s="448" t="s">
        <v>259</v>
      </c>
      <c r="D11" s="448"/>
      <c r="E11" s="448"/>
      <c r="F11" s="448"/>
      <c r="G11" s="448"/>
    </row>
    <row r="12" spans="1:7">
      <c r="B12" s="90" t="s">
        <v>260</v>
      </c>
      <c r="C12" s="448" t="s">
        <v>261</v>
      </c>
      <c r="D12" s="448"/>
      <c r="E12" s="448"/>
      <c r="F12" s="448"/>
      <c r="G12" s="448"/>
    </row>
    <row r="13" spans="1:7">
      <c r="B13" s="90" t="s">
        <v>262</v>
      </c>
      <c r="C13" s="448" t="s">
        <v>263</v>
      </c>
      <c r="D13" s="448"/>
      <c r="E13" s="448"/>
      <c r="F13" s="448"/>
      <c r="G13" s="448"/>
    </row>
    <row r="17" spans="2:19">
      <c r="B17" s="73" t="s">
        <v>264</v>
      </c>
    </row>
    <row r="18" spans="2:19">
      <c r="C18" s="7">
        <v>2014</v>
      </c>
      <c r="D18" s="7">
        <v>2015</v>
      </c>
      <c r="E18" s="7">
        <v>2016</v>
      </c>
      <c r="F18" s="7">
        <v>2017</v>
      </c>
      <c r="G18" s="7">
        <v>2018</v>
      </c>
      <c r="H18" s="7">
        <v>2019</v>
      </c>
      <c r="I18" s="7">
        <v>2020</v>
      </c>
      <c r="J18" s="7">
        <v>2021</v>
      </c>
      <c r="K18" s="7" t="s">
        <v>265</v>
      </c>
    </row>
    <row r="19" spans="2:19">
      <c r="B19" s="92" t="s">
        <v>258</v>
      </c>
      <c r="C19" s="94">
        <v>100</v>
      </c>
      <c r="D19" s="94">
        <v>289</v>
      </c>
      <c r="E19" s="94">
        <v>339</v>
      </c>
      <c r="F19" s="94">
        <v>466</v>
      </c>
      <c r="G19" s="94">
        <v>573</v>
      </c>
      <c r="H19" s="94">
        <v>788</v>
      </c>
      <c r="I19" s="94">
        <v>1061</v>
      </c>
      <c r="J19" s="94">
        <v>1980</v>
      </c>
      <c r="K19" s="94">
        <f>SUM(C19:J19)</f>
        <v>5596</v>
      </c>
      <c r="S19" s="71"/>
    </row>
    <row r="20" spans="2:19">
      <c r="B20" s="92" t="s">
        <v>266</v>
      </c>
      <c r="C20" s="94">
        <v>5</v>
      </c>
      <c r="D20" s="94">
        <v>8</v>
      </c>
      <c r="E20" s="94">
        <v>11</v>
      </c>
      <c r="F20" s="94">
        <v>13</v>
      </c>
      <c r="G20" s="94">
        <v>11</v>
      </c>
      <c r="H20" s="94">
        <v>18</v>
      </c>
      <c r="I20" s="94">
        <v>30</v>
      </c>
      <c r="J20" s="94">
        <v>217</v>
      </c>
      <c r="K20" s="94">
        <f>SUM(C20:J20)</f>
        <v>313</v>
      </c>
      <c r="S20" s="71"/>
    </row>
    <row r="21" spans="2:19">
      <c r="B21" s="92" t="s">
        <v>262</v>
      </c>
      <c r="C21" s="94">
        <v>1</v>
      </c>
      <c r="D21" s="94">
        <v>5</v>
      </c>
      <c r="E21" s="94">
        <v>12</v>
      </c>
      <c r="F21" s="94">
        <v>15</v>
      </c>
      <c r="G21" s="94">
        <v>23</v>
      </c>
      <c r="H21" s="94">
        <v>40</v>
      </c>
      <c r="I21" s="94">
        <v>58</v>
      </c>
      <c r="J21" s="94">
        <v>92</v>
      </c>
      <c r="K21" s="94">
        <f>SUM(C21:J21)</f>
        <v>246</v>
      </c>
      <c r="S21" s="71"/>
    </row>
    <row r="22" spans="2:19">
      <c r="B22" s="7" t="s">
        <v>265</v>
      </c>
      <c r="C22" s="94">
        <f>SUM(C19:C21)</f>
        <v>106</v>
      </c>
      <c r="D22" s="94">
        <f t="shared" ref="D22:J22" si="0">SUM(D19:D21)</f>
        <v>302</v>
      </c>
      <c r="E22" s="94">
        <f t="shared" si="0"/>
        <v>362</v>
      </c>
      <c r="F22" s="94">
        <f t="shared" si="0"/>
        <v>494</v>
      </c>
      <c r="G22" s="94">
        <f t="shared" si="0"/>
        <v>607</v>
      </c>
      <c r="H22" s="94">
        <f t="shared" si="0"/>
        <v>846</v>
      </c>
      <c r="I22" s="94">
        <f t="shared" si="0"/>
        <v>1149</v>
      </c>
      <c r="J22" s="94">
        <f t="shared" si="0"/>
        <v>2289</v>
      </c>
      <c r="K22" s="94">
        <f>SUM(C22:J22)</f>
        <v>6155</v>
      </c>
      <c r="S22" s="71"/>
    </row>
    <row r="23" spans="2:19" ht="16.5" customHeight="1">
      <c r="K23" s="84"/>
      <c r="L23" s="84"/>
      <c r="M23" s="84"/>
      <c r="N23" s="84"/>
      <c r="O23" s="84"/>
      <c r="P23" s="84"/>
      <c r="Q23" s="84"/>
      <c r="R23" s="71"/>
      <c r="S23" s="71"/>
    </row>
    <row r="25" spans="2:19">
      <c r="B25" s="54" t="s">
        <v>51</v>
      </c>
    </row>
    <row r="26" spans="2:19">
      <c r="B26" s="54" t="s">
        <v>267</v>
      </c>
    </row>
  </sheetData>
  <mergeCells count="4">
    <mergeCell ref="B10:G10"/>
    <mergeCell ref="C11:G11"/>
    <mergeCell ref="C12:G12"/>
    <mergeCell ref="C13:G13"/>
  </mergeCells>
  <hyperlinks>
    <hyperlink ref="A1" location="Indice!A1" display="Regresar &lt;-"/>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7"/>
  <sheetViews>
    <sheetView workbookViewId="0"/>
  </sheetViews>
  <sheetFormatPr baseColWidth="10" defaultRowHeight="15"/>
  <cols>
    <col min="2" max="2" width="28" customWidth="1"/>
    <col min="13" max="13" width="14.42578125" customWidth="1"/>
    <col min="14" max="14" width="15.85546875" customWidth="1"/>
    <col min="15" max="15" width="14.7109375" customWidth="1"/>
    <col min="16" max="16" width="15.7109375" customWidth="1"/>
  </cols>
  <sheetData>
    <row r="1" spans="1:12">
      <c r="A1" s="1" t="s">
        <v>1552</v>
      </c>
    </row>
    <row r="2" spans="1:12" ht="21">
      <c r="B2" s="2" t="s">
        <v>0</v>
      </c>
    </row>
    <row r="3" spans="1:12" ht="21">
      <c r="B3" s="41" t="s">
        <v>146</v>
      </c>
    </row>
    <row r="4" spans="1:12" ht="21">
      <c r="B4" s="41"/>
    </row>
    <row r="5" spans="1:12" ht="15.75">
      <c r="B5" s="47" t="s">
        <v>268</v>
      </c>
    </row>
    <row r="8" spans="1:12">
      <c r="B8" s="73" t="s">
        <v>269</v>
      </c>
    </row>
    <row r="9" spans="1:12">
      <c r="B9" s="95" t="s">
        <v>245</v>
      </c>
      <c r="C9" s="7">
        <v>2012</v>
      </c>
      <c r="D9" s="7">
        <v>2013</v>
      </c>
      <c r="E9" s="7">
        <v>2014</v>
      </c>
      <c r="F9" s="7">
        <v>2015</v>
      </c>
      <c r="G9" s="7">
        <v>2016</v>
      </c>
      <c r="H9" s="7">
        <v>2017</v>
      </c>
      <c r="I9" s="7">
        <v>2018</v>
      </c>
      <c r="J9" s="7">
        <v>2019</v>
      </c>
      <c r="K9" s="7">
        <v>2020</v>
      </c>
      <c r="L9" s="7">
        <v>2021</v>
      </c>
    </row>
    <row r="10" spans="1:12" ht="17.25" customHeight="1">
      <c r="B10" s="97" t="s">
        <v>270</v>
      </c>
      <c r="C10" s="96">
        <v>6.76</v>
      </c>
      <c r="D10" s="96">
        <v>4.4000000000000004</v>
      </c>
      <c r="E10" s="96">
        <v>5.91</v>
      </c>
      <c r="F10" s="96">
        <v>7.61</v>
      </c>
      <c r="G10" s="96">
        <v>5.25</v>
      </c>
      <c r="H10" s="96">
        <v>5.77</v>
      </c>
      <c r="I10" s="96">
        <v>15.68</v>
      </c>
      <c r="J10" s="96">
        <v>24.73</v>
      </c>
      <c r="K10" s="96">
        <v>24.33</v>
      </c>
      <c r="L10" s="96">
        <v>54.18</v>
      </c>
    </row>
    <row r="12" spans="1:12">
      <c r="B12" s="98" t="s">
        <v>271</v>
      </c>
    </row>
    <row r="13" spans="1:12">
      <c r="B13" s="98"/>
    </row>
    <row r="15" spans="1:12">
      <c r="B15" s="71" t="s">
        <v>51</v>
      </c>
    </row>
    <row r="16" spans="1:12">
      <c r="B16" t="s">
        <v>272</v>
      </c>
    </row>
    <row r="17" spans="2:2">
      <c r="B17" t="s">
        <v>1266</v>
      </c>
    </row>
  </sheetData>
  <hyperlinks>
    <hyperlink ref="A1" location="Indice!A1" display="Regresar &lt;-"/>
  </hyperlinks>
  <pageMargins left="0.7" right="0.7" top="0.75" bottom="0.75" header="0.3" footer="0.3"/>
  <pageSetup paperSize="9" orientation="portrait" verticalDpi="0"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8"/>
  <sheetViews>
    <sheetView workbookViewId="0"/>
  </sheetViews>
  <sheetFormatPr baseColWidth="10" defaultRowHeight="15"/>
  <cols>
    <col min="2" max="2" width="45.85546875" customWidth="1"/>
  </cols>
  <sheetData>
    <row r="1" spans="1:14">
      <c r="A1" s="1" t="s">
        <v>1552</v>
      </c>
    </row>
    <row r="2" spans="1:14" ht="21">
      <c r="B2" s="2" t="s">
        <v>273</v>
      </c>
    </row>
    <row r="3" spans="1:14" ht="21">
      <c r="B3" s="41" t="s">
        <v>274</v>
      </c>
    </row>
    <row r="4" spans="1:14" ht="21">
      <c r="B4" s="41"/>
    </row>
    <row r="5" spans="1:14" ht="15.75">
      <c r="B5" s="47" t="s">
        <v>275</v>
      </c>
    </row>
    <row r="8" spans="1:14">
      <c r="B8" s="73" t="s">
        <v>276</v>
      </c>
    </row>
    <row r="9" spans="1:14">
      <c r="C9" s="42">
        <v>2011</v>
      </c>
      <c r="D9" s="42">
        <v>2013</v>
      </c>
      <c r="E9" s="42">
        <v>2015</v>
      </c>
      <c r="F9" s="42">
        <v>2017</v>
      </c>
      <c r="G9" s="42">
        <v>2018</v>
      </c>
      <c r="H9" s="42">
        <v>2019</v>
      </c>
      <c r="I9" s="42">
        <v>2020</v>
      </c>
      <c r="J9" s="42">
        <v>2021</v>
      </c>
    </row>
    <row r="10" spans="1:14">
      <c r="B10" s="99" t="s">
        <v>277</v>
      </c>
      <c r="C10" s="100">
        <v>15876158</v>
      </c>
      <c r="D10" s="100">
        <v>16368139</v>
      </c>
      <c r="E10" s="100">
        <v>16429853</v>
      </c>
      <c r="F10" s="100">
        <v>16604255</v>
      </c>
      <c r="G10" s="100">
        <v>16613036.672819501</v>
      </c>
      <c r="H10" s="100">
        <v>17030678.739439297</v>
      </c>
      <c r="I10" s="100">
        <v>18313516.360758789</v>
      </c>
      <c r="J10" s="100">
        <v>18546736.8148701</v>
      </c>
    </row>
    <row r="11" spans="1:14">
      <c r="B11" s="99" t="s">
        <v>278</v>
      </c>
      <c r="C11" s="100">
        <v>1275513</v>
      </c>
      <c r="D11" s="100">
        <v>1345480</v>
      </c>
      <c r="E11" s="100">
        <v>8524416</v>
      </c>
      <c r="F11" s="100">
        <v>8531199</v>
      </c>
      <c r="G11" s="100">
        <v>12886126.564698201</v>
      </c>
      <c r="H11" s="100">
        <v>13123733.266633283</v>
      </c>
      <c r="I11" s="100">
        <v>13178937.719961252</v>
      </c>
      <c r="J11" s="100">
        <v>13213287.567358101</v>
      </c>
    </row>
    <row r="12" spans="1:14">
      <c r="B12" s="99" t="s">
        <v>265</v>
      </c>
      <c r="C12" s="100">
        <v>17151670</v>
      </c>
      <c r="D12" s="100">
        <v>17713618</v>
      </c>
      <c r="E12" s="100">
        <v>24954268</v>
      </c>
      <c r="F12" s="100">
        <v>25135454</v>
      </c>
      <c r="G12" s="100">
        <v>29499163.2375177</v>
      </c>
      <c r="H12" s="100">
        <v>30154412.006072581</v>
      </c>
      <c r="I12" s="100">
        <v>31492454.080720041</v>
      </c>
      <c r="J12" s="100">
        <f>SUM(J10:J11)</f>
        <v>31760024.382228203</v>
      </c>
    </row>
    <row r="13" spans="1:14">
      <c r="B13" s="359"/>
      <c r="C13" s="360"/>
      <c r="D13" s="360"/>
      <c r="E13" s="360"/>
      <c r="F13" s="360"/>
      <c r="G13" s="360"/>
      <c r="H13" s="360"/>
      <c r="I13" s="360"/>
      <c r="J13" s="360"/>
    </row>
    <row r="14" spans="1:14">
      <c r="B14" s="110" t="s">
        <v>279</v>
      </c>
      <c r="C14" s="106"/>
      <c r="D14" s="106"/>
      <c r="E14" s="106"/>
      <c r="F14" s="106"/>
      <c r="G14" s="106"/>
      <c r="H14" s="106"/>
      <c r="I14" s="106"/>
      <c r="J14" s="106"/>
      <c r="K14" s="106"/>
      <c r="L14" s="106"/>
      <c r="M14" s="106"/>
      <c r="N14" s="106"/>
    </row>
    <row r="15" spans="1:14" ht="15.75">
      <c r="B15" s="101"/>
    </row>
    <row r="16" spans="1:14">
      <c r="B16" s="73" t="s">
        <v>280</v>
      </c>
    </row>
    <row r="17" spans="2:8">
      <c r="C17" s="42" t="s">
        <v>277</v>
      </c>
      <c r="D17" s="42" t="s">
        <v>278</v>
      </c>
      <c r="E17" s="42" t="s">
        <v>265</v>
      </c>
      <c r="F17" s="42" t="s">
        <v>281</v>
      </c>
    </row>
    <row r="18" spans="2:8">
      <c r="B18" s="102" t="s">
        <v>282</v>
      </c>
      <c r="C18" s="112">
        <v>18546736.814870082</v>
      </c>
      <c r="D18" s="112">
        <v>13213287.567358101</v>
      </c>
      <c r="E18" s="112">
        <v>31760024.382228181</v>
      </c>
      <c r="F18" s="112"/>
    </row>
    <row r="19" spans="2:8" ht="17.25" customHeight="1">
      <c r="B19" s="97" t="s">
        <v>283</v>
      </c>
      <c r="C19" s="113">
        <v>14201226.050000001</v>
      </c>
      <c r="D19" s="113">
        <v>12895096.73</v>
      </c>
      <c r="E19" s="113">
        <v>27096322.780000001</v>
      </c>
      <c r="F19" s="103"/>
    </row>
    <row r="20" spans="2:8">
      <c r="B20" s="99" t="s">
        <v>284</v>
      </c>
      <c r="C20" s="113">
        <v>7461136.1806315184</v>
      </c>
      <c r="D20" s="113">
        <v>5283829.00280408</v>
      </c>
      <c r="E20" s="113">
        <v>12744965.183435598</v>
      </c>
      <c r="F20" s="114">
        <v>1835</v>
      </c>
    </row>
    <row r="21" spans="2:8">
      <c r="B21" s="99" t="s">
        <v>285</v>
      </c>
      <c r="C21" s="113">
        <v>13850801.553142637</v>
      </c>
      <c r="D21" s="113">
        <v>8432140.164393045</v>
      </c>
      <c r="E21" s="113">
        <v>22282941.717535682</v>
      </c>
      <c r="F21" s="114">
        <v>1857</v>
      </c>
    </row>
    <row r="22" spans="2:8">
      <c r="B22" s="99" t="s">
        <v>286</v>
      </c>
      <c r="C22" s="113">
        <v>11868485.10142586</v>
      </c>
      <c r="D22" s="113">
        <v>5475073.2889481094</v>
      </c>
      <c r="E22" s="113">
        <v>17343558.390373968</v>
      </c>
      <c r="F22" s="114">
        <v>1468</v>
      </c>
    </row>
    <row r="23" spans="2:8">
      <c r="B23" s="99" t="s">
        <v>287</v>
      </c>
      <c r="C23" s="113">
        <v>10250735.703037115</v>
      </c>
      <c r="D23" s="113">
        <v>5198569.9123002505</v>
      </c>
      <c r="E23" s="113">
        <v>15449305.615337364</v>
      </c>
      <c r="F23" s="114">
        <v>658</v>
      </c>
    </row>
    <row r="24" spans="2:8">
      <c r="B24" s="449" t="s">
        <v>288</v>
      </c>
      <c r="C24" s="450"/>
      <c r="D24" s="450"/>
      <c r="E24" s="450"/>
      <c r="F24" s="451"/>
    </row>
    <row r="25" spans="2:8">
      <c r="B25" s="99" t="s">
        <v>289</v>
      </c>
      <c r="C25" s="113">
        <v>6583451.6142307175</v>
      </c>
      <c r="D25" s="113">
        <v>946677.25227682176</v>
      </c>
      <c r="E25" s="113">
        <v>7530128.8665075395</v>
      </c>
      <c r="F25" s="111">
        <v>53</v>
      </c>
    </row>
    <row r="26" spans="2:8">
      <c r="B26" s="99" t="s">
        <v>290</v>
      </c>
      <c r="C26" s="113">
        <v>283856.25215783023</v>
      </c>
      <c r="D26" s="113">
        <v>32748.758227894519</v>
      </c>
      <c r="E26" s="113">
        <v>316605.01038572472</v>
      </c>
      <c r="F26" s="111">
        <v>76</v>
      </c>
    </row>
    <row r="27" spans="2:8">
      <c r="B27" s="99" t="s">
        <v>291</v>
      </c>
      <c r="C27" s="113">
        <v>51863.535029599603</v>
      </c>
      <c r="D27" s="113">
        <v>4745679.6797143491</v>
      </c>
      <c r="E27" s="113">
        <v>4797543.2147439485</v>
      </c>
      <c r="F27" s="111">
        <v>10</v>
      </c>
    </row>
    <row r="28" spans="2:8">
      <c r="B28" s="99" t="s">
        <v>292</v>
      </c>
      <c r="C28" s="113">
        <v>0</v>
      </c>
      <c r="D28" s="113">
        <v>2060898.0276128708</v>
      </c>
      <c r="E28" s="113">
        <v>2060898.0276128708</v>
      </c>
      <c r="F28" s="111">
        <v>13</v>
      </c>
    </row>
    <row r="29" spans="2:8">
      <c r="B29" s="99" t="s">
        <v>293</v>
      </c>
      <c r="C29" s="113">
        <v>2469311.2235039594</v>
      </c>
      <c r="D29" s="113">
        <v>223122.45454439663</v>
      </c>
      <c r="E29" s="113">
        <v>2692433.678048356</v>
      </c>
      <c r="F29" s="111">
        <v>15</v>
      </c>
    </row>
    <row r="30" spans="2:8">
      <c r="B30" s="99" t="s">
        <v>294</v>
      </c>
      <c r="C30" s="111"/>
      <c r="D30" s="111"/>
      <c r="E30" s="111"/>
      <c r="F30" s="111">
        <v>1</v>
      </c>
    </row>
    <row r="31" spans="2:8" ht="15.75" customHeight="1">
      <c r="B31" s="107" t="s">
        <v>295</v>
      </c>
      <c r="C31" s="113">
        <v>76717.950158000007</v>
      </c>
      <c r="D31" s="113">
        <v>121.21421599999999</v>
      </c>
      <c r="E31" s="113">
        <v>76839.164374</v>
      </c>
      <c r="F31" s="111">
        <v>4</v>
      </c>
    </row>
    <row r="32" spans="2:8">
      <c r="H32" s="104"/>
    </row>
    <row r="33" spans="2:10" ht="15" customHeight="1">
      <c r="B33" s="110" t="s">
        <v>296</v>
      </c>
      <c r="C33" s="109"/>
      <c r="D33" s="109"/>
      <c r="E33" s="109"/>
    </row>
    <row r="34" spans="2:10" ht="15" customHeight="1">
      <c r="B34" s="110" t="s">
        <v>297</v>
      </c>
      <c r="C34" s="109"/>
      <c r="D34" s="109"/>
      <c r="E34" s="109"/>
      <c r="F34" s="105"/>
      <c r="G34" s="22"/>
      <c r="H34" s="22"/>
      <c r="I34" s="22"/>
      <c r="J34" s="22"/>
    </row>
    <row r="37" spans="2:10">
      <c r="B37" t="s">
        <v>51</v>
      </c>
    </row>
    <row r="38" spans="2:10">
      <c r="B38" s="22" t="s">
        <v>1252</v>
      </c>
    </row>
  </sheetData>
  <mergeCells count="1">
    <mergeCell ref="B24:F24"/>
  </mergeCells>
  <hyperlinks>
    <hyperlink ref="A1" location="Indice!A1" display="Regresar &lt;-"/>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3"/>
  <sheetViews>
    <sheetView zoomScale="70" zoomScaleNormal="70" workbookViewId="0"/>
  </sheetViews>
  <sheetFormatPr baseColWidth="10" defaultRowHeight="15"/>
  <cols>
    <col min="2" max="2" width="26.85546875" customWidth="1"/>
    <col min="3" max="3" width="24.28515625" customWidth="1"/>
    <col min="4" max="4" width="23.42578125" customWidth="1"/>
    <col min="5" max="5" width="24" customWidth="1"/>
    <col min="6" max="6" width="24.85546875" customWidth="1"/>
    <col min="7" max="7" width="23.85546875" customWidth="1"/>
    <col min="8" max="8" width="23.7109375" customWidth="1"/>
    <col min="9" max="9" width="24" customWidth="1"/>
    <col min="10" max="10" width="24.140625" customWidth="1"/>
    <col min="11" max="11" width="25.140625" customWidth="1"/>
    <col min="12" max="12" width="23.42578125" customWidth="1"/>
    <col min="13" max="13" width="23.28515625" customWidth="1"/>
    <col min="14" max="14" width="23.7109375" customWidth="1"/>
  </cols>
  <sheetData>
    <row r="1" spans="1:14">
      <c r="A1" s="1" t="s">
        <v>1552</v>
      </c>
    </row>
    <row r="2" spans="1:14" ht="21">
      <c r="B2" s="2" t="s">
        <v>273</v>
      </c>
    </row>
    <row r="3" spans="1:14" ht="21">
      <c r="B3" s="41" t="s">
        <v>274</v>
      </c>
    </row>
    <row r="4" spans="1:14" ht="21">
      <c r="B4" s="41"/>
    </row>
    <row r="5" spans="1:14" ht="15.75">
      <c r="B5" s="47" t="s">
        <v>298</v>
      </c>
    </row>
    <row r="8" spans="1:14">
      <c r="B8" s="73" t="s">
        <v>299</v>
      </c>
    </row>
    <row r="9" spans="1:14">
      <c r="B9" s="73"/>
      <c r="C9" s="452">
        <v>2016</v>
      </c>
      <c r="D9" s="453"/>
      <c r="E9" s="452">
        <v>2017</v>
      </c>
      <c r="F9" s="453"/>
      <c r="G9" s="452">
        <v>2018</v>
      </c>
      <c r="H9" s="453"/>
      <c r="I9" s="452">
        <v>2019</v>
      </c>
      <c r="J9" s="453"/>
      <c r="K9" s="452">
        <v>2020</v>
      </c>
      <c r="L9" s="453"/>
      <c r="M9" s="452">
        <v>2021</v>
      </c>
      <c r="N9" s="453"/>
    </row>
    <row r="10" spans="1:14" ht="52.5" customHeight="1">
      <c r="C10" s="42" t="s">
        <v>300</v>
      </c>
      <c r="D10" s="42" t="s">
        <v>301</v>
      </c>
      <c r="E10" s="42" t="s">
        <v>300</v>
      </c>
      <c r="F10" s="42" t="s">
        <v>301</v>
      </c>
      <c r="G10" s="42" t="s">
        <v>300</v>
      </c>
      <c r="H10" s="42" t="s">
        <v>301</v>
      </c>
      <c r="I10" s="42" t="s">
        <v>300</v>
      </c>
      <c r="J10" s="42" t="s">
        <v>301</v>
      </c>
      <c r="K10" s="42" t="s">
        <v>300</v>
      </c>
      <c r="L10" s="42" t="s">
        <v>301</v>
      </c>
      <c r="M10" s="42" t="s">
        <v>300</v>
      </c>
      <c r="N10" s="42" t="s">
        <v>301</v>
      </c>
    </row>
    <row r="11" spans="1:14">
      <c r="B11" s="97" t="s">
        <v>302</v>
      </c>
      <c r="C11" s="91"/>
      <c r="D11" s="91"/>
      <c r="E11" s="91"/>
      <c r="F11" s="91"/>
      <c r="G11" s="91"/>
      <c r="H11" s="91"/>
      <c r="I11" s="91">
        <v>1</v>
      </c>
      <c r="J11" s="91"/>
      <c r="K11" s="91"/>
      <c r="L11" s="91">
        <v>1</v>
      </c>
      <c r="M11" s="51">
        <v>2</v>
      </c>
      <c r="N11" s="51">
        <v>1</v>
      </c>
    </row>
    <row r="12" spans="1:14">
      <c r="B12" s="97" t="s">
        <v>303</v>
      </c>
      <c r="C12" s="91">
        <v>1</v>
      </c>
      <c r="D12" s="91"/>
      <c r="E12" s="91"/>
      <c r="F12" s="91"/>
      <c r="G12" s="91"/>
      <c r="H12" s="91"/>
      <c r="I12" s="91">
        <v>1</v>
      </c>
      <c r="J12" s="91">
        <v>1</v>
      </c>
      <c r="K12" s="91">
        <v>1</v>
      </c>
      <c r="L12" s="91">
        <v>1</v>
      </c>
      <c r="M12" s="51"/>
      <c r="N12" s="51"/>
    </row>
    <row r="13" spans="1:14">
      <c r="B13" s="97" t="s">
        <v>304</v>
      </c>
      <c r="C13" s="91"/>
      <c r="D13" s="91"/>
      <c r="E13" s="91">
        <v>10</v>
      </c>
      <c r="F13" s="91">
        <v>6</v>
      </c>
      <c r="G13" s="91"/>
      <c r="H13" s="91"/>
      <c r="I13" s="91"/>
      <c r="J13" s="91"/>
      <c r="K13" s="91"/>
      <c r="L13" s="91"/>
      <c r="M13" s="51"/>
      <c r="N13" s="51"/>
    </row>
    <row r="14" spans="1:14">
      <c r="B14" s="97" t="s">
        <v>305</v>
      </c>
      <c r="C14" s="91"/>
      <c r="D14" s="91"/>
      <c r="E14" s="91"/>
      <c r="F14" s="91"/>
      <c r="G14" s="91"/>
      <c r="H14" s="91"/>
      <c r="I14" s="91"/>
      <c r="J14" s="91"/>
      <c r="K14" s="91"/>
      <c r="L14" s="91"/>
      <c r="M14" s="51"/>
      <c r="N14" s="51"/>
    </row>
    <row r="15" spans="1:14">
      <c r="B15" s="97" t="s">
        <v>306</v>
      </c>
      <c r="C15" s="91"/>
      <c r="D15" s="91"/>
      <c r="E15" s="91"/>
      <c r="F15" s="91"/>
      <c r="G15" s="91">
        <v>47</v>
      </c>
      <c r="H15" s="91"/>
      <c r="I15" s="91">
        <v>4</v>
      </c>
      <c r="J15" s="91"/>
      <c r="K15" s="91">
        <v>2</v>
      </c>
      <c r="L15" s="91"/>
      <c r="M15" s="51">
        <v>3</v>
      </c>
      <c r="N15" s="51"/>
    </row>
    <row r="16" spans="1:14">
      <c r="B16" s="97" t="s">
        <v>307</v>
      </c>
      <c r="C16" s="91"/>
      <c r="D16" s="91"/>
      <c r="E16" s="91"/>
      <c r="F16" s="91"/>
      <c r="G16" s="91"/>
      <c r="H16" s="91"/>
      <c r="I16" s="91">
        <v>1</v>
      </c>
      <c r="J16" s="91"/>
      <c r="K16" s="91">
        <v>4</v>
      </c>
      <c r="L16" s="91"/>
      <c r="M16" s="51">
        <v>2</v>
      </c>
      <c r="N16" s="51"/>
    </row>
    <row r="17" spans="2:14">
      <c r="B17" s="97" t="s">
        <v>308</v>
      </c>
      <c r="C17" s="91"/>
      <c r="D17" s="91"/>
      <c r="E17" s="91"/>
      <c r="F17" s="91"/>
      <c r="G17" s="91">
        <v>1</v>
      </c>
      <c r="H17" s="91"/>
      <c r="I17" s="91">
        <v>3</v>
      </c>
      <c r="J17" s="91"/>
      <c r="K17" s="91">
        <v>3</v>
      </c>
      <c r="L17" s="91">
        <v>1</v>
      </c>
      <c r="M17" s="51">
        <v>2</v>
      </c>
      <c r="N17" s="51"/>
    </row>
    <row r="18" spans="2:14">
      <c r="B18" s="97" t="s">
        <v>309</v>
      </c>
      <c r="C18" s="91"/>
      <c r="D18" s="91"/>
      <c r="E18" s="91"/>
      <c r="F18" s="91"/>
      <c r="G18" s="91"/>
      <c r="H18" s="91"/>
      <c r="I18" s="91"/>
      <c r="J18" s="91"/>
      <c r="K18" s="91"/>
      <c r="L18" s="91"/>
      <c r="M18" s="51"/>
      <c r="N18" s="51"/>
    </row>
    <row r="19" spans="2:14">
      <c r="B19" s="97" t="s">
        <v>310</v>
      </c>
      <c r="C19" s="91"/>
      <c r="D19" s="91"/>
      <c r="E19" s="91"/>
      <c r="F19" s="91"/>
      <c r="G19" s="91"/>
      <c r="H19" s="91"/>
      <c r="I19" s="91"/>
      <c r="J19" s="91"/>
      <c r="K19" s="91"/>
      <c r="L19" s="91"/>
      <c r="M19" s="51"/>
      <c r="N19" s="51"/>
    </row>
    <row r="20" spans="2:14">
      <c r="B20" s="97" t="s">
        <v>311</v>
      </c>
      <c r="C20" s="91"/>
      <c r="D20" s="91"/>
      <c r="E20" s="91">
        <v>1</v>
      </c>
      <c r="F20" s="91"/>
      <c r="G20" s="91"/>
      <c r="H20" s="91"/>
      <c r="I20" s="91"/>
      <c r="J20" s="91"/>
      <c r="K20" s="91"/>
      <c r="L20" s="91"/>
      <c r="M20" s="51"/>
      <c r="N20" s="51"/>
    </row>
    <row r="21" spans="2:14">
      <c r="B21" s="97" t="s">
        <v>312</v>
      </c>
      <c r="C21" s="91"/>
      <c r="D21" s="91"/>
      <c r="E21" s="91"/>
      <c r="F21" s="91"/>
      <c r="G21" s="91"/>
      <c r="H21" s="91"/>
      <c r="I21" s="91">
        <v>2</v>
      </c>
      <c r="J21" s="91">
        <v>1</v>
      </c>
      <c r="K21" s="91">
        <v>3</v>
      </c>
      <c r="L21" s="91">
        <v>1</v>
      </c>
      <c r="M21" s="51">
        <v>3</v>
      </c>
      <c r="N21" s="51"/>
    </row>
    <row r="22" spans="2:14">
      <c r="B22" s="97" t="s">
        <v>313</v>
      </c>
      <c r="C22" s="91"/>
      <c r="D22" s="91">
        <v>1</v>
      </c>
      <c r="E22" s="91"/>
      <c r="F22" s="91">
        <v>2</v>
      </c>
      <c r="G22" s="91"/>
      <c r="H22" s="91"/>
      <c r="I22" s="91"/>
      <c r="J22" s="91"/>
      <c r="K22" s="91"/>
      <c r="L22" s="91">
        <v>1</v>
      </c>
      <c r="M22" s="51"/>
      <c r="N22" s="51"/>
    </row>
    <row r="23" spans="2:14">
      <c r="B23" s="97" t="s">
        <v>314</v>
      </c>
      <c r="C23" s="91">
        <v>2</v>
      </c>
      <c r="D23" s="91"/>
      <c r="E23" s="91">
        <v>1</v>
      </c>
      <c r="F23" s="91"/>
      <c r="G23" s="91">
        <v>4</v>
      </c>
      <c r="H23" s="91"/>
      <c r="I23" s="91">
        <v>4</v>
      </c>
      <c r="J23" s="91"/>
      <c r="K23" s="91">
        <v>4</v>
      </c>
      <c r="L23" s="91">
        <v>1</v>
      </c>
      <c r="M23" s="51">
        <v>4</v>
      </c>
      <c r="N23" s="51"/>
    </row>
    <row r="24" spans="2:14">
      <c r="B24" s="97" t="s">
        <v>315</v>
      </c>
      <c r="C24" s="91"/>
      <c r="D24" s="91"/>
      <c r="E24" s="91"/>
      <c r="F24" s="91">
        <v>1</v>
      </c>
      <c r="G24" s="91"/>
      <c r="H24" s="91"/>
      <c r="I24" s="91"/>
      <c r="J24" s="91"/>
      <c r="K24" s="91"/>
      <c r="L24" s="91">
        <v>1</v>
      </c>
      <c r="M24" s="51"/>
      <c r="N24" s="51"/>
    </row>
    <row r="25" spans="2:14">
      <c r="B25" s="97" t="s">
        <v>316</v>
      </c>
      <c r="C25" s="91">
        <v>1</v>
      </c>
      <c r="D25" s="91"/>
      <c r="E25" s="91"/>
      <c r="F25" s="91"/>
      <c r="G25" s="91"/>
      <c r="H25" s="91"/>
      <c r="I25" s="91"/>
      <c r="J25" s="91"/>
      <c r="K25" s="91"/>
      <c r="L25" s="91"/>
      <c r="M25" s="51"/>
      <c r="N25" s="51"/>
    </row>
    <row r="26" spans="2:14">
      <c r="B26" s="97" t="s">
        <v>317</v>
      </c>
      <c r="C26" s="91"/>
      <c r="D26" s="91"/>
      <c r="E26" s="91">
        <v>1</v>
      </c>
      <c r="F26" s="91"/>
      <c r="G26" s="91"/>
      <c r="H26" s="91"/>
      <c r="I26" s="91"/>
      <c r="J26" s="91">
        <v>2</v>
      </c>
      <c r="K26" s="91">
        <v>2</v>
      </c>
      <c r="L26" s="91"/>
      <c r="M26" s="51"/>
      <c r="N26" s="51"/>
    </row>
    <row r="27" spans="2:14">
      <c r="B27" s="97" t="s">
        <v>318</v>
      </c>
      <c r="C27" s="91"/>
      <c r="D27" s="91"/>
      <c r="E27" s="91"/>
      <c r="F27" s="91"/>
      <c r="G27" s="91">
        <v>1</v>
      </c>
      <c r="H27" s="91"/>
      <c r="I27" s="91">
        <v>1</v>
      </c>
      <c r="J27" s="91"/>
      <c r="K27" s="91"/>
      <c r="L27" s="91"/>
      <c r="M27" s="51"/>
      <c r="N27" s="51"/>
    </row>
    <row r="28" spans="2:14">
      <c r="B28" s="97" t="s">
        <v>319</v>
      </c>
      <c r="C28" s="91">
        <v>1</v>
      </c>
      <c r="D28" s="91"/>
      <c r="E28" s="91">
        <v>1</v>
      </c>
      <c r="F28" s="91"/>
      <c r="G28" s="91"/>
      <c r="H28" s="91"/>
      <c r="I28" s="91">
        <v>1</v>
      </c>
      <c r="J28" s="91"/>
      <c r="K28" s="91">
        <v>1</v>
      </c>
      <c r="L28" s="91"/>
      <c r="M28" s="51"/>
      <c r="N28" s="51"/>
    </row>
    <row r="29" spans="2:14">
      <c r="B29" s="97" t="s">
        <v>320</v>
      </c>
      <c r="C29" s="91">
        <v>1</v>
      </c>
      <c r="D29" s="91"/>
      <c r="E29" s="91">
        <v>1</v>
      </c>
      <c r="F29" s="91"/>
      <c r="G29" s="91"/>
      <c r="H29" s="91"/>
      <c r="I29" s="91"/>
      <c r="J29" s="91"/>
      <c r="K29" s="91"/>
      <c r="L29" s="91"/>
      <c r="M29" s="51"/>
      <c r="N29" s="51"/>
    </row>
    <row r="30" spans="2:14">
      <c r="B30" s="97" t="s">
        <v>265</v>
      </c>
      <c r="C30" s="91">
        <v>6</v>
      </c>
      <c r="D30" s="91">
        <v>1</v>
      </c>
      <c r="E30" s="91">
        <v>15</v>
      </c>
      <c r="F30" s="91">
        <v>9</v>
      </c>
      <c r="G30" s="91">
        <v>53</v>
      </c>
      <c r="H30" s="91"/>
      <c r="I30" s="91">
        <v>18</v>
      </c>
      <c r="J30" s="91">
        <v>4</v>
      </c>
      <c r="K30" s="91">
        <v>20</v>
      </c>
      <c r="L30" s="91">
        <v>7</v>
      </c>
      <c r="M30" s="51">
        <v>16</v>
      </c>
      <c r="N30" s="51">
        <v>1</v>
      </c>
    </row>
    <row r="33" spans="2:4" ht="45">
      <c r="C33" s="42" t="s">
        <v>300</v>
      </c>
      <c r="D33" s="42" t="s">
        <v>301</v>
      </c>
    </row>
    <row r="34" spans="2:4">
      <c r="B34" s="108">
        <v>2016</v>
      </c>
      <c r="C34" s="91">
        <v>6</v>
      </c>
      <c r="D34" s="91">
        <v>1</v>
      </c>
    </row>
    <row r="35" spans="2:4">
      <c r="B35" s="108">
        <v>2017</v>
      </c>
      <c r="C35" s="91">
        <v>15</v>
      </c>
      <c r="D35" s="91">
        <v>9</v>
      </c>
    </row>
    <row r="36" spans="2:4">
      <c r="B36" s="108">
        <v>2018</v>
      </c>
      <c r="C36" s="91">
        <v>53</v>
      </c>
      <c r="D36" s="91">
        <v>0</v>
      </c>
    </row>
    <row r="37" spans="2:4">
      <c r="B37" s="108">
        <v>2019</v>
      </c>
      <c r="C37" s="91">
        <v>18</v>
      </c>
      <c r="D37" s="91">
        <v>4</v>
      </c>
    </row>
    <row r="38" spans="2:4">
      <c r="B38" s="108">
        <v>2020</v>
      </c>
      <c r="C38" s="91">
        <v>20</v>
      </c>
      <c r="D38" s="91">
        <v>7</v>
      </c>
    </row>
    <row r="39" spans="2:4">
      <c r="B39" s="108">
        <v>2021</v>
      </c>
      <c r="C39" s="51">
        <v>16</v>
      </c>
      <c r="D39" s="51">
        <v>1</v>
      </c>
    </row>
    <row r="42" spans="2:4">
      <c r="B42" t="s">
        <v>51</v>
      </c>
    </row>
    <row r="43" spans="2:4">
      <c r="B43" s="115" t="s">
        <v>1267</v>
      </c>
    </row>
  </sheetData>
  <mergeCells count="6">
    <mergeCell ref="M9:N9"/>
    <mergeCell ref="C9:D9"/>
    <mergeCell ref="E9:F9"/>
    <mergeCell ref="G9:H9"/>
    <mergeCell ref="I9:J9"/>
    <mergeCell ref="K9:L9"/>
  </mergeCells>
  <hyperlinks>
    <hyperlink ref="A1" location="Indice!A1" display="Regresar &lt;-"/>
  </hyperlink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48"/>
  <sheetViews>
    <sheetView workbookViewId="0"/>
  </sheetViews>
  <sheetFormatPr baseColWidth="10" defaultRowHeight="15"/>
  <cols>
    <col min="2" max="2" width="20.7109375" customWidth="1"/>
    <col min="5" max="5" width="13" customWidth="1"/>
    <col min="6" max="6" width="13.7109375" customWidth="1"/>
  </cols>
  <sheetData>
    <row r="1" spans="1:7">
      <c r="A1" s="1" t="s">
        <v>1552</v>
      </c>
    </row>
    <row r="2" spans="1:7" ht="21">
      <c r="B2" s="2" t="s">
        <v>273</v>
      </c>
    </row>
    <row r="3" spans="1:7" ht="21">
      <c r="B3" s="41" t="s">
        <v>274</v>
      </c>
    </row>
    <row r="4" spans="1:7" ht="21">
      <c r="B4" s="41"/>
    </row>
    <row r="5" spans="1:7" ht="15.75">
      <c r="B5" s="47" t="s">
        <v>321</v>
      </c>
    </row>
    <row r="8" spans="1:7">
      <c r="B8" s="73" t="s">
        <v>322</v>
      </c>
    </row>
    <row r="10" spans="1:7" ht="30">
      <c r="B10" s="116" t="s">
        <v>323</v>
      </c>
      <c r="C10" s="116" t="s">
        <v>324</v>
      </c>
      <c r="D10" s="116" t="s">
        <v>325</v>
      </c>
      <c r="E10" s="116" t="s">
        <v>326</v>
      </c>
      <c r="F10" s="116" t="s">
        <v>327</v>
      </c>
      <c r="G10" s="116" t="s">
        <v>328</v>
      </c>
    </row>
    <row r="11" spans="1:7">
      <c r="B11" s="55" t="s">
        <v>329</v>
      </c>
      <c r="C11" s="117" t="s">
        <v>330</v>
      </c>
      <c r="D11" s="118">
        <v>999</v>
      </c>
      <c r="E11" s="118">
        <v>45</v>
      </c>
      <c r="F11" s="118">
        <v>0</v>
      </c>
      <c r="G11" s="118">
        <v>9</v>
      </c>
    </row>
    <row r="12" spans="1:7">
      <c r="B12" s="55" t="s">
        <v>331</v>
      </c>
      <c r="C12" s="117" t="s">
        <v>332</v>
      </c>
      <c r="D12" s="118">
        <v>39</v>
      </c>
      <c r="E12" s="118"/>
      <c r="F12" s="118">
        <v>9</v>
      </c>
      <c r="G12" s="118">
        <v>4</v>
      </c>
    </row>
    <row r="13" spans="1:7">
      <c r="B13" s="454" t="s">
        <v>333</v>
      </c>
      <c r="C13" s="117" t="s">
        <v>330</v>
      </c>
      <c r="D13" s="118">
        <v>269</v>
      </c>
      <c r="E13" s="118">
        <v>1</v>
      </c>
      <c r="F13" s="118">
        <v>0</v>
      </c>
      <c r="G13" s="118">
        <v>0</v>
      </c>
    </row>
    <row r="14" spans="1:7">
      <c r="B14" s="456"/>
      <c r="C14" s="117" t="s">
        <v>332</v>
      </c>
      <c r="D14" s="118">
        <v>1</v>
      </c>
      <c r="E14" s="118"/>
      <c r="F14" s="118">
        <v>0</v>
      </c>
      <c r="G14" s="118">
        <v>0</v>
      </c>
    </row>
    <row r="15" spans="1:7">
      <c r="B15" s="454" t="s">
        <v>334</v>
      </c>
      <c r="C15" s="117" t="s">
        <v>330</v>
      </c>
      <c r="D15" s="118">
        <v>110</v>
      </c>
      <c r="E15" s="118">
        <v>44</v>
      </c>
      <c r="F15" s="118">
        <v>14</v>
      </c>
      <c r="G15" s="118">
        <v>0</v>
      </c>
    </row>
    <row r="16" spans="1:7">
      <c r="B16" s="455"/>
      <c r="C16" s="117" t="s">
        <v>10</v>
      </c>
      <c r="D16" s="118">
        <v>7</v>
      </c>
      <c r="E16" s="118"/>
      <c r="F16" s="118">
        <v>0</v>
      </c>
      <c r="G16" s="118">
        <v>0</v>
      </c>
    </row>
    <row r="17" spans="2:7">
      <c r="B17" s="456"/>
      <c r="C17" s="117" t="s">
        <v>332</v>
      </c>
      <c r="D17" s="118">
        <v>523</v>
      </c>
      <c r="E17" s="118"/>
      <c r="F17" s="118">
        <v>54</v>
      </c>
      <c r="G17" s="118">
        <v>22</v>
      </c>
    </row>
    <row r="18" spans="2:7">
      <c r="B18" s="55" t="s">
        <v>335</v>
      </c>
      <c r="C18" s="117" t="s">
        <v>330</v>
      </c>
      <c r="D18" s="118">
        <v>1003</v>
      </c>
      <c r="E18" s="118">
        <v>32</v>
      </c>
      <c r="F18" s="118">
        <v>0</v>
      </c>
      <c r="G18" s="118">
        <v>4</v>
      </c>
    </row>
    <row r="19" spans="2:7">
      <c r="B19" s="454" t="s">
        <v>336</v>
      </c>
      <c r="C19" s="117" t="s">
        <v>330</v>
      </c>
      <c r="D19" s="118">
        <v>20</v>
      </c>
      <c r="E19" s="118"/>
      <c r="F19" s="118">
        <v>0</v>
      </c>
      <c r="G19" s="118">
        <v>0</v>
      </c>
    </row>
    <row r="20" spans="2:7">
      <c r="B20" s="456"/>
      <c r="C20" s="117" t="s">
        <v>332</v>
      </c>
      <c r="D20" s="118">
        <v>6758</v>
      </c>
      <c r="E20" s="118">
        <v>21</v>
      </c>
      <c r="F20" s="118">
        <v>0</v>
      </c>
      <c r="G20" s="118">
        <v>1</v>
      </c>
    </row>
    <row r="21" spans="2:7">
      <c r="B21" s="454" t="s">
        <v>337</v>
      </c>
      <c r="C21" s="117" t="s">
        <v>330</v>
      </c>
      <c r="D21" s="118">
        <v>9858</v>
      </c>
      <c r="E21" s="118">
        <v>65</v>
      </c>
      <c r="F21" s="118">
        <v>0</v>
      </c>
      <c r="G21" s="118">
        <v>10</v>
      </c>
    </row>
    <row r="22" spans="2:7">
      <c r="B22" s="455"/>
      <c r="C22" s="117" t="s">
        <v>10</v>
      </c>
      <c r="D22" s="118">
        <v>12</v>
      </c>
      <c r="E22" s="118"/>
      <c r="F22" s="118">
        <v>0</v>
      </c>
      <c r="G22" s="118">
        <v>0</v>
      </c>
    </row>
    <row r="23" spans="2:7">
      <c r="B23" s="456"/>
      <c r="C23" s="117" t="s">
        <v>332</v>
      </c>
      <c r="D23" s="118">
        <v>33131</v>
      </c>
      <c r="E23" s="118">
        <v>1910</v>
      </c>
      <c r="F23" s="118">
        <v>239</v>
      </c>
      <c r="G23" s="118">
        <v>33</v>
      </c>
    </row>
    <row r="24" spans="2:7">
      <c r="B24" s="454" t="s">
        <v>338</v>
      </c>
      <c r="C24" s="117" t="s">
        <v>330</v>
      </c>
      <c r="D24" s="118">
        <v>44</v>
      </c>
      <c r="E24" s="118">
        <v>15</v>
      </c>
      <c r="F24" s="118">
        <v>7</v>
      </c>
      <c r="G24" s="118">
        <v>0</v>
      </c>
    </row>
    <row r="25" spans="2:7">
      <c r="B25" s="456"/>
      <c r="C25" s="117" t="s">
        <v>332</v>
      </c>
      <c r="D25" s="118">
        <v>128</v>
      </c>
      <c r="E25" s="118">
        <v>3</v>
      </c>
      <c r="F25" s="118">
        <v>19</v>
      </c>
      <c r="G25" s="118">
        <v>24</v>
      </c>
    </row>
    <row r="26" spans="2:7">
      <c r="B26" s="454" t="s">
        <v>339</v>
      </c>
      <c r="C26" s="117" t="s">
        <v>330</v>
      </c>
      <c r="D26" s="118">
        <v>1051</v>
      </c>
      <c r="E26" s="118">
        <v>17</v>
      </c>
      <c r="F26" s="118">
        <v>0</v>
      </c>
      <c r="G26" s="118">
        <v>0</v>
      </c>
    </row>
    <row r="27" spans="2:7">
      <c r="B27" s="455"/>
      <c r="C27" s="117" t="s">
        <v>10</v>
      </c>
      <c r="D27" s="118">
        <v>12</v>
      </c>
      <c r="E27" s="118"/>
      <c r="F27" s="118">
        <v>6</v>
      </c>
      <c r="G27" s="118">
        <v>0</v>
      </c>
    </row>
    <row r="28" spans="2:7">
      <c r="B28" s="456"/>
      <c r="C28" s="117" t="s">
        <v>332</v>
      </c>
      <c r="D28" s="118">
        <v>85</v>
      </c>
      <c r="E28" s="118"/>
      <c r="F28" s="118">
        <v>36</v>
      </c>
      <c r="G28" s="118">
        <v>19</v>
      </c>
    </row>
    <row r="29" spans="2:7">
      <c r="B29" s="55" t="s">
        <v>340</v>
      </c>
      <c r="C29" s="117" t="s">
        <v>332</v>
      </c>
      <c r="D29" s="118">
        <v>1208</v>
      </c>
      <c r="E29" s="118">
        <v>143</v>
      </c>
      <c r="F29" s="118">
        <v>59</v>
      </c>
      <c r="G29" s="118">
        <v>0</v>
      </c>
    </row>
    <row r="30" spans="2:7">
      <c r="B30" s="454" t="s">
        <v>341</v>
      </c>
      <c r="C30" s="117" t="s">
        <v>330</v>
      </c>
      <c r="D30" s="118">
        <v>6</v>
      </c>
      <c r="E30" s="118"/>
      <c r="F30" s="118">
        <v>3</v>
      </c>
      <c r="G30" s="118">
        <v>0</v>
      </c>
    </row>
    <row r="31" spans="2:7">
      <c r="B31" s="455"/>
      <c r="C31" s="117" t="s">
        <v>10</v>
      </c>
      <c r="D31" s="118">
        <v>5</v>
      </c>
      <c r="E31" s="118"/>
      <c r="F31" s="118">
        <v>1</v>
      </c>
      <c r="G31" s="118">
        <v>3</v>
      </c>
    </row>
    <row r="32" spans="2:7">
      <c r="B32" s="456"/>
      <c r="C32" s="117" t="s">
        <v>332</v>
      </c>
      <c r="D32" s="118">
        <v>7571</v>
      </c>
      <c r="E32" s="118">
        <v>1998</v>
      </c>
      <c r="F32" s="118">
        <v>1025</v>
      </c>
      <c r="G32" s="118">
        <v>76</v>
      </c>
    </row>
    <row r="33" spans="2:7">
      <c r="B33" s="454" t="s">
        <v>342</v>
      </c>
      <c r="C33" s="117" t="s">
        <v>330</v>
      </c>
      <c r="D33" s="118">
        <v>6</v>
      </c>
      <c r="E33" s="118"/>
      <c r="F33" s="118">
        <v>3</v>
      </c>
      <c r="G33" s="118">
        <v>0</v>
      </c>
    </row>
    <row r="34" spans="2:7">
      <c r="B34" s="456"/>
      <c r="C34" s="117" t="s">
        <v>332</v>
      </c>
      <c r="D34" s="118">
        <v>98</v>
      </c>
      <c r="E34" s="118"/>
      <c r="F34" s="118">
        <v>16</v>
      </c>
      <c r="G34" s="118">
        <v>19</v>
      </c>
    </row>
    <row r="36" spans="2:7">
      <c r="B36" s="457" t="s">
        <v>324</v>
      </c>
      <c r="C36" s="457"/>
    </row>
    <row r="37" spans="2:7">
      <c r="B37" s="119" t="s">
        <v>330</v>
      </c>
      <c r="C37" s="120" t="s">
        <v>343</v>
      </c>
    </row>
    <row r="38" spans="2:7">
      <c r="B38" s="119" t="s">
        <v>332</v>
      </c>
      <c r="C38" s="120" t="s">
        <v>344</v>
      </c>
    </row>
    <row r="39" spans="2:7">
      <c r="B39" s="119" t="s">
        <v>10</v>
      </c>
      <c r="C39" s="120" t="s">
        <v>345</v>
      </c>
    </row>
    <row r="41" spans="2:7">
      <c r="B41" s="124" t="s">
        <v>346</v>
      </c>
    </row>
    <row r="42" spans="2:7">
      <c r="B42" s="124"/>
    </row>
    <row r="43" spans="2:7">
      <c r="B43" s="124"/>
    </row>
    <row r="44" spans="2:7">
      <c r="B44" s="121" t="s">
        <v>51</v>
      </c>
    </row>
    <row r="45" spans="2:7">
      <c r="B45" s="122" t="s">
        <v>1267</v>
      </c>
    </row>
    <row r="48" spans="2:7">
      <c r="C48" s="123"/>
      <c r="D48" s="123"/>
      <c r="E48" s="123"/>
      <c r="F48" s="123"/>
      <c r="G48" s="123"/>
    </row>
  </sheetData>
  <mergeCells count="9">
    <mergeCell ref="B30:B32"/>
    <mergeCell ref="B33:B34"/>
    <mergeCell ref="B36:C36"/>
    <mergeCell ref="B13:B14"/>
    <mergeCell ref="B15:B17"/>
    <mergeCell ref="B19:B20"/>
    <mergeCell ref="B21:B23"/>
    <mergeCell ref="B24:B25"/>
    <mergeCell ref="B26:B28"/>
  </mergeCells>
  <hyperlinks>
    <hyperlink ref="A1" location="Indice!A1" display="Regresar &lt;-"/>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7"/>
  <sheetViews>
    <sheetView workbookViewId="0"/>
  </sheetViews>
  <sheetFormatPr baseColWidth="10" defaultRowHeight="15"/>
  <cols>
    <col min="2" max="2" width="11.85546875" customWidth="1"/>
  </cols>
  <sheetData>
    <row r="1" spans="1:26">
      <c r="A1" s="1" t="s">
        <v>1552</v>
      </c>
    </row>
    <row r="2" spans="1:26" ht="21">
      <c r="B2" s="2" t="s">
        <v>273</v>
      </c>
    </row>
    <row r="3" spans="1:26" ht="21">
      <c r="B3" s="41" t="s">
        <v>274</v>
      </c>
    </row>
    <row r="4" spans="1:26" ht="21">
      <c r="B4" s="41"/>
    </row>
    <row r="5" spans="1:26" ht="15.75">
      <c r="B5" s="47" t="s">
        <v>347</v>
      </c>
    </row>
    <row r="8" spans="1:26">
      <c r="B8" s="73" t="s">
        <v>348</v>
      </c>
    </row>
    <row r="9" spans="1:26">
      <c r="B9" s="125" t="s">
        <v>349</v>
      </c>
      <c r="C9" s="116">
        <v>1998</v>
      </c>
      <c r="D9" s="116">
        <v>1999</v>
      </c>
      <c r="E9" s="116">
        <v>2000</v>
      </c>
      <c r="F9" s="116">
        <v>2001</v>
      </c>
      <c r="G9" s="116">
        <v>2002</v>
      </c>
      <c r="H9" s="116">
        <v>2003</v>
      </c>
      <c r="I9" s="116">
        <v>2004</v>
      </c>
      <c r="J9" s="116">
        <v>2005</v>
      </c>
      <c r="K9" s="116">
        <v>2006</v>
      </c>
      <c r="L9" s="116">
        <v>2007</v>
      </c>
      <c r="M9" s="116">
        <v>2008</v>
      </c>
      <c r="N9" s="116">
        <v>2009</v>
      </c>
      <c r="O9" s="116">
        <v>2010</v>
      </c>
      <c r="P9" s="116">
        <v>2011</v>
      </c>
      <c r="Q9" s="116">
        <v>2012</v>
      </c>
      <c r="R9" s="116">
        <v>2013</v>
      </c>
      <c r="S9" s="116">
        <v>2014</v>
      </c>
      <c r="T9" s="116">
        <v>2015</v>
      </c>
      <c r="U9" s="116">
        <v>2016</v>
      </c>
      <c r="V9" s="116">
        <v>2017</v>
      </c>
      <c r="W9" s="116">
        <v>2018</v>
      </c>
      <c r="X9" s="116">
        <v>2019</v>
      </c>
      <c r="Y9" s="116">
        <v>2020</v>
      </c>
      <c r="Z9" s="116">
        <v>2021</v>
      </c>
    </row>
    <row r="10" spans="1:26">
      <c r="B10" s="76" t="s">
        <v>350</v>
      </c>
      <c r="C10" s="77">
        <v>0</v>
      </c>
      <c r="D10" s="127">
        <v>1.0570581894709079</v>
      </c>
      <c r="E10" s="127">
        <v>-5.3813630220737139</v>
      </c>
      <c r="F10" s="127">
        <v>-7.4673467074896962</v>
      </c>
      <c r="G10" s="127">
        <v>-5.3434795801960888</v>
      </c>
      <c r="H10" s="127">
        <v>-8.6543840533007739</v>
      </c>
      <c r="I10" s="127">
        <v>-6.5647265494387312</v>
      </c>
      <c r="J10" s="127">
        <v>-9.8018034565888712</v>
      </c>
      <c r="K10" s="127">
        <v>-14.471162756098266</v>
      </c>
      <c r="L10" s="127">
        <v>-12.540688983254796</v>
      </c>
      <c r="M10" s="127">
        <v>-9.9994101351300912</v>
      </c>
      <c r="N10" s="127">
        <v>-15.423606483592877</v>
      </c>
      <c r="O10" s="127">
        <v>-15.229645766016844</v>
      </c>
      <c r="P10" s="127">
        <v>-14.664624249512983</v>
      </c>
      <c r="Q10" s="127">
        <v>-16.502245804198154</v>
      </c>
      <c r="R10" s="127">
        <v>-20.733992707103496</v>
      </c>
      <c r="S10" s="127">
        <v>-23.13453717118702</v>
      </c>
      <c r="T10" s="127">
        <v>-24.071574399247922</v>
      </c>
      <c r="U10" s="127">
        <v>-22.42501349999867</v>
      </c>
      <c r="V10" s="127">
        <v>-25.626000815486279</v>
      </c>
      <c r="W10" s="127">
        <v>-30.22360571989401</v>
      </c>
      <c r="X10" s="127">
        <v>-27.358306239215253</v>
      </c>
      <c r="Y10" s="127">
        <v>-29.114881267338163</v>
      </c>
      <c r="Z10" s="127">
        <v>-27.187338237752087</v>
      </c>
    </row>
    <row r="11" spans="1:26">
      <c r="B11" s="76" t="s">
        <v>351</v>
      </c>
      <c r="C11" s="77">
        <v>0</v>
      </c>
      <c r="D11" s="127">
        <v>7.9000000000000057</v>
      </c>
      <c r="E11" s="127">
        <v>3.2000000000000028</v>
      </c>
      <c r="F11" s="127">
        <v>6.2000000000000028</v>
      </c>
      <c r="G11" s="127">
        <v>10.599999999999994</v>
      </c>
      <c r="H11" s="127">
        <v>1.5</v>
      </c>
      <c r="I11" s="127">
        <v>7.7000000000000028</v>
      </c>
      <c r="J11" s="127">
        <v>-3</v>
      </c>
      <c r="K11" s="127">
        <v>-5.2000000000000028</v>
      </c>
      <c r="L11" s="127">
        <v>-5.5</v>
      </c>
      <c r="M11" s="127">
        <v>-1.9000000000000057</v>
      </c>
      <c r="N11" s="127">
        <v>-5.7000000000000028</v>
      </c>
      <c r="O11" s="127">
        <v>-8</v>
      </c>
      <c r="P11" s="127">
        <v>6.2000000000000028</v>
      </c>
      <c r="Q11" s="127">
        <v>3.0999999999999943</v>
      </c>
      <c r="R11" s="127">
        <v>-9.4000000000000057</v>
      </c>
      <c r="S11" s="127">
        <v>-1.2999999999999972</v>
      </c>
      <c r="T11" s="127">
        <v>0.79999999999999716</v>
      </c>
      <c r="U11" s="127">
        <v>1.4000000000000057</v>
      </c>
      <c r="V11" s="127">
        <v>3.5</v>
      </c>
      <c r="W11" s="127">
        <v>-8</v>
      </c>
      <c r="X11" s="127">
        <v>-9.9999999999994316E-2</v>
      </c>
      <c r="Y11" s="127">
        <v>1</v>
      </c>
      <c r="Z11" s="127">
        <v>-1.2000000000000028</v>
      </c>
    </row>
    <row r="12" spans="1:26">
      <c r="B12" s="76" t="s">
        <v>352</v>
      </c>
      <c r="C12" s="77">
        <v>0</v>
      </c>
      <c r="D12" s="127">
        <v>6.7693045917541355</v>
      </c>
      <c r="E12" s="127">
        <v>8.3032805530806684</v>
      </c>
      <c r="F12" s="127">
        <v>12.085703240745715</v>
      </c>
      <c r="G12" s="127">
        <v>11.795070212742033</v>
      </c>
      <c r="H12" s="127">
        <v>14.325794074827201</v>
      </c>
      <c r="I12" s="127">
        <v>17.993099694113837</v>
      </c>
      <c r="J12" s="127">
        <v>11.280606036164471</v>
      </c>
      <c r="K12" s="127">
        <v>9.4348632967266042</v>
      </c>
      <c r="L12" s="127">
        <v>9.807601454807795</v>
      </c>
      <c r="M12" s="127">
        <v>20.178805633122721</v>
      </c>
      <c r="N12" s="127">
        <v>15.581561767254016</v>
      </c>
      <c r="O12" s="127">
        <v>21.916034086468372</v>
      </c>
      <c r="P12" s="127">
        <v>25.18515225955089</v>
      </c>
      <c r="Q12" s="127">
        <v>29.279545326681557</v>
      </c>
      <c r="R12" s="127">
        <v>20.132427407552441</v>
      </c>
      <c r="S12" s="127">
        <v>27.630688392991601</v>
      </c>
      <c r="T12" s="127">
        <v>31.09032033833941</v>
      </c>
      <c r="U12" s="127">
        <v>34.701446741846297</v>
      </c>
      <c r="V12" s="127">
        <v>34.992528577464668</v>
      </c>
      <c r="W12" s="127">
        <v>24.105955617199427</v>
      </c>
      <c r="X12" s="127">
        <v>30.007325085955301</v>
      </c>
      <c r="Y12" s="127">
        <v>28.442209530710926</v>
      </c>
      <c r="Z12" s="127">
        <v>35.604953577917286</v>
      </c>
    </row>
    <row r="13" spans="1:26">
      <c r="B13" s="76" t="s">
        <v>353</v>
      </c>
      <c r="C13" s="77">
        <v>0</v>
      </c>
      <c r="D13" s="127">
        <v>7.7000000000000028</v>
      </c>
      <c r="E13" s="127">
        <v>5.2999999999999972</v>
      </c>
      <c r="F13" s="127">
        <v>2.2999999999999972</v>
      </c>
      <c r="G13" s="127">
        <v>12.299999999999997</v>
      </c>
      <c r="H13" s="127">
        <v>15.799999999999997</v>
      </c>
      <c r="I13" s="127">
        <v>16.700000000000003</v>
      </c>
      <c r="J13" s="127">
        <v>21.299999999999997</v>
      </c>
      <c r="K13" s="127">
        <v>24.200000000000003</v>
      </c>
      <c r="L13" s="127">
        <v>18.400000000000006</v>
      </c>
      <c r="M13" s="127">
        <v>17.099999999999994</v>
      </c>
      <c r="N13" s="127">
        <v>18.799999999999997</v>
      </c>
      <c r="O13" s="127">
        <v>20.900000000000006</v>
      </c>
      <c r="P13" s="127">
        <v>18.400000000000006</v>
      </c>
      <c r="Q13" s="127">
        <v>20.900000000000006</v>
      </c>
      <c r="R13" s="127">
        <v>14.599999999999994</v>
      </c>
      <c r="S13" s="127">
        <v>15.599999999999994</v>
      </c>
      <c r="T13" s="127">
        <v>16.099999999999994</v>
      </c>
      <c r="U13" s="127">
        <v>15.400000000000006</v>
      </c>
      <c r="V13" s="127">
        <v>20.799999999999997</v>
      </c>
      <c r="W13" s="127">
        <v>12.200000000000003</v>
      </c>
      <c r="X13" s="127">
        <v>22</v>
      </c>
      <c r="Y13" s="127">
        <v>14</v>
      </c>
      <c r="Z13" s="127">
        <v>21</v>
      </c>
    </row>
    <row r="16" spans="1:26">
      <c r="B16" s="31" t="s">
        <v>6</v>
      </c>
    </row>
    <row r="17" spans="2:2">
      <c r="B17" s="71" t="s">
        <v>1253</v>
      </c>
    </row>
  </sheetData>
  <hyperlinks>
    <hyperlink ref="A1" location="Indice!A1" display="Regresar &lt;-"/>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K47"/>
  <sheetViews>
    <sheetView workbookViewId="0"/>
  </sheetViews>
  <sheetFormatPr baseColWidth="10" defaultRowHeight="15"/>
  <cols>
    <col min="2" max="2" width="22.28515625" customWidth="1"/>
    <col min="3" max="3" width="19.5703125" customWidth="1"/>
    <col min="4" max="4" width="19.42578125" customWidth="1"/>
  </cols>
  <sheetData>
    <row r="1" spans="1:4">
      <c r="A1" s="1" t="s">
        <v>1552</v>
      </c>
    </row>
    <row r="2" spans="1:4" ht="21">
      <c r="B2" s="2" t="s">
        <v>273</v>
      </c>
    </row>
    <row r="3" spans="1:4" ht="21">
      <c r="B3" s="41" t="s">
        <v>274</v>
      </c>
    </row>
    <row r="4" spans="1:4" ht="21">
      <c r="B4" s="41"/>
    </row>
    <row r="5" spans="1:4" ht="15.75">
      <c r="B5" s="47" t="s">
        <v>354</v>
      </c>
    </row>
    <row r="8" spans="1:4">
      <c r="B8" s="73" t="s">
        <v>355</v>
      </c>
    </row>
    <row r="9" spans="1:4">
      <c r="C9" s="458" t="s">
        <v>357</v>
      </c>
      <c r="D9" s="459"/>
    </row>
    <row r="10" spans="1:4" ht="16.5" customHeight="1">
      <c r="B10" s="128" t="s">
        <v>245</v>
      </c>
      <c r="C10" s="128" t="s">
        <v>358</v>
      </c>
      <c r="D10" s="128" t="s">
        <v>359</v>
      </c>
    </row>
    <row r="11" spans="1:4">
      <c r="B11" s="79">
        <v>2006</v>
      </c>
      <c r="C11" s="34">
        <v>21.81</v>
      </c>
      <c r="D11" s="34">
        <v>22.8</v>
      </c>
    </row>
    <row r="12" spans="1:4">
      <c r="B12" s="79">
        <v>2007</v>
      </c>
      <c r="C12" s="34">
        <v>20.83</v>
      </c>
      <c r="D12" s="34">
        <v>21.72</v>
      </c>
    </row>
    <row r="13" spans="1:4">
      <c r="B13" s="79">
        <v>2008</v>
      </c>
      <c r="C13" s="34">
        <v>20.010000000000002</v>
      </c>
      <c r="D13" s="34">
        <v>20.76</v>
      </c>
    </row>
    <row r="14" spans="1:4">
      <c r="B14" s="79">
        <v>2009</v>
      </c>
      <c r="C14" s="34">
        <v>20.92</v>
      </c>
      <c r="D14" s="34">
        <v>21.94</v>
      </c>
    </row>
    <row r="15" spans="1:4">
      <c r="B15" s="79">
        <v>2010</v>
      </c>
      <c r="C15" s="34">
        <v>19.38</v>
      </c>
      <c r="D15" s="34">
        <v>20.51</v>
      </c>
    </row>
    <row r="16" spans="1:4">
      <c r="B16" s="79">
        <v>2011</v>
      </c>
      <c r="C16" s="34">
        <v>18.02</v>
      </c>
      <c r="D16" s="34">
        <v>19.07</v>
      </c>
    </row>
    <row r="17" spans="2:37">
      <c r="B17" s="79">
        <v>2012</v>
      </c>
      <c r="C17" s="34">
        <v>20.420000000000002</v>
      </c>
      <c r="D17" s="34">
        <v>21.43</v>
      </c>
    </row>
    <row r="18" spans="2:37">
      <c r="B18" s="79">
        <v>2013</v>
      </c>
      <c r="C18" s="34">
        <v>20.14</v>
      </c>
      <c r="D18" s="34">
        <v>21.54</v>
      </c>
    </row>
    <row r="19" spans="2:37">
      <c r="B19" s="79">
        <v>2014</v>
      </c>
      <c r="C19" s="34">
        <v>19.89</v>
      </c>
      <c r="D19" s="34">
        <v>20.78</v>
      </c>
    </row>
    <row r="20" spans="2:37">
      <c r="B20" s="79">
        <v>2016</v>
      </c>
      <c r="C20" s="34">
        <v>21.44</v>
      </c>
      <c r="D20" s="34">
        <v>23.84</v>
      </c>
    </row>
    <row r="21" spans="2:37">
      <c r="B21" s="79">
        <v>2017</v>
      </c>
      <c r="C21" s="34">
        <v>23.44</v>
      </c>
      <c r="D21" s="34">
        <v>25.29</v>
      </c>
    </row>
    <row r="22" spans="2:37">
      <c r="B22" s="79">
        <v>2018</v>
      </c>
      <c r="C22" s="34">
        <v>22.77</v>
      </c>
      <c r="D22" s="34">
        <v>23.75</v>
      </c>
    </row>
    <row r="23" spans="2:37">
      <c r="B23" s="79">
        <v>2019</v>
      </c>
      <c r="C23" s="43">
        <v>23.9</v>
      </c>
      <c r="D23" s="34">
        <v>25.17</v>
      </c>
    </row>
    <row r="24" spans="2:37">
      <c r="B24" s="79">
        <v>2020</v>
      </c>
      <c r="C24" s="43">
        <v>22.28</v>
      </c>
      <c r="D24" s="34">
        <v>23.15</v>
      </c>
    </row>
    <row r="25" spans="2:37">
      <c r="B25" s="79">
        <v>2021</v>
      </c>
      <c r="C25" s="43">
        <v>21.74</v>
      </c>
      <c r="D25" s="43">
        <v>22.96</v>
      </c>
    </row>
    <row r="28" spans="2:37">
      <c r="B28" s="73" t="s">
        <v>360</v>
      </c>
    </row>
    <row r="29" spans="2:37">
      <c r="B29" s="125" t="s">
        <v>361</v>
      </c>
      <c r="C29" s="130"/>
      <c r="D29" s="131"/>
      <c r="E29" s="131"/>
      <c r="F29" s="131"/>
      <c r="G29" s="131"/>
      <c r="H29" s="131"/>
      <c r="I29" s="131"/>
      <c r="J29" s="131"/>
      <c r="K29" s="131"/>
      <c r="L29" s="131"/>
      <c r="M29" s="131"/>
      <c r="N29" s="131"/>
      <c r="O29" s="131"/>
      <c r="P29" s="131"/>
      <c r="Q29" s="130"/>
      <c r="R29" s="130"/>
      <c r="S29" s="130"/>
      <c r="T29" s="130"/>
      <c r="U29" s="130"/>
      <c r="V29" s="130"/>
      <c r="W29" s="130"/>
      <c r="X29" s="130"/>
      <c r="Y29" s="131"/>
      <c r="Z29" s="131"/>
      <c r="AA29" s="131"/>
      <c r="AB29" s="131"/>
      <c r="AC29" s="131"/>
      <c r="AD29" s="131"/>
      <c r="AE29" s="131"/>
      <c r="AF29" s="131"/>
      <c r="AG29" s="131"/>
      <c r="AH29" s="131"/>
      <c r="AI29" s="131"/>
      <c r="AJ29" s="131"/>
      <c r="AK29" s="129"/>
    </row>
    <row r="30" spans="2:37">
      <c r="B30" s="125" t="s">
        <v>362</v>
      </c>
      <c r="C30" s="116">
        <v>1987</v>
      </c>
      <c r="D30" s="116">
        <v>1988</v>
      </c>
      <c r="E30" s="116">
        <v>1989</v>
      </c>
      <c r="F30" s="116">
        <v>1990</v>
      </c>
      <c r="G30" s="116">
        <v>1991</v>
      </c>
      <c r="H30" s="116">
        <v>1992</v>
      </c>
      <c r="I30" s="116">
        <v>1993</v>
      </c>
      <c r="J30" s="116">
        <v>1994</v>
      </c>
      <c r="K30" s="116">
        <v>1995</v>
      </c>
      <c r="L30" s="116">
        <v>1996</v>
      </c>
      <c r="M30" s="116">
        <v>1997</v>
      </c>
      <c r="N30" s="116">
        <v>1998</v>
      </c>
      <c r="O30" s="116">
        <v>1999</v>
      </c>
      <c r="P30" s="116">
        <v>2000</v>
      </c>
      <c r="Q30" s="116">
        <v>2001</v>
      </c>
      <c r="R30" s="116">
        <v>2002</v>
      </c>
      <c r="S30" s="116">
        <v>2003</v>
      </c>
      <c r="T30" s="116">
        <v>2004</v>
      </c>
      <c r="U30" s="116">
        <v>2005</v>
      </c>
      <c r="V30" s="116">
        <v>2006</v>
      </c>
      <c r="W30" s="116">
        <v>2007</v>
      </c>
      <c r="X30" s="116">
        <v>2008</v>
      </c>
      <c r="Y30" s="116">
        <v>2009</v>
      </c>
      <c r="Z30" s="116">
        <v>2010</v>
      </c>
      <c r="AA30" s="116">
        <v>2011</v>
      </c>
      <c r="AB30" s="116">
        <v>2012</v>
      </c>
      <c r="AC30" s="116">
        <v>2013</v>
      </c>
      <c r="AD30" s="116">
        <v>2014</v>
      </c>
      <c r="AE30" s="116">
        <v>2016</v>
      </c>
      <c r="AF30" s="116">
        <v>2017</v>
      </c>
      <c r="AG30" s="116">
        <v>2018</v>
      </c>
      <c r="AH30" s="116">
        <v>2019</v>
      </c>
      <c r="AI30" s="116">
        <v>2020</v>
      </c>
      <c r="AJ30" s="116">
        <v>2021</v>
      </c>
    </row>
    <row r="31" spans="2:37">
      <c r="B31" s="133" t="s">
        <v>1268</v>
      </c>
      <c r="C31" s="134">
        <v>98</v>
      </c>
      <c r="D31" s="134">
        <v>12</v>
      </c>
      <c r="E31" s="134">
        <v>12</v>
      </c>
      <c r="F31" s="134">
        <v>17</v>
      </c>
      <c r="G31" s="134">
        <v>10</v>
      </c>
      <c r="H31" s="134">
        <v>39</v>
      </c>
      <c r="I31" s="134">
        <v>63</v>
      </c>
      <c r="J31" s="134">
        <v>30</v>
      </c>
      <c r="K31" s="134">
        <v>30</v>
      </c>
      <c r="L31" s="134">
        <v>21</v>
      </c>
      <c r="M31" s="134">
        <v>25</v>
      </c>
      <c r="N31" s="134">
        <v>3</v>
      </c>
      <c r="O31" s="134">
        <v>2</v>
      </c>
      <c r="P31" s="135">
        <v>1</v>
      </c>
      <c r="Q31" s="135">
        <v>2</v>
      </c>
      <c r="R31" s="135">
        <v>25</v>
      </c>
      <c r="S31" s="135">
        <v>31</v>
      </c>
      <c r="T31" s="135">
        <v>19</v>
      </c>
      <c r="U31" s="135">
        <v>9</v>
      </c>
      <c r="V31" s="135">
        <v>7</v>
      </c>
      <c r="W31" s="135">
        <v>7</v>
      </c>
      <c r="X31" s="135">
        <v>8</v>
      </c>
      <c r="Y31" s="135">
        <v>13</v>
      </c>
      <c r="Z31" s="135">
        <v>11</v>
      </c>
      <c r="AA31" s="135">
        <v>8</v>
      </c>
      <c r="AB31" s="135">
        <v>18</v>
      </c>
      <c r="AC31" s="135">
        <v>22</v>
      </c>
      <c r="AD31" s="136">
        <v>19</v>
      </c>
      <c r="AE31" s="136">
        <v>22</v>
      </c>
      <c r="AF31" s="135">
        <v>31</v>
      </c>
      <c r="AG31" s="135">
        <v>25</v>
      </c>
      <c r="AH31" s="135">
        <v>31</v>
      </c>
      <c r="AI31" s="135">
        <v>20</v>
      </c>
      <c r="AJ31" s="135">
        <v>18</v>
      </c>
    </row>
    <row r="32" spans="2:37">
      <c r="B32" s="133" t="s">
        <v>1269</v>
      </c>
      <c r="C32" s="134">
        <v>581</v>
      </c>
      <c r="D32" s="134">
        <v>387</v>
      </c>
      <c r="E32" s="134">
        <v>159</v>
      </c>
      <c r="F32" s="134">
        <v>218</v>
      </c>
      <c r="G32" s="134">
        <v>399</v>
      </c>
      <c r="H32" s="134">
        <v>716</v>
      </c>
      <c r="I32" s="134">
        <v>518</v>
      </c>
      <c r="J32" s="134">
        <v>171</v>
      </c>
      <c r="K32" s="134">
        <v>297</v>
      </c>
      <c r="L32" s="134">
        <v>335</v>
      </c>
      <c r="M32" s="134">
        <v>315</v>
      </c>
      <c r="N32" s="134">
        <v>255</v>
      </c>
      <c r="O32" s="134">
        <v>244</v>
      </c>
      <c r="P32" s="135">
        <v>254</v>
      </c>
      <c r="Q32" s="135">
        <v>317</v>
      </c>
      <c r="R32" s="135">
        <v>548</v>
      </c>
      <c r="S32" s="135">
        <v>633</v>
      </c>
      <c r="T32" s="135">
        <v>698</v>
      </c>
      <c r="U32" s="135">
        <v>1001</v>
      </c>
      <c r="V32" s="135">
        <v>1226</v>
      </c>
      <c r="W32" s="135">
        <v>1113</v>
      </c>
      <c r="X32" s="135">
        <v>931</v>
      </c>
      <c r="Y32" s="135">
        <v>1055</v>
      </c>
      <c r="Z32" s="135">
        <v>837</v>
      </c>
      <c r="AA32" s="135">
        <v>597</v>
      </c>
      <c r="AB32" s="135">
        <v>915</v>
      </c>
      <c r="AC32" s="135">
        <v>878</v>
      </c>
      <c r="AD32" s="136">
        <v>833</v>
      </c>
      <c r="AE32" s="136">
        <v>1204</v>
      </c>
      <c r="AF32" s="135">
        <v>1448</v>
      </c>
      <c r="AG32" s="135">
        <v>1388</v>
      </c>
      <c r="AH32" s="135">
        <v>1641</v>
      </c>
      <c r="AI32" s="135">
        <v>1228</v>
      </c>
      <c r="AJ32" s="135">
        <v>1108</v>
      </c>
    </row>
    <row r="33" spans="2:36">
      <c r="B33" s="133" t="s">
        <v>1270</v>
      </c>
      <c r="C33" s="134">
        <v>290</v>
      </c>
      <c r="D33" s="134">
        <v>98</v>
      </c>
      <c r="E33" s="134">
        <v>84</v>
      </c>
      <c r="F33" s="134">
        <v>169</v>
      </c>
      <c r="G33" s="134">
        <v>280</v>
      </c>
      <c r="H33" s="134">
        <v>361</v>
      </c>
      <c r="I33" s="134">
        <v>373</v>
      </c>
      <c r="J33" s="134">
        <v>196</v>
      </c>
      <c r="K33" s="134">
        <v>150</v>
      </c>
      <c r="L33" s="134">
        <v>123</v>
      </c>
      <c r="M33" s="134">
        <v>141</v>
      </c>
      <c r="N33" s="134">
        <v>220</v>
      </c>
      <c r="O33" s="134">
        <v>227</v>
      </c>
      <c r="P33" s="135">
        <v>220</v>
      </c>
      <c r="Q33" s="135">
        <v>199</v>
      </c>
      <c r="R33" s="135">
        <v>273</v>
      </c>
      <c r="S33" s="135">
        <v>329</v>
      </c>
      <c r="T33" s="135">
        <v>413</v>
      </c>
      <c r="U33" s="135">
        <v>351</v>
      </c>
      <c r="V33" s="135">
        <v>420</v>
      </c>
      <c r="W33" s="135">
        <v>395</v>
      </c>
      <c r="X33" s="135">
        <v>362</v>
      </c>
      <c r="Y33" s="135">
        <v>399</v>
      </c>
      <c r="Z33" s="135">
        <v>296</v>
      </c>
      <c r="AA33" s="135">
        <v>228</v>
      </c>
      <c r="AB33" s="135">
        <v>297</v>
      </c>
      <c r="AC33" s="135">
        <v>296</v>
      </c>
      <c r="AD33" s="136">
        <v>267</v>
      </c>
      <c r="AE33" s="136">
        <v>336</v>
      </c>
      <c r="AF33" s="135">
        <v>447</v>
      </c>
      <c r="AG33" s="135">
        <v>432</v>
      </c>
      <c r="AH33" s="135">
        <v>540</v>
      </c>
      <c r="AI33" s="135">
        <v>484</v>
      </c>
      <c r="AJ33" s="135">
        <v>525</v>
      </c>
    </row>
    <row r="34" spans="2:36">
      <c r="B34" s="133" t="s">
        <v>1271</v>
      </c>
      <c r="C34" s="134">
        <v>135</v>
      </c>
      <c r="D34" s="134">
        <v>14</v>
      </c>
      <c r="E34" s="134">
        <v>28</v>
      </c>
      <c r="F34" s="134">
        <v>14</v>
      </c>
      <c r="G34" s="134">
        <v>30</v>
      </c>
      <c r="H34" s="134">
        <v>97</v>
      </c>
      <c r="I34" s="134">
        <v>139</v>
      </c>
      <c r="J34" s="134">
        <v>127</v>
      </c>
      <c r="K34" s="134">
        <v>1344</v>
      </c>
      <c r="L34" s="134">
        <v>1180</v>
      </c>
      <c r="M34" s="134">
        <v>577</v>
      </c>
      <c r="N34" s="134">
        <v>466</v>
      </c>
      <c r="O34" s="134">
        <v>814</v>
      </c>
      <c r="P34" s="135">
        <v>775</v>
      </c>
      <c r="Q34" s="135">
        <v>652</v>
      </c>
      <c r="R34" s="135">
        <v>914</v>
      </c>
      <c r="S34" s="135">
        <v>1022</v>
      </c>
      <c r="T34" s="135">
        <v>837</v>
      </c>
      <c r="U34" s="135">
        <v>1891</v>
      </c>
      <c r="V34" s="135">
        <v>1632</v>
      </c>
      <c r="W34" s="135">
        <v>1334</v>
      </c>
      <c r="X34" s="135">
        <v>1198</v>
      </c>
      <c r="Y34" s="135">
        <v>1367</v>
      </c>
      <c r="Z34" s="135">
        <v>1063</v>
      </c>
      <c r="AA34" s="135">
        <v>758</v>
      </c>
      <c r="AB34" s="135">
        <v>1561</v>
      </c>
      <c r="AC34" s="135">
        <v>1361</v>
      </c>
      <c r="AD34" s="136">
        <v>1337</v>
      </c>
      <c r="AE34" s="136">
        <v>1859</v>
      </c>
      <c r="AF34" s="135">
        <v>2984</v>
      </c>
      <c r="AG34" s="135">
        <v>2068</v>
      </c>
      <c r="AH34" s="135">
        <v>2753</v>
      </c>
      <c r="AI34" s="135">
        <v>2249</v>
      </c>
      <c r="AJ34" s="135">
        <v>2137</v>
      </c>
    </row>
    <row r="35" spans="2:36">
      <c r="B35" s="133" t="s">
        <v>1272</v>
      </c>
      <c r="C35" s="134">
        <v>146</v>
      </c>
      <c r="D35" s="134">
        <v>118</v>
      </c>
      <c r="E35" s="134">
        <v>77</v>
      </c>
      <c r="F35" s="134">
        <v>68</v>
      </c>
      <c r="G35" s="134">
        <v>120</v>
      </c>
      <c r="H35" s="134">
        <v>213</v>
      </c>
      <c r="I35" s="134">
        <v>185</v>
      </c>
      <c r="J35" s="134">
        <v>269</v>
      </c>
      <c r="K35" s="134">
        <v>135</v>
      </c>
      <c r="L35" s="134">
        <v>162</v>
      </c>
      <c r="M35" s="134">
        <v>157</v>
      </c>
      <c r="N35" s="134">
        <v>300</v>
      </c>
      <c r="O35" s="134">
        <v>223</v>
      </c>
      <c r="P35" s="135">
        <v>413</v>
      </c>
      <c r="Q35" s="135">
        <v>255</v>
      </c>
      <c r="R35" s="135">
        <v>262</v>
      </c>
      <c r="S35" s="135">
        <v>270</v>
      </c>
      <c r="T35" s="135">
        <v>229</v>
      </c>
      <c r="U35" s="135">
        <v>243</v>
      </c>
      <c r="V35" s="135">
        <v>220</v>
      </c>
      <c r="W35" s="135">
        <v>190</v>
      </c>
      <c r="X35" s="135">
        <v>187</v>
      </c>
      <c r="Y35" s="135">
        <v>233</v>
      </c>
      <c r="Z35" s="135">
        <v>243</v>
      </c>
      <c r="AA35" s="135">
        <v>218</v>
      </c>
      <c r="AB35" s="135">
        <v>211</v>
      </c>
      <c r="AC35" s="135">
        <v>285</v>
      </c>
      <c r="AD35" s="136">
        <v>188</v>
      </c>
      <c r="AE35" s="136">
        <v>487</v>
      </c>
      <c r="AF35" s="135">
        <v>438</v>
      </c>
      <c r="AG35" s="135">
        <v>238</v>
      </c>
      <c r="AH35" s="135">
        <v>332</v>
      </c>
      <c r="AI35" s="135">
        <v>215</v>
      </c>
      <c r="AJ35" s="135">
        <v>285</v>
      </c>
    </row>
    <row r="36" spans="2:36">
      <c r="B36" s="133" t="s">
        <v>1273</v>
      </c>
      <c r="C36" s="134">
        <v>69</v>
      </c>
      <c r="D36" s="134">
        <v>56</v>
      </c>
      <c r="E36" s="134">
        <v>89</v>
      </c>
      <c r="F36" s="134">
        <v>73</v>
      </c>
      <c r="G36" s="134">
        <v>72</v>
      </c>
      <c r="H36" s="134">
        <v>65</v>
      </c>
      <c r="I36" s="134">
        <v>68</v>
      </c>
      <c r="J36" s="134">
        <v>343</v>
      </c>
      <c r="K36" s="134">
        <v>256</v>
      </c>
      <c r="L36" s="134">
        <v>252</v>
      </c>
      <c r="M36" s="134">
        <v>164</v>
      </c>
      <c r="N36" s="134">
        <v>134</v>
      </c>
      <c r="O36" s="134">
        <v>100</v>
      </c>
      <c r="P36" s="135">
        <v>63</v>
      </c>
      <c r="Q36" s="135">
        <v>78</v>
      </c>
      <c r="R36" s="135">
        <v>122</v>
      </c>
      <c r="S36" s="135">
        <v>99</v>
      </c>
      <c r="T36" s="135">
        <v>99</v>
      </c>
      <c r="U36" s="135">
        <v>121</v>
      </c>
      <c r="V36" s="135">
        <v>146</v>
      </c>
      <c r="W36" s="135">
        <v>163</v>
      </c>
      <c r="X36" s="135">
        <v>93</v>
      </c>
      <c r="Y36" s="135">
        <v>119</v>
      </c>
      <c r="Z36" s="135">
        <v>130</v>
      </c>
      <c r="AA36" s="135">
        <v>89</v>
      </c>
      <c r="AB36" s="135">
        <v>130</v>
      </c>
      <c r="AC36" s="135">
        <v>130</v>
      </c>
      <c r="AD36" s="136">
        <v>123</v>
      </c>
      <c r="AE36" s="136">
        <v>71</v>
      </c>
      <c r="AF36" s="135">
        <v>63</v>
      </c>
      <c r="AG36" s="135">
        <v>80</v>
      </c>
      <c r="AH36" s="135">
        <v>91</v>
      </c>
      <c r="AI36" s="135">
        <v>95</v>
      </c>
      <c r="AJ36" s="135">
        <v>111</v>
      </c>
    </row>
    <row r="37" spans="2:36">
      <c r="B37" s="112" t="s">
        <v>1274</v>
      </c>
      <c r="C37" s="138">
        <v>17</v>
      </c>
      <c r="D37" s="138">
        <v>6</v>
      </c>
      <c r="E37" s="138">
        <v>1</v>
      </c>
      <c r="F37" s="138">
        <v>2</v>
      </c>
      <c r="G37" s="138">
        <v>0</v>
      </c>
      <c r="H37" s="138">
        <v>0</v>
      </c>
      <c r="I37" s="138">
        <v>0</v>
      </c>
      <c r="J37" s="138">
        <v>0</v>
      </c>
      <c r="K37" s="138">
        <v>0</v>
      </c>
      <c r="L37" s="138">
        <v>0</v>
      </c>
      <c r="M37" s="138">
        <v>0</v>
      </c>
      <c r="N37" s="138">
        <v>1</v>
      </c>
      <c r="O37" s="138">
        <v>0</v>
      </c>
      <c r="P37" s="138">
        <v>0</v>
      </c>
      <c r="Q37" s="138">
        <v>0</v>
      </c>
      <c r="R37" s="138">
        <v>0</v>
      </c>
      <c r="S37" s="138">
        <v>0</v>
      </c>
      <c r="T37" s="138">
        <v>0</v>
      </c>
      <c r="U37" s="138">
        <v>0</v>
      </c>
      <c r="V37" s="138">
        <v>0</v>
      </c>
      <c r="W37" s="138">
        <v>0</v>
      </c>
      <c r="X37" s="138">
        <v>0</v>
      </c>
      <c r="Y37" s="138">
        <v>0</v>
      </c>
      <c r="Z37" s="138">
        <v>0</v>
      </c>
      <c r="AA37" s="138">
        <v>0</v>
      </c>
      <c r="AB37" s="138">
        <v>0</v>
      </c>
      <c r="AC37" s="138">
        <v>0</v>
      </c>
      <c r="AD37" s="138">
        <v>0</v>
      </c>
      <c r="AE37" s="138">
        <v>0</v>
      </c>
      <c r="AF37" s="138">
        <v>0</v>
      </c>
      <c r="AG37" s="138">
        <v>0</v>
      </c>
      <c r="AH37" s="138">
        <v>0</v>
      </c>
      <c r="AI37" s="138">
        <v>0</v>
      </c>
      <c r="AJ37" s="138">
        <v>0</v>
      </c>
    </row>
    <row r="38" spans="2:36">
      <c r="B38" s="133" t="s">
        <v>1275</v>
      </c>
      <c r="C38" s="134">
        <v>22</v>
      </c>
      <c r="D38" s="134">
        <v>308</v>
      </c>
      <c r="E38" s="134">
        <v>172</v>
      </c>
      <c r="F38" s="134">
        <v>230</v>
      </c>
      <c r="G38" s="134">
        <v>421</v>
      </c>
      <c r="H38" s="134">
        <v>522</v>
      </c>
      <c r="I38" s="134">
        <v>597</v>
      </c>
      <c r="J38" s="134">
        <v>94</v>
      </c>
      <c r="K38" s="134">
        <v>493</v>
      </c>
      <c r="L38" s="134">
        <v>362</v>
      </c>
      <c r="M38" s="134">
        <v>367</v>
      </c>
      <c r="N38" s="134">
        <v>400</v>
      </c>
      <c r="O38" s="134">
        <v>389</v>
      </c>
      <c r="P38" s="135">
        <v>353</v>
      </c>
      <c r="Q38" s="135">
        <v>496</v>
      </c>
      <c r="R38" s="135">
        <v>878</v>
      </c>
      <c r="S38" s="135">
        <v>866</v>
      </c>
      <c r="T38" s="135">
        <v>961</v>
      </c>
      <c r="U38" s="135">
        <v>397</v>
      </c>
      <c r="V38" s="135">
        <v>479</v>
      </c>
      <c r="W38" s="135">
        <v>424</v>
      </c>
      <c r="X38" s="135">
        <v>401</v>
      </c>
      <c r="Y38" s="135">
        <v>440</v>
      </c>
      <c r="Z38" s="135">
        <v>388</v>
      </c>
      <c r="AA38" s="135">
        <v>308</v>
      </c>
      <c r="AB38" s="135">
        <v>395</v>
      </c>
      <c r="AC38" s="135">
        <v>405</v>
      </c>
      <c r="AD38" s="136">
        <v>384</v>
      </c>
      <c r="AE38" s="136">
        <v>430</v>
      </c>
      <c r="AF38" s="135">
        <v>521</v>
      </c>
      <c r="AG38" s="135">
        <v>517</v>
      </c>
      <c r="AH38" s="135">
        <v>617</v>
      </c>
      <c r="AI38" s="135">
        <v>576</v>
      </c>
      <c r="AJ38" s="135">
        <v>540</v>
      </c>
    </row>
    <row r="39" spans="2:36">
      <c r="B39" s="133" t="s">
        <v>1276</v>
      </c>
      <c r="C39" s="134">
        <v>0</v>
      </c>
      <c r="D39" s="134">
        <v>0</v>
      </c>
      <c r="E39" s="134">
        <v>0</v>
      </c>
      <c r="F39" s="134">
        <v>0</v>
      </c>
      <c r="G39" s="134">
        <v>0</v>
      </c>
      <c r="H39" s="134">
        <v>0</v>
      </c>
      <c r="I39" s="134">
        <v>0</v>
      </c>
      <c r="J39" s="134">
        <v>0</v>
      </c>
      <c r="K39" s="134">
        <v>0</v>
      </c>
      <c r="L39" s="134">
        <v>0</v>
      </c>
      <c r="M39" s="134">
        <v>0</v>
      </c>
      <c r="N39" s="134">
        <v>0</v>
      </c>
      <c r="O39" s="134">
        <v>0</v>
      </c>
      <c r="P39" s="135">
        <v>0</v>
      </c>
      <c r="Q39" s="135">
        <v>0</v>
      </c>
      <c r="R39" s="135">
        <v>0</v>
      </c>
      <c r="S39" s="135">
        <v>0</v>
      </c>
      <c r="T39" s="135">
        <v>0</v>
      </c>
      <c r="U39" s="135">
        <v>290</v>
      </c>
      <c r="V39" s="135">
        <v>326</v>
      </c>
      <c r="W39" s="135">
        <v>274</v>
      </c>
      <c r="X39" s="135">
        <v>271</v>
      </c>
      <c r="Y39" s="135">
        <v>298</v>
      </c>
      <c r="Z39" s="135">
        <v>310</v>
      </c>
      <c r="AA39" s="135">
        <v>199</v>
      </c>
      <c r="AB39" s="135">
        <v>127</v>
      </c>
      <c r="AC39" s="135">
        <v>94</v>
      </c>
      <c r="AD39" s="136">
        <v>73</v>
      </c>
      <c r="AE39" s="136">
        <v>59</v>
      </c>
      <c r="AF39" s="135">
        <v>98</v>
      </c>
      <c r="AG39" s="135">
        <v>15</v>
      </c>
      <c r="AH39" s="135">
        <v>19</v>
      </c>
      <c r="AI39" s="135">
        <v>10</v>
      </c>
      <c r="AJ39" s="135">
        <v>11</v>
      </c>
    </row>
    <row r="40" spans="2:36">
      <c r="B40" s="132" t="s">
        <v>365</v>
      </c>
      <c r="C40" s="137">
        <f t="shared" ref="C40:AI40" si="0">SUM(C31:C39)</f>
        <v>1358</v>
      </c>
      <c r="D40" s="137">
        <f t="shared" si="0"/>
        <v>999</v>
      </c>
      <c r="E40" s="137">
        <f t="shared" si="0"/>
        <v>622</v>
      </c>
      <c r="F40" s="137">
        <f t="shared" si="0"/>
        <v>791</v>
      </c>
      <c r="G40" s="137">
        <f t="shared" si="0"/>
        <v>1332</v>
      </c>
      <c r="H40" s="137">
        <f t="shared" si="0"/>
        <v>2013</v>
      </c>
      <c r="I40" s="137">
        <f t="shared" si="0"/>
        <v>1943</v>
      </c>
      <c r="J40" s="137">
        <f t="shared" si="0"/>
        <v>1230</v>
      </c>
      <c r="K40" s="137">
        <f t="shared" si="0"/>
        <v>2705</v>
      </c>
      <c r="L40" s="137">
        <f t="shared" si="0"/>
        <v>2435</v>
      </c>
      <c r="M40" s="137">
        <f t="shared" si="0"/>
        <v>1746</v>
      </c>
      <c r="N40" s="137">
        <f t="shared" si="0"/>
        <v>1779</v>
      </c>
      <c r="O40" s="137">
        <f t="shared" si="0"/>
        <v>1999</v>
      </c>
      <c r="P40" s="137">
        <f t="shared" si="0"/>
        <v>2079</v>
      </c>
      <c r="Q40" s="137">
        <f t="shared" si="0"/>
        <v>1999</v>
      </c>
      <c r="R40" s="137">
        <f t="shared" si="0"/>
        <v>3022</v>
      </c>
      <c r="S40" s="137">
        <f t="shared" si="0"/>
        <v>3250</v>
      </c>
      <c r="T40" s="137">
        <f t="shared" si="0"/>
        <v>3256</v>
      </c>
      <c r="U40" s="137">
        <f t="shared" si="0"/>
        <v>4303</v>
      </c>
      <c r="V40" s="137">
        <f t="shared" si="0"/>
        <v>4456</v>
      </c>
      <c r="W40" s="137">
        <f t="shared" si="0"/>
        <v>3900</v>
      </c>
      <c r="X40" s="137">
        <f t="shared" si="0"/>
        <v>3451</v>
      </c>
      <c r="Y40" s="137">
        <f t="shared" si="0"/>
        <v>3924</v>
      </c>
      <c r="Z40" s="137">
        <f t="shared" si="0"/>
        <v>3278</v>
      </c>
      <c r="AA40" s="137">
        <f t="shared" si="0"/>
        <v>2405</v>
      </c>
      <c r="AB40" s="137">
        <f t="shared" si="0"/>
        <v>3654</v>
      </c>
      <c r="AC40" s="137">
        <f t="shared" si="0"/>
        <v>3471</v>
      </c>
      <c r="AD40" s="137">
        <f t="shared" si="0"/>
        <v>3224</v>
      </c>
      <c r="AE40" s="137">
        <f t="shared" si="0"/>
        <v>4468</v>
      </c>
      <c r="AF40" s="137">
        <f t="shared" si="0"/>
        <v>6030</v>
      </c>
      <c r="AG40" s="137">
        <f t="shared" si="0"/>
        <v>4763</v>
      </c>
      <c r="AH40" s="137">
        <f t="shared" si="0"/>
        <v>6024</v>
      </c>
      <c r="AI40" s="137">
        <f t="shared" si="0"/>
        <v>4877</v>
      </c>
      <c r="AJ40" s="137">
        <v>4735</v>
      </c>
    </row>
    <row r="43" spans="2:36">
      <c r="B43" t="s">
        <v>366</v>
      </c>
    </row>
    <row r="46" spans="2:36">
      <c r="B46" t="s">
        <v>51</v>
      </c>
    </row>
    <row r="47" spans="2:36">
      <c r="B47" t="s">
        <v>1254</v>
      </c>
    </row>
  </sheetData>
  <mergeCells count="1">
    <mergeCell ref="C9:D9"/>
  </mergeCells>
  <hyperlinks>
    <hyperlink ref="A1" location="Indice!A1" display="Regresar &lt;-"/>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6"/>
  <sheetViews>
    <sheetView workbookViewId="0"/>
  </sheetViews>
  <sheetFormatPr baseColWidth="10" defaultRowHeight="15"/>
  <cols>
    <col min="3" max="3" width="20.28515625" customWidth="1"/>
    <col min="8" max="9" width="13.42578125" customWidth="1"/>
  </cols>
  <sheetData>
    <row r="1" spans="1:11">
      <c r="A1" s="1" t="s">
        <v>1552</v>
      </c>
    </row>
    <row r="2" spans="1:11" ht="21">
      <c r="B2" s="2" t="s">
        <v>273</v>
      </c>
    </row>
    <row r="3" spans="1:11" ht="21">
      <c r="B3" s="41" t="s">
        <v>274</v>
      </c>
    </row>
    <row r="4" spans="1:11" ht="21">
      <c r="B4" s="41"/>
    </row>
    <row r="5" spans="1:11" ht="15.75">
      <c r="B5" s="47" t="s">
        <v>367</v>
      </c>
    </row>
    <row r="8" spans="1:11">
      <c r="B8" s="73" t="s">
        <v>1277</v>
      </c>
    </row>
    <row r="9" spans="1:11">
      <c r="G9" s="460" t="s">
        <v>375</v>
      </c>
      <c r="H9" s="461"/>
      <c r="I9" s="461"/>
      <c r="J9" s="461"/>
      <c r="K9" s="461"/>
    </row>
    <row r="10" spans="1:11" ht="19.5" customHeight="1">
      <c r="B10" s="42" t="s">
        <v>356</v>
      </c>
      <c r="C10" s="42" t="s">
        <v>368</v>
      </c>
      <c r="D10" s="42" t="s">
        <v>369</v>
      </c>
      <c r="E10" s="42" t="s">
        <v>363</v>
      </c>
      <c r="F10" s="42" t="s">
        <v>370</v>
      </c>
      <c r="G10" s="42" t="s">
        <v>371</v>
      </c>
      <c r="H10" s="42" t="s">
        <v>372</v>
      </c>
      <c r="I10" s="42" t="s">
        <v>373</v>
      </c>
      <c r="J10" s="42" t="s">
        <v>370</v>
      </c>
      <c r="K10" s="42" t="s">
        <v>374</v>
      </c>
    </row>
    <row r="11" spans="1:11">
      <c r="B11" s="139">
        <v>2010</v>
      </c>
      <c r="C11" s="141">
        <v>11721</v>
      </c>
      <c r="D11" s="141">
        <v>7811</v>
      </c>
      <c r="E11" s="141">
        <v>3910</v>
      </c>
      <c r="F11" s="141">
        <v>11</v>
      </c>
      <c r="G11" s="142">
        <v>10184.91</v>
      </c>
      <c r="H11" s="142">
        <v>44584.97</v>
      </c>
      <c r="I11" s="142">
        <v>54769.88</v>
      </c>
      <c r="J11" s="143">
        <v>54769.88</v>
      </c>
      <c r="K11" s="143">
        <f>J11/F11</f>
        <v>4979.08</v>
      </c>
    </row>
    <row r="12" spans="1:11">
      <c r="B12" s="140">
        <v>2011</v>
      </c>
      <c r="C12" s="144">
        <v>16414</v>
      </c>
      <c r="D12" s="144">
        <v>10815</v>
      </c>
      <c r="E12" s="144">
        <v>5599</v>
      </c>
      <c r="F12" s="144">
        <v>24</v>
      </c>
      <c r="G12" s="145">
        <v>18847.52</v>
      </c>
      <c r="H12" s="145">
        <v>83313.810000000012</v>
      </c>
      <c r="I12" s="145">
        <v>102161.33</v>
      </c>
      <c r="J12" s="143">
        <v>102161.33</v>
      </c>
      <c r="K12" s="143">
        <f t="shared" ref="K12:K20" si="0">J12/F12</f>
        <v>4256.7220833333331</v>
      </c>
    </row>
    <row r="13" spans="1:11">
      <c r="B13" s="139">
        <v>2012</v>
      </c>
      <c r="C13" s="141">
        <v>15997</v>
      </c>
      <c r="D13" s="141">
        <v>10455</v>
      </c>
      <c r="E13" s="141">
        <v>5542</v>
      </c>
      <c r="F13" s="141">
        <v>42</v>
      </c>
      <c r="G13" s="142">
        <v>83059.850000000006</v>
      </c>
      <c r="H13" s="142">
        <v>135896.74</v>
      </c>
      <c r="I13" s="142">
        <v>218956.59</v>
      </c>
      <c r="J13" s="143">
        <v>218956.59</v>
      </c>
      <c r="K13" s="143">
        <f t="shared" si="0"/>
        <v>5213.2521428571426</v>
      </c>
    </row>
    <row r="14" spans="1:11">
      <c r="B14" s="140">
        <v>2013</v>
      </c>
      <c r="C14" s="144">
        <v>10797</v>
      </c>
      <c r="D14" s="144">
        <v>7708</v>
      </c>
      <c r="E14" s="144">
        <v>3089</v>
      </c>
      <c r="F14" s="144">
        <v>17</v>
      </c>
      <c r="G14" s="145">
        <v>17704.259999999998</v>
      </c>
      <c r="H14" s="145">
        <v>43986.35</v>
      </c>
      <c r="I14" s="145">
        <v>61690.61</v>
      </c>
      <c r="J14" s="143">
        <v>61690.61</v>
      </c>
      <c r="K14" s="143">
        <f t="shared" si="0"/>
        <v>3628.8594117647058</v>
      </c>
    </row>
    <row r="15" spans="1:11">
      <c r="B15" s="139">
        <v>2014</v>
      </c>
      <c r="C15" s="141">
        <v>9806</v>
      </c>
      <c r="D15" s="141">
        <v>6610</v>
      </c>
      <c r="E15" s="141">
        <v>3196</v>
      </c>
      <c r="F15" s="141">
        <v>7</v>
      </c>
      <c r="G15" s="142">
        <v>8283.7999999999993</v>
      </c>
      <c r="H15" s="142">
        <v>40434.03</v>
      </c>
      <c r="I15" s="142">
        <v>48717.83</v>
      </c>
      <c r="J15" s="143">
        <v>48717.83</v>
      </c>
      <c r="K15" s="143">
        <f t="shared" si="0"/>
        <v>6959.6900000000005</v>
      </c>
    </row>
    <row r="16" spans="1:11">
      <c r="B16" s="140">
        <v>2015</v>
      </c>
      <c r="C16" s="144">
        <f t="shared" ref="C16:C22" si="1">D16+E16</f>
        <v>11810</v>
      </c>
      <c r="D16" s="144">
        <v>7685</v>
      </c>
      <c r="E16" s="144">
        <v>4125</v>
      </c>
      <c r="F16" s="144">
        <v>16</v>
      </c>
      <c r="G16" s="145">
        <v>32877.089999999997</v>
      </c>
      <c r="H16" s="145">
        <v>76905.760000000009</v>
      </c>
      <c r="I16" s="145">
        <v>109782.85</v>
      </c>
      <c r="J16" s="143">
        <v>109782.85</v>
      </c>
      <c r="K16" s="143">
        <f t="shared" si="0"/>
        <v>6861.4281250000004</v>
      </c>
    </row>
    <row r="17" spans="2:11">
      <c r="B17" s="139">
        <v>2016</v>
      </c>
      <c r="C17" s="144">
        <f t="shared" si="1"/>
        <v>8753</v>
      </c>
      <c r="D17" s="141">
        <v>6324</v>
      </c>
      <c r="E17" s="141">
        <v>2429</v>
      </c>
      <c r="F17" s="141">
        <v>22</v>
      </c>
      <c r="G17" s="142">
        <v>23679.32</v>
      </c>
      <c r="H17" s="142">
        <v>45489.29</v>
      </c>
      <c r="I17" s="142">
        <f>SUM(G17:H17)</f>
        <v>69168.61</v>
      </c>
      <c r="J17" s="143">
        <v>32931</v>
      </c>
      <c r="K17" s="143">
        <f t="shared" si="0"/>
        <v>1496.8636363636363</v>
      </c>
    </row>
    <row r="18" spans="2:11">
      <c r="B18" s="140">
        <v>2017</v>
      </c>
      <c r="C18" s="144">
        <f t="shared" si="1"/>
        <v>13572</v>
      </c>
      <c r="D18" s="146">
        <v>8445</v>
      </c>
      <c r="E18" s="146">
        <v>5127</v>
      </c>
      <c r="F18" s="146">
        <v>56</v>
      </c>
      <c r="G18" s="147">
        <v>64198.44</v>
      </c>
      <c r="H18" s="147">
        <v>113308.95</v>
      </c>
      <c r="I18" s="147">
        <v>177507.39</v>
      </c>
      <c r="J18" s="143">
        <v>98748.35</v>
      </c>
      <c r="K18" s="143">
        <f t="shared" si="0"/>
        <v>1763.363392857143</v>
      </c>
    </row>
    <row r="19" spans="2:11">
      <c r="B19" s="139">
        <v>2018</v>
      </c>
      <c r="C19" s="144">
        <f t="shared" si="1"/>
        <v>7062</v>
      </c>
      <c r="D19" s="148">
        <v>5055</v>
      </c>
      <c r="E19" s="148">
        <v>2007</v>
      </c>
      <c r="F19" s="148">
        <v>3</v>
      </c>
      <c r="G19" s="149">
        <v>4828.8999999999996</v>
      </c>
      <c r="H19" s="149">
        <v>21734.61</v>
      </c>
      <c r="I19" s="149">
        <v>26563.510000000002</v>
      </c>
      <c r="J19" s="143">
        <v>5276.43</v>
      </c>
      <c r="K19" s="143">
        <f t="shared" si="0"/>
        <v>1758.8100000000002</v>
      </c>
    </row>
    <row r="20" spans="2:11">
      <c r="B20" s="140">
        <v>2019</v>
      </c>
      <c r="C20" s="144">
        <f t="shared" si="1"/>
        <v>15687</v>
      </c>
      <c r="D20" s="146">
        <v>9934</v>
      </c>
      <c r="E20" s="146">
        <v>5753</v>
      </c>
      <c r="F20" s="146">
        <v>14</v>
      </c>
      <c r="G20" s="147">
        <v>33766.47</v>
      </c>
      <c r="H20" s="147">
        <v>84566.01999999999</v>
      </c>
      <c r="I20" s="147">
        <v>118332.48999999999</v>
      </c>
      <c r="J20" s="143">
        <v>28551.42</v>
      </c>
      <c r="K20" s="143">
        <f t="shared" si="0"/>
        <v>2039.3871428571426</v>
      </c>
    </row>
    <row r="21" spans="2:11">
      <c r="B21" s="139">
        <v>2020</v>
      </c>
      <c r="C21" s="144">
        <f t="shared" si="1"/>
        <v>8052</v>
      </c>
      <c r="D21" s="148">
        <v>5400</v>
      </c>
      <c r="E21" s="148">
        <v>2652</v>
      </c>
      <c r="F21" s="148">
        <v>19</v>
      </c>
      <c r="G21" s="149">
        <v>17666.580000000002</v>
      </c>
      <c r="H21" s="149">
        <v>49849.81</v>
      </c>
      <c r="I21" s="149">
        <v>67516.39</v>
      </c>
      <c r="J21" s="143">
        <v>31375.09</v>
      </c>
      <c r="K21" s="143">
        <f>J21/F21</f>
        <v>1651.3205263157895</v>
      </c>
    </row>
    <row r="22" spans="2:11">
      <c r="B22" s="139">
        <v>2021</v>
      </c>
      <c r="C22" s="144">
        <f t="shared" si="1"/>
        <v>8762</v>
      </c>
      <c r="D22" s="148">
        <v>5866</v>
      </c>
      <c r="E22" s="148">
        <v>2896</v>
      </c>
      <c r="F22" s="148">
        <v>18</v>
      </c>
      <c r="G22" s="149">
        <v>24503.35</v>
      </c>
      <c r="H22" s="149">
        <v>63376.39</v>
      </c>
      <c r="I22" s="149">
        <v>87879.739999999991</v>
      </c>
      <c r="J22" s="143">
        <v>46151.69</v>
      </c>
      <c r="K22" s="143">
        <f>J22/F22</f>
        <v>2563.9827777777778</v>
      </c>
    </row>
    <row r="25" spans="2:11">
      <c r="B25" t="s">
        <v>51</v>
      </c>
    </row>
    <row r="26" spans="2:11">
      <c r="B26" t="s">
        <v>1255</v>
      </c>
    </row>
  </sheetData>
  <mergeCells count="1">
    <mergeCell ref="G9:K9"/>
  </mergeCells>
  <hyperlinks>
    <hyperlink ref="A1" location="Indice!A1" display="Regresar &lt;-"/>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29"/>
  <sheetViews>
    <sheetView workbookViewId="0"/>
  </sheetViews>
  <sheetFormatPr baseColWidth="10" defaultRowHeight="15"/>
  <cols>
    <col min="2" max="2" width="28.42578125" customWidth="1"/>
  </cols>
  <sheetData>
    <row r="1" spans="1:22">
      <c r="A1" s="1" t="s">
        <v>1552</v>
      </c>
    </row>
    <row r="2" spans="1:22" ht="21">
      <c r="B2" s="2" t="s">
        <v>273</v>
      </c>
    </row>
    <row r="3" spans="1:22" ht="21">
      <c r="B3" s="41" t="s">
        <v>274</v>
      </c>
    </row>
    <row r="4" spans="1:22" ht="21">
      <c r="B4" s="41"/>
    </row>
    <row r="5" spans="1:22" ht="15.75">
      <c r="B5" s="47" t="s">
        <v>376</v>
      </c>
    </row>
    <row r="8" spans="1:22">
      <c r="B8" s="73" t="s">
        <v>377</v>
      </c>
    </row>
    <row r="9" spans="1:22">
      <c r="B9" s="462" t="s">
        <v>378</v>
      </c>
      <c r="C9" s="452" t="s">
        <v>379</v>
      </c>
      <c r="D9" s="453"/>
      <c r="E9" s="452" t="s">
        <v>380</v>
      </c>
      <c r="F9" s="453"/>
      <c r="G9" s="452" t="s">
        <v>381</v>
      </c>
      <c r="H9" s="453"/>
      <c r="I9" s="452" t="s">
        <v>382</v>
      </c>
      <c r="J9" s="453"/>
      <c r="K9" s="452" t="s">
        <v>383</v>
      </c>
      <c r="L9" s="453"/>
      <c r="M9" s="452" t="s">
        <v>384</v>
      </c>
      <c r="N9" s="453"/>
      <c r="O9" s="452" t="s">
        <v>385</v>
      </c>
      <c r="P9" s="453"/>
      <c r="Q9" s="452" t="s">
        <v>386</v>
      </c>
      <c r="R9" s="453"/>
      <c r="S9" s="452" t="s">
        <v>387</v>
      </c>
      <c r="T9" s="453"/>
      <c r="U9" s="452" t="s">
        <v>388</v>
      </c>
      <c r="V9" s="453"/>
    </row>
    <row r="10" spans="1:22">
      <c r="B10" s="463"/>
      <c r="C10" s="42" t="s">
        <v>389</v>
      </c>
      <c r="D10" s="42" t="s">
        <v>390</v>
      </c>
      <c r="E10" s="42" t="s">
        <v>389</v>
      </c>
      <c r="F10" s="42" t="s">
        <v>390</v>
      </c>
      <c r="G10" s="42" t="s">
        <v>389</v>
      </c>
      <c r="H10" s="42" t="s">
        <v>390</v>
      </c>
      <c r="I10" s="42" t="s">
        <v>389</v>
      </c>
      <c r="J10" s="42" t="s">
        <v>390</v>
      </c>
      <c r="K10" s="42" t="s">
        <v>389</v>
      </c>
      <c r="L10" s="42" t="s">
        <v>390</v>
      </c>
      <c r="M10" s="42" t="s">
        <v>389</v>
      </c>
      <c r="N10" s="42" t="s">
        <v>390</v>
      </c>
      <c r="O10" s="42" t="s">
        <v>389</v>
      </c>
      <c r="P10" s="42" t="s">
        <v>390</v>
      </c>
      <c r="Q10" s="42" t="s">
        <v>389</v>
      </c>
      <c r="R10" s="42" t="s">
        <v>390</v>
      </c>
      <c r="S10" s="42" t="s">
        <v>389</v>
      </c>
      <c r="T10" s="42" t="s">
        <v>390</v>
      </c>
      <c r="U10" s="42" t="s">
        <v>389</v>
      </c>
      <c r="V10" s="42" t="s">
        <v>390</v>
      </c>
    </row>
    <row r="11" spans="1:22">
      <c r="B11" s="97" t="s">
        <v>391</v>
      </c>
      <c r="C11" s="103">
        <v>18319404.879999999</v>
      </c>
      <c r="D11" s="69">
        <v>36.191430704490656</v>
      </c>
      <c r="E11" s="103">
        <v>18373096.539999999</v>
      </c>
      <c r="F11" s="69">
        <v>36.298064185097175</v>
      </c>
      <c r="G11" s="103">
        <v>18372736.519999996</v>
      </c>
      <c r="H11" s="69">
        <v>36.29766519458277</v>
      </c>
      <c r="I11" s="103">
        <v>18392441.3398344</v>
      </c>
      <c r="J11" s="69">
        <v>36.3366176213598</v>
      </c>
      <c r="K11" s="103">
        <v>18375718.119038578</v>
      </c>
      <c r="L11" s="69">
        <v>36.303322892960843</v>
      </c>
      <c r="M11" s="103">
        <v>18462345.337318107</v>
      </c>
      <c r="N11" s="69">
        <v>36.474465904010621</v>
      </c>
      <c r="O11" s="103">
        <v>18467133.884296495</v>
      </c>
      <c r="P11" s="69">
        <v>36.484019532253825</v>
      </c>
      <c r="Q11" s="103">
        <v>18467133.884296495</v>
      </c>
      <c r="R11" s="69">
        <v>36.484019532253825</v>
      </c>
      <c r="S11" s="103">
        <v>18623437.191282108</v>
      </c>
      <c r="T11" s="69">
        <v>36.792815306451793</v>
      </c>
      <c r="U11" s="103">
        <v>19273684.26601151</v>
      </c>
      <c r="V11" s="150">
        <v>38.071884593658169</v>
      </c>
    </row>
    <row r="12" spans="1:22">
      <c r="B12" s="97" t="s">
        <v>392</v>
      </c>
      <c r="C12" s="103">
        <v>9360733.8499999996</v>
      </c>
      <c r="D12" s="69">
        <v>18.492868774646301</v>
      </c>
      <c r="E12" s="103">
        <v>9342116.0600000005</v>
      </c>
      <c r="F12" s="69">
        <v>18.456373297350947</v>
      </c>
      <c r="G12" s="103">
        <v>9338584.1400000006</v>
      </c>
      <c r="H12" s="69">
        <v>18.44955432393915</v>
      </c>
      <c r="I12" s="103">
        <v>9345563.7641609684</v>
      </c>
      <c r="J12" s="69">
        <v>18.46335517291423</v>
      </c>
      <c r="K12" s="103">
        <v>9433685.6619381867</v>
      </c>
      <c r="L12" s="69">
        <v>18.637319882547011</v>
      </c>
      <c r="M12" s="103">
        <v>9491652.1428817939</v>
      </c>
      <c r="N12" s="69">
        <v>18.751839819531927</v>
      </c>
      <c r="O12" s="103">
        <v>9498674.36743192</v>
      </c>
      <c r="P12" s="69">
        <v>18.765761017555253</v>
      </c>
      <c r="Q12" s="103">
        <v>9498674.36743192</v>
      </c>
      <c r="R12" s="69">
        <v>18.765761017555253</v>
      </c>
      <c r="S12" s="103">
        <v>9459527.0626748521</v>
      </c>
      <c r="T12" s="69">
        <v>18.688420860693853</v>
      </c>
      <c r="U12" s="103">
        <v>9161711.6277810223</v>
      </c>
      <c r="V12" s="150">
        <v>18.09740280888375</v>
      </c>
    </row>
    <row r="13" spans="1:22">
      <c r="B13" s="97" t="s">
        <v>62</v>
      </c>
      <c r="C13" s="103">
        <v>27680138.729999997</v>
      </c>
      <c r="D13" s="69">
        <v>54.684299479136946</v>
      </c>
      <c r="E13" s="103">
        <v>27715212.600000001</v>
      </c>
      <c r="F13" s="69">
        <v>54.754437482448118</v>
      </c>
      <c r="G13" s="103">
        <v>27711320.659999996</v>
      </c>
      <c r="H13" s="69">
        <v>54.747219518521916</v>
      </c>
      <c r="I13" s="103">
        <v>27738005.103995368</v>
      </c>
      <c r="J13" s="69">
        <v>54.799972794274026</v>
      </c>
      <c r="K13" s="103">
        <v>27809403.780976765</v>
      </c>
      <c r="L13" s="69">
        <v>54.940642775507847</v>
      </c>
      <c r="M13" s="103">
        <v>27953997.480199903</v>
      </c>
      <c r="N13" s="69">
        <v>55.226305723542552</v>
      </c>
      <c r="O13" s="103">
        <v>27965808.251728415</v>
      </c>
      <c r="P13" s="69">
        <v>55.249780549809074</v>
      </c>
      <c r="Q13" s="103">
        <v>27965808.251728415</v>
      </c>
      <c r="R13" s="69">
        <v>55.249780549809074</v>
      </c>
      <c r="S13" s="103">
        <v>28082964.253956959</v>
      </c>
      <c r="T13" s="69">
        <v>55.481236167145639</v>
      </c>
      <c r="U13" s="103">
        <v>28435395.893792532</v>
      </c>
      <c r="V13" s="150">
        <v>56.169287402541919</v>
      </c>
    </row>
    <row r="14" spans="1:22">
      <c r="B14" s="97" t="s">
        <v>393</v>
      </c>
      <c r="C14" s="103">
        <v>22937934.453072362</v>
      </c>
      <c r="D14" s="69">
        <v>45.315700520863054</v>
      </c>
      <c r="E14" s="103">
        <v>22902077.750000007</v>
      </c>
      <c r="F14" s="69">
        <v>45.245562517551882</v>
      </c>
      <c r="G14" s="103">
        <v>22905534.230000004</v>
      </c>
      <c r="H14" s="69">
        <v>45.252780481478084</v>
      </c>
      <c r="I14" s="103">
        <v>22878817.660000004</v>
      </c>
      <c r="J14" s="69">
        <v>45.200027205725974</v>
      </c>
      <c r="K14" s="103">
        <v>22807775.735120922</v>
      </c>
      <c r="L14" s="69">
        <v>45.059357224492146</v>
      </c>
      <c r="M14" s="103">
        <v>22663180.536622126</v>
      </c>
      <c r="N14" s="69">
        <v>44.773694276457455</v>
      </c>
      <c r="O14" s="103">
        <v>22651240.311055522</v>
      </c>
      <c r="P14" s="69">
        <v>44.750219450190919</v>
      </c>
      <c r="Q14" s="103">
        <v>22651240.311055522</v>
      </c>
      <c r="R14" s="69">
        <v>44.750219450190919</v>
      </c>
      <c r="S14" s="103">
        <v>22534083.922707375</v>
      </c>
      <c r="T14" s="69">
        <v>44.518763070029145</v>
      </c>
      <c r="U14" s="103">
        <v>22189059.584889047</v>
      </c>
      <c r="V14" s="150">
        <v>43.830712597458081</v>
      </c>
    </row>
    <row r="15" spans="1:22">
      <c r="B15" s="97" t="s">
        <v>394</v>
      </c>
      <c r="C15" s="103">
        <v>50618073.183072358</v>
      </c>
      <c r="D15" s="69">
        <v>100</v>
      </c>
      <c r="E15" s="103">
        <v>50617290.350000009</v>
      </c>
      <c r="F15" s="69">
        <v>100</v>
      </c>
      <c r="G15" s="103">
        <v>50616854.890000001</v>
      </c>
      <c r="H15" s="69">
        <v>100</v>
      </c>
      <c r="I15" s="103">
        <v>50616822.763995372</v>
      </c>
      <c r="J15" s="69">
        <v>100</v>
      </c>
      <c r="K15" s="103">
        <v>50617179.516097687</v>
      </c>
      <c r="L15" s="69">
        <v>100</v>
      </c>
      <c r="M15" s="91">
        <v>50617178.016822025</v>
      </c>
      <c r="N15" s="69">
        <v>100</v>
      </c>
      <c r="O15" s="103">
        <v>50617048.562783942</v>
      </c>
      <c r="P15" s="69">
        <v>100</v>
      </c>
      <c r="Q15" s="103">
        <v>50617048.562783942</v>
      </c>
      <c r="R15" s="69">
        <v>99.999999999999986</v>
      </c>
      <c r="S15" s="103">
        <v>50617048.176664338</v>
      </c>
      <c r="T15" s="69">
        <v>99.999999237174791</v>
      </c>
      <c r="U15" s="103">
        <v>50624455.478681579</v>
      </c>
      <c r="V15" s="150">
        <v>100</v>
      </c>
    </row>
    <row r="16" spans="1:22">
      <c r="B16" s="151" t="s">
        <v>395</v>
      </c>
    </row>
    <row r="19" spans="2:14">
      <c r="C19" s="152"/>
    </row>
    <row r="20" spans="2:14">
      <c r="B20" s="42" t="s">
        <v>378</v>
      </c>
      <c r="C20" s="42">
        <v>2010</v>
      </c>
      <c r="D20" s="42">
        <v>2011</v>
      </c>
      <c r="E20" s="42">
        <v>2012</v>
      </c>
      <c r="F20" s="42">
        <v>2013</v>
      </c>
      <c r="G20" s="42">
        <v>2014</v>
      </c>
      <c r="H20" s="42">
        <v>2015</v>
      </c>
      <c r="I20" s="42">
        <v>2016</v>
      </c>
      <c r="J20" s="42">
        <v>2017</v>
      </c>
      <c r="K20" s="42">
        <v>2018</v>
      </c>
      <c r="L20" s="42">
        <v>2019</v>
      </c>
      <c r="M20" s="42">
        <v>2020</v>
      </c>
      <c r="N20" s="42">
        <v>2021</v>
      </c>
    </row>
    <row r="21" spans="2:14">
      <c r="B21" s="97" t="s">
        <v>396</v>
      </c>
      <c r="C21" s="103">
        <v>18319404.879999999</v>
      </c>
      <c r="D21" s="103">
        <v>18373096.539999999</v>
      </c>
      <c r="E21" s="103">
        <v>18372736.519999996</v>
      </c>
      <c r="F21" s="103">
        <v>18392441.3398344</v>
      </c>
      <c r="G21" s="103">
        <v>18392441.3398344</v>
      </c>
      <c r="H21" s="103">
        <v>18392441.3398344</v>
      </c>
      <c r="I21" s="103">
        <v>18375718.119038578</v>
      </c>
      <c r="J21" s="103">
        <v>18462345.337318107</v>
      </c>
      <c r="K21" s="103">
        <v>18467133.884296495</v>
      </c>
      <c r="L21" s="103">
        <v>18467133.884296495</v>
      </c>
      <c r="M21" s="103">
        <v>18623437.191282108</v>
      </c>
      <c r="N21" s="103">
        <v>19273684.26601151</v>
      </c>
    </row>
    <row r="22" spans="2:14">
      <c r="B22" s="97" t="s">
        <v>397</v>
      </c>
      <c r="C22" s="103">
        <v>9360733.8499999996</v>
      </c>
      <c r="D22" s="103">
        <v>9342116.0600000005</v>
      </c>
      <c r="E22" s="103">
        <v>9338584.1400000006</v>
      </c>
      <c r="F22" s="103">
        <v>9345563.7641609684</v>
      </c>
      <c r="G22" s="103">
        <v>9345563.7641609684</v>
      </c>
      <c r="H22" s="103">
        <v>9345563.7641609684</v>
      </c>
      <c r="I22" s="103">
        <v>9433685.6619381867</v>
      </c>
      <c r="J22" s="103">
        <v>9491652.1428817939</v>
      </c>
      <c r="K22" s="103">
        <v>9498674.36743192</v>
      </c>
      <c r="L22" s="103">
        <v>9498674.36743192</v>
      </c>
      <c r="M22" s="103">
        <v>9459527.0626748521</v>
      </c>
      <c r="N22" s="103">
        <v>9161711.6277810223</v>
      </c>
    </row>
    <row r="23" spans="2:14">
      <c r="B23" s="97" t="s">
        <v>62</v>
      </c>
      <c r="C23" s="103">
        <v>27680138.729999997</v>
      </c>
      <c r="D23" s="103">
        <v>27715212.600000001</v>
      </c>
      <c r="E23" s="103">
        <v>27711320.659999996</v>
      </c>
      <c r="F23" s="103">
        <v>27738005.103995368</v>
      </c>
      <c r="G23" s="103">
        <v>27738005.103995368</v>
      </c>
      <c r="H23" s="103">
        <v>27738005.103995368</v>
      </c>
      <c r="I23" s="103">
        <v>27809403.780976765</v>
      </c>
      <c r="J23" s="103">
        <v>27953997.480199903</v>
      </c>
      <c r="K23" s="103">
        <v>27965808.251728415</v>
      </c>
      <c r="L23" s="103">
        <v>27965808.251728415</v>
      </c>
      <c r="M23" s="103">
        <v>28082964.253956959</v>
      </c>
      <c r="N23" s="103">
        <v>28435395.893792532</v>
      </c>
    </row>
    <row r="24" spans="2:14">
      <c r="B24" s="97" t="s">
        <v>393</v>
      </c>
      <c r="C24" s="103">
        <v>22937934.453072362</v>
      </c>
      <c r="D24" s="103">
        <v>22902077.750000007</v>
      </c>
      <c r="E24" s="103">
        <v>22905534.230000004</v>
      </c>
      <c r="F24" s="103">
        <v>22878817.660000004</v>
      </c>
      <c r="G24" s="103">
        <v>22878817.660000004</v>
      </c>
      <c r="H24" s="103">
        <v>22878817.660000004</v>
      </c>
      <c r="I24" s="103">
        <v>22807775.735120922</v>
      </c>
      <c r="J24" s="103">
        <v>22663180.536622126</v>
      </c>
      <c r="K24" s="103">
        <v>22651240.311055522</v>
      </c>
      <c r="L24" s="103">
        <v>22651240.311055522</v>
      </c>
      <c r="M24" s="103">
        <v>22534083.922707375</v>
      </c>
      <c r="N24" s="103">
        <v>22189059.584889047</v>
      </c>
    </row>
    <row r="25" spans="2:14">
      <c r="B25" s="97" t="s">
        <v>394</v>
      </c>
      <c r="C25" s="103">
        <v>50618073.183072358</v>
      </c>
      <c r="D25" s="103">
        <v>50617290.350000009</v>
      </c>
      <c r="E25" s="103">
        <v>50616854.890000001</v>
      </c>
      <c r="F25" s="103">
        <v>50616822.763995372</v>
      </c>
      <c r="G25" s="103">
        <v>50616822.763995372</v>
      </c>
      <c r="H25" s="103">
        <v>50616822.763995372</v>
      </c>
      <c r="I25" s="103">
        <v>50617179.516097687</v>
      </c>
      <c r="J25" s="103">
        <v>50617178.016822025</v>
      </c>
      <c r="K25" s="103">
        <v>50617048.562783942</v>
      </c>
      <c r="L25" s="103">
        <v>50617048.562783942</v>
      </c>
      <c r="M25" s="103">
        <v>50617048.176664338</v>
      </c>
      <c r="N25" s="103">
        <v>50624455.478681579</v>
      </c>
    </row>
    <row r="28" spans="2:14">
      <c r="B28" t="s">
        <v>51</v>
      </c>
    </row>
    <row r="29" spans="2:14">
      <c r="B29" t="s">
        <v>1278</v>
      </c>
    </row>
  </sheetData>
  <mergeCells count="11">
    <mergeCell ref="M9:N9"/>
    <mergeCell ref="O9:P9"/>
    <mergeCell ref="Q9:R9"/>
    <mergeCell ref="S9:T9"/>
    <mergeCell ref="U9:V9"/>
    <mergeCell ref="K9:L9"/>
    <mergeCell ref="B9:B10"/>
    <mergeCell ref="C9:D9"/>
    <mergeCell ref="E9:F9"/>
    <mergeCell ref="G9:H9"/>
    <mergeCell ref="I9:J9"/>
  </mergeCells>
  <hyperlinks>
    <hyperlink ref="A1" location="Indice!A1" display="Regresar &lt;-"/>
  </hyperlink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3"/>
  <sheetViews>
    <sheetView workbookViewId="0"/>
  </sheetViews>
  <sheetFormatPr baseColWidth="10" defaultRowHeight="15"/>
  <sheetData>
    <row r="1" spans="1:13">
      <c r="A1" s="1" t="s">
        <v>1552</v>
      </c>
    </row>
    <row r="2" spans="1:13" ht="21">
      <c r="B2" s="2" t="s">
        <v>273</v>
      </c>
    </row>
    <row r="3" spans="1:13" ht="21">
      <c r="B3" s="41" t="s">
        <v>274</v>
      </c>
    </row>
    <row r="4" spans="1:13" ht="21">
      <c r="B4" s="41"/>
    </row>
    <row r="5" spans="1:13" ht="15.75">
      <c r="B5" s="47" t="s">
        <v>398</v>
      </c>
    </row>
    <row r="8" spans="1:13">
      <c r="B8" s="73" t="s">
        <v>399</v>
      </c>
    </row>
    <row r="9" spans="1:13">
      <c r="C9" s="42">
        <v>2010</v>
      </c>
      <c r="D9" s="42">
        <v>2011</v>
      </c>
      <c r="E9" s="42">
        <v>2012</v>
      </c>
      <c r="F9" s="42">
        <v>2013</v>
      </c>
      <c r="G9" s="42">
        <v>2014</v>
      </c>
      <c r="H9" s="42">
        <v>2015</v>
      </c>
      <c r="I9" s="42">
        <v>2016</v>
      </c>
      <c r="J9" s="42">
        <v>2017</v>
      </c>
      <c r="K9" s="42">
        <v>2018</v>
      </c>
      <c r="L9" s="42">
        <v>2020</v>
      </c>
      <c r="M9" s="42">
        <v>2021</v>
      </c>
    </row>
    <row r="10" spans="1:13" ht="15.75" customHeight="1">
      <c r="B10" s="97" t="s">
        <v>400</v>
      </c>
      <c r="C10" s="153">
        <v>0.17599999999999999</v>
      </c>
      <c r="D10" s="153">
        <v>0.185</v>
      </c>
      <c r="E10" s="153">
        <v>0.18099999999999999</v>
      </c>
      <c r="F10" s="153">
        <v>0.1837</v>
      </c>
      <c r="G10" s="153">
        <v>0.1837</v>
      </c>
      <c r="H10" s="153">
        <v>0.1837</v>
      </c>
      <c r="I10" s="153">
        <v>0.18451876832617276</v>
      </c>
      <c r="J10" s="153">
        <v>0.17704777805945954</v>
      </c>
      <c r="K10" s="153">
        <v>0.17699999999999999</v>
      </c>
      <c r="L10" s="153">
        <v>0.17617566386845757</v>
      </c>
      <c r="M10" s="154">
        <v>0.17440819270758914</v>
      </c>
    </row>
    <row r="11" spans="1:13">
      <c r="B11" s="97" t="s">
        <v>401</v>
      </c>
      <c r="C11" s="153">
        <v>0.32500000000000001</v>
      </c>
      <c r="D11" s="153">
        <v>0.33400000000000002</v>
      </c>
      <c r="E11" s="153">
        <v>0.32800000000000001</v>
      </c>
      <c r="F11" s="153">
        <v>0.33310000000000001</v>
      </c>
      <c r="G11" s="153">
        <v>0.33310000000000001</v>
      </c>
      <c r="H11" s="153">
        <v>0.33310000000000001</v>
      </c>
      <c r="I11" s="153">
        <v>0.33586050852102034</v>
      </c>
      <c r="J11" s="153">
        <v>0.34101129829757032</v>
      </c>
      <c r="K11" s="153">
        <v>0.34060000000000001</v>
      </c>
      <c r="L11" s="153">
        <v>0.34349783929825184</v>
      </c>
      <c r="M11" s="155">
        <v>0.34618200434996271</v>
      </c>
    </row>
    <row r="12" spans="1:13">
      <c r="B12" s="97" t="s">
        <v>402</v>
      </c>
      <c r="C12" s="153">
        <v>0.252</v>
      </c>
      <c r="D12" s="153">
        <v>0.246</v>
      </c>
      <c r="E12" s="153">
        <v>0.246</v>
      </c>
      <c r="F12" s="153">
        <v>0.24740000000000001</v>
      </c>
      <c r="G12" s="153">
        <v>0.24740000000000001</v>
      </c>
      <c r="H12" s="153">
        <v>0.24740000000000001</v>
      </c>
      <c r="I12" s="153">
        <v>0.25307377663427721</v>
      </c>
      <c r="J12" s="153">
        <v>0.25528992544800899</v>
      </c>
      <c r="K12" s="153">
        <v>0.2555</v>
      </c>
      <c r="L12" s="153">
        <v>0.25623714097059536</v>
      </c>
      <c r="M12" s="155">
        <v>0.2561879129324573</v>
      </c>
    </row>
    <row r="13" spans="1:13">
      <c r="B13" s="97" t="s">
        <v>403</v>
      </c>
      <c r="C13" s="153">
        <v>0.22600000000000001</v>
      </c>
      <c r="D13" s="153">
        <v>0.214</v>
      </c>
      <c r="E13" s="153">
        <v>0.222</v>
      </c>
      <c r="F13" s="153">
        <v>0.21529999999999999</v>
      </c>
      <c r="G13" s="153">
        <v>0.21529999999999999</v>
      </c>
      <c r="H13" s="153">
        <v>0.21529999999999999</v>
      </c>
      <c r="I13" s="153">
        <v>0.21036599421539731</v>
      </c>
      <c r="J13" s="153">
        <v>0.20952640490511501</v>
      </c>
      <c r="K13" s="153">
        <v>0.20979999999999999</v>
      </c>
      <c r="L13" s="153">
        <v>0.20723239106374397</v>
      </c>
      <c r="M13" s="155">
        <v>0.20647237816273448</v>
      </c>
    </row>
    <row r="14" spans="1:13">
      <c r="B14" s="97" t="s">
        <v>404</v>
      </c>
      <c r="C14" s="153">
        <v>0.02</v>
      </c>
      <c r="D14" s="153">
        <v>2.1000000000000001E-2</v>
      </c>
      <c r="E14" s="153">
        <v>2.3E-2</v>
      </c>
      <c r="F14" s="153">
        <v>2.0500000000000001E-2</v>
      </c>
      <c r="G14" s="153">
        <v>2.0500000000000001E-2</v>
      </c>
      <c r="H14" s="153">
        <v>2.0500000000000001E-2</v>
      </c>
      <c r="I14" s="153">
        <v>1.6180952303132344E-2</v>
      </c>
      <c r="J14" s="153">
        <v>1.7124593289845943E-2</v>
      </c>
      <c r="K14" s="153">
        <v>1.7100000000000001E-2</v>
      </c>
      <c r="L14" s="153">
        <v>1.6856964798951331E-2</v>
      </c>
      <c r="M14" s="155">
        <v>1.6749511847256489E-2</v>
      </c>
    </row>
    <row r="19" spans="2:7">
      <c r="B19" s="73" t="s">
        <v>1303</v>
      </c>
    </row>
    <row r="20" spans="2:7" ht="15.75" customHeight="1">
      <c r="B20" s="444" t="s">
        <v>1282</v>
      </c>
      <c r="C20" s="444"/>
      <c r="D20" s="444"/>
      <c r="E20" s="444"/>
      <c r="F20" s="444" t="s">
        <v>1283</v>
      </c>
      <c r="G20" s="444"/>
    </row>
    <row r="21" spans="2:7">
      <c r="B21" s="465" t="s">
        <v>1284</v>
      </c>
      <c r="C21" s="465"/>
      <c r="D21" s="465"/>
      <c r="E21" s="465"/>
      <c r="F21" s="467">
        <v>5299539.9877257878</v>
      </c>
      <c r="G21" s="467"/>
    </row>
    <row r="22" spans="2:7">
      <c r="B22" s="465" t="s">
        <v>1285</v>
      </c>
      <c r="C22" s="465"/>
      <c r="D22" s="465"/>
      <c r="E22" s="465"/>
      <c r="F22" s="467">
        <v>2846987.7999301143</v>
      </c>
      <c r="G22" s="467"/>
    </row>
    <row r="23" spans="2:7">
      <c r="B23" s="465" t="s">
        <v>1286</v>
      </c>
      <c r="C23" s="465"/>
      <c r="D23" s="465"/>
      <c r="E23" s="465"/>
      <c r="F23" s="467">
        <v>2774783.8553154469</v>
      </c>
      <c r="G23" s="467"/>
    </row>
    <row r="24" spans="2:7">
      <c r="B24" s="465" t="s">
        <v>1287</v>
      </c>
      <c r="C24" s="465"/>
      <c r="D24" s="465"/>
      <c r="E24" s="465"/>
      <c r="F24" s="467">
        <v>1549623.4147334208</v>
      </c>
      <c r="G24" s="467"/>
    </row>
    <row r="25" spans="2:7">
      <c r="B25" s="465" t="s">
        <v>1288</v>
      </c>
      <c r="C25" s="465"/>
      <c r="D25" s="465"/>
      <c r="E25" s="465"/>
      <c r="F25" s="467">
        <v>1352842.7965503372</v>
      </c>
      <c r="G25" s="467"/>
    </row>
    <row r="26" spans="2:7">
      <c r="B26" s="466" t="s">
        <v>1289</v>
      </c>
      <c r="C26" s="466"/>
      <c r="D26" s="466"/>
      <c r="E26" s="466"/>
      <c r="F26" s="468">
        <v>1245814.7581538998</v>
      </c>
      <c r="G26" s="468"/>
    </row>
    <row r="27" spans="2:7">
      <c r="B27" s="466" t="s">
        <v>1290</v>
      </c>
      <c r="C27" s="466"/>
      <c r="D27" s="466"/>
      <c r="E27" s="466"/>
      <c r="F27" s="468">
        <v>1193997.1787433436</v>
      </c>
      <c r="G27" s="468"/>
    </row>
    <row r="28" spans="2:7">
      <c r="B28" s="465" t="s">
        <v>1291</v>
      </c>
      <c r="C28" s="465"/>
      <c r="D28" s="465"/>
      <c r="E28" s="465"/>
      <c r="F28" s="468">
        <v>663787.47389491892</v>
      </c>
      <c r="G28" s="468"/>
    </row>
    <row r="29" spans="2:7">
      <c r="B29" s="465" t="s">
        <v>1292</v>
      </c>
      <c r="C29" s="465"/>
      <c r="D29" s="465"/>
      <c r="E29" s="465"/>
      <c r="F29" s="467">
        <v>394729.12627560005</v>
      </c>
      <c r="G29" s="467"/>
    </row>
    <row r="30" spans="2:7">
      <c r="B30" s="469" t="s">
        <v>1293</v>
      </c>
      <c r="C30" s="469"/>
      <c r="D30" s="469"/>
      <c r="E30" s="469"/>
      <c r="F30" s="467">
        <v>389637.41182321106</v>
      </c>
      <c r="G30" s="467"/>
    </row>
    <row r="31" spans="2:7">
      <c r="B31" s="469" t="s">
        <v>1294</v>
      </c>
      <c r="C31" s="469"/>
      <c r="D31" s="469"/>
      <c r="E31" s="469"/>
      <c r="F31" s="464">
        <v>381439.53866970428</v>
      </c>
      <c r="G31" s="464"/>
    </row>
    <row r="32" spans="2:7">
      <c r="B32" s="469" t="s">
        <v>1295</v>
      </c>
      <c r="C32" s="469"/>
      <c r="D32" s="469"/>
      <c r="E32" s="469"/>
      <c r="F32" s="464">
        <v>269743.78808977286</v>
      </c>
      <c r="G32" s="464"/>
    </row>
    <row r="33" spans="2:7">
      <c r="B33" s="469" t="s">
        <v>1296</v>
      </c>
      <c r="C33" s="469"/>
      <c r="D33" s="469"/>
      <c r="E33" s="469"/>
      <c r="F33" s="464">
        <v>267662.15836767299</v>
      </c>
      <c r="G33" s="464"/>
    </row>
    <row r="34" spans="2:7">
      <c r="B34" s="469" t="s">
        <v>1297</v>
      </c>
      <c r="C34" s="469"/>
      <c r="D34" s="469"/>
      <c r="E34" s="469"/>
      <c r="F34" s="464">
        <v>302882.39903798979</v>
      </c>
      <c r="G34" s="464"/>
    </row>
    <row r="35" spans="2:7">
      <c r="B35" s="469" t="s">
        <v>1298</v>
      </c>
      <c r="C35" s="469"/>
      <c r="D35" s="469"/>
      <c r="E35" s="469"/>
      <c r="F35" s="464">
        <v>111828.31388581879</v>
      </c>
      <c r="G35" s="464"/>
    </row>
    <row r="36" spans="2:7">
      <c r="B36" s="469" t="s">
        <v>1299</v>
      </c>
      <c r="C36" s="469"/>
      <c r="D36" s="469"/>
      <c r="E36" s="469"/>
      <c r="F36" s="464">
        <v>15823.601858689404</v>
      </c>
      <c r="G36" s="464"/>
    </row>
    <row r="37" spans="2:7">
      <c r="B37" s="469" t="s">
        <v>1300</v>
      </c>
      <c r="C37" s="469"/>
      <c r="D37" s="469"/>
      <c r="E37" s="469"/>
      <c r="F37" s="464">
        <v>4537.8297531802382</v>
      </c>
      <c r="G37" s="464"/>
    </row>
    <row r="38" spans="2:7">
      <c r="B38" s="469" t="s">
        <v>1301</v>
      </c>
      <c r="C38" s="469"/>
      <c r="D38" s="469"/>
      <c r="E38" s="469"/>
      <c r="F38" s="464">
        <v>2194.6320944021295</v>
      </c>
      <c r="G38" s="464"/>
    </row>
    <row r="39" spans="2:7">
      <c r="B39" s="469" t="s">
        <v>1302</v>
      </c>
      <c r="C39" s="469"/>
      <c r="D39" s="469"/>
      <c r="E39" s="469"/>
      <c r="F39" s="464">
        <v>205828.20110822332</v>
      </c>
      <c r="G39" s="464"/>
    </row>
    <row r="42" spans="2:7">
      <c r="B42" t="s">
        <v>51</v>
      </c>
    </row>
    <row r="43" spans="2:7">
      <c r="B43" t="s">
        <v>1279</v>
      </c>
    </row>
  </sheetData>
  <mergeCells count="40">
    <mergeCell ref="B39:E39"/>
    <mergeCell ref="B38:E38"/>
    <mergeCell ref="B37:E37"/>
    <mergeCell ref="B36:E36"/>
    <mergeCell ref="B35:E35"/>
    <mergeCell ref="B20:E20"/>
    <mergeCell ref="F20:G20"/>
    <mergeCell ref="B21:E21"/>
    <mergeCell ref="B22:E22"/>
    <mergeCell ref="B23:E23"/>
    <mergeCell ref="B34:E34"/>
    <mergeCell ref="B33:E33"/>
    <mergeCell ref="B32:E32"/>
    <mergeCell ref="B31:E31"/>
    <mergeCell ref="B30:E30"/>
    <mergeCell ref="B24:E24"/>
    <mergeCell ref="F21:G21"/>
    <mergeCell ref="F22:G22"/>
    <mergeCell ref="F23:G23"/>
    <mergeCell ref="F24:G24"/>
    <mergeCell ref="F31:G31"/>
    <mergeCell ref="B28:E28"/>
    <mergeCell ref="B27:E27"/>
    <mergeCell ref="B26:E26"/>
    <mergeCell ref="B25:E25"/>
    <mergeCell ref="F25:G25"/>
    <mergeCell ref="B29:E29"/>
    <mergeCell ref="F26:G26"/>
    <mergeCell ref="F27:G27"/>
    <mergeCell ref="F28:G28"/>
    <mergeCell ref="F29:G29"/>
    <mergeCell ref="F30:G30"/>
    <mergeCell ref="F38:G38"/>
    <mergeCell ref="F39:G39"/>
    <mergeCell ref="F32:G32"/>
    <mergeCell ref="F33:G33"/>
    <mergeCell ref="F34:G34"/>
    <mergeCell ref="F35:G35"/>
    <mergeCell ref="F36:G36"/>
    <mergeCell ref="F37:G37"/>
  </mergeCells>
  <hyperlinks>
    <hyperlink ref="A1" location="Indice!A1" display="Regresar &lt;-"/>
  </hyperlinks>
  <pageMargins left="0.7" right="0.7" top="0.75" bottom="0.75" header="0.3" footer="0.3"/>
  <pageSetup paperSize="9" orientation="portrait" verticalDpi="0"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31"/>
  <sheetViews>
    <sheetView workbookViewId="0"/>
  </sheetViews>
  <sheetFormatPr baseColWidth="10" defaultRowHeight="15"/>
  <cols>
    <col min="2" max="2" width="23.42578125" customWidth="1"/>
    <col min="3" max="3" width="25.42578125" bestFit="1" customWidth="1"/>
    <col min="4" max="4" width="28.28515625" bestFit="1" customWidth="1"/>
    <col min="5" max="5" width="27.5703125" bestFit="1" customWidth="1"/>
    <col min="6" max="6" width="20.5703125" bestFit="1" customWidth="1"/>
    <col min="8" max="8" width="22.42578125" bestFit="1" customWidth="1"/>
    <col min="9" max="9" width="25.42578125" bestFit="1" customWidth="1"/>
    <col min="10" max="10" width="28.28515625" bestFit="1" customWidth="1"/>
    <col min="11" max="11" width="27.5703125" bestFit="1" customWidth="1"/>
    <col min="12" max="12" width="20.5703125" bestFit="1" customWidth="1"/>
    <col min="14" max="14" width="18.28515625" bestFit="1" customWidth="1"/>
    <col min="15" max="15" width="25.42578125" bestFit="1" customWidth="1"/>
    <col min="16" max="16" width="27.5703125" bestFit="1" customWidth="1"/>
  </cols>
  <sheetData>
    <row r="1" spans="1:16">
      <c r="A1" s="1" t="s">
        <v>1552</v>
      </c>
    </row>
    <row r="2" spans="1:16" ht="21">
      <c r="B2" s="2" t="s">
        <v>273</v>
      </c>
    </row>
    <row r="3" spans="1:16" ht="21">
      <c r="B3" s="41" t="s">
        <v>405</v>
      </c>
    </row>
    <row r="4" spans="1:16" ht="21">
      <c r="B4" s="41"/>
    </row>
    <row r="5" spans="1:16" ht="15.75">
      <c r="B5" s="47" t="s">
        <v>406</v>
      </c>
    </row>
    <row r="8" spans="1:16">
      <c r="B8" s="73" t="s">
        <v>406</v>
      </c>
    </row>
    <row r="9" spans="1:16">
      <c r="B9" s="42">
        <v>2010</v>
      </c>
      <c r="C9" s="42" t="s">
        <v>407</v>
      </c>
      <c r="D9" s="42" t="s">
        <v>408</v>
      </c>
      <c r="E9" s="42" t="s">
        <v>409</v>
      </c>
      <c r="F9" s="42" t="s">
        <v>410</v>
      </c>
      <c r="G9" s="156"/>
      <c r="H9" s="42">
        <v>2021</v>
      </c>
      <c r="I9" s="42" t="s">
        <v>407</v>
      </c>
      <c r="J9" s="42" t="s">
        <v>474</v>
      </c>
      <c r="K9" s="42" t="s">
        <v>475</v>
      </c>
      <c r="L9" s="42" t="s">
        <v>410</v>
      </c>
      <c r="M9" s="156"/>
      <c r="N9" s="42" t="s">
        <v>530</v>
      </c>
      <c r="O9" s="42" t="s">
        <v>407</v>
      </c>
      <c r="P9" s="42" t="s">
        <v>475</v>
      </c>
    </row>
    <row r="10" spans="1:16">
      <c r="B10" s="158" t="s">
        <v>302</v>
      </c>
      <c r="C10" s="160" t="s">
        <v>411</v>
      </c>
      <c r="D10" s="160" t="s">
        <v>412</v>
      </c>
      <c r="E10" s="160" t="s">
        <v>413</v>
      </c>
      <c r="F10" s="161">
        <f>100*E10/C10</f>
        <v>56.131538297423994</v>
      </c>
      <c r="G10" s="156"/>
      <c r="H10" s="157" t="s">
        <v>302</v>
      </c>
      <c r="I10" s="160" t="s">
        <v>476</v>
      </c>
      <c r="J10" s="160" t="s">
        <v>477</v>
      </c>
      <c r="K10" s="160" t="s">
        <v>478</v>
      </c>
      <c r="L10" s="161">
        <f>100*K10/I10</f>
        <v>68.237977346182703</v>
      </c>
      <c r="M10" s="156"/>
      <c r="N10" s="157" t="s">
        <v>302</v>
      </c>
      <c r="O10" s="159">
        <v>-7.3208647679645651</v>
      </c>
      <c r="P10" s="159">
        <v>12.66815274003762</v>
      </c>
    </row>
    <row r="11" spans="1:16">
      <c r="B11" s="158" t="s">
        <v>303</v>
      </c>
      <c r="C11" s="160" t="s">
        <v>414</v>
      </c>
      <c r="D11" s="160" t="s">
        <v>415</v>
      </c>
      <c r="E11" s="160" t="s">
        <v>416</v>
      </c>
      <c r="F11" s="161">
        <f t="shared" ref="F11:F27" si="0">100*E11/C11</f>
        <v>59.908062172194548</v>
      </c>
      <c r="G11" s="156"/>
      <c r="H11" s="157" t="s">
        <v>303</v>
      </c>
      <c r="I11" s="160" t="s">
        <v>479</v>
      </c>
      <c r="J11" s="160" t="s">
        <v>480</v>
      </c>
      <c r="K11" s="160" t="s">
        <v>481</v>
      </c>
      <c r="L11" s="161">
        <f>100*K11/I11</f>
        <v>65.015061512907863</v>
      </c>
      <c r="M11" s="156"/>
      <c r="N11" s="157" t="s">
        <v>303</v>
      </c>
      <c r="O11" s="159">
        <v>-7.523260421434208</v>
      </c>
      <c r="P11" s="159">
        <v>0.36013007618486781</v>
      </c>
    </row>
    <row r="12" spans="1:16">
      <c r="B12" s="158" t="s">
        <v>417</v>
      </c>
      <c r="C12" s="160" t="s">
        <v>418</v>
      </c>
      <c r="D12" s="160" t="s">
        <v>419</v>
      </c>
      <c r="E12" s="160" t="s">
        <v>420</v>
      </c>
      <c r="F12" s="161">
        <f t="shared" si="0"/>
        <v>59.035740077050342</v>
      </c>
      <c r="G12" s="156"/>
      <c r="H12" s="157" t="s">
        <v>417</v>
      </c>
      <c r="I12" s="160" t="s">
        <v>482</v>
      </c>
      <c r="J12" s="160" t="s">
        <v>483</v>
      </c>
      <c r="K12" s="160" t="s">
        <v>484</v>
      </c>
      <c r="L12" s="161">
        <f t="shared" ref="L12:L27" si="1">100*K12/I12</f>
        <v>58.734594922216985</v>
      </c>
      <c r="M12" s="156"/>
      <c r="N12" s="157" t="s">
        <v>304</v>
      </c>
      <c r="O12" s="159">
        <v>-10.251271205769845</v>
      </c>
      <c r="P12" s="159">
        <v>13.145186731053895</v>
      </c>
    </row>
    <row r="13" spans="1:16">
      <c r="B13" s="158" t="s">
        <v>421</v>
      </c>
      <c r="C13" s="160" t="s">
        <v>422</v>
      </c>
      <c r="D13" s="160" t="s">
        <v>423</v>
      </c>
      <c r="E13" s="160" t="s">
        <v>424</v>
      </c>
      <c r="F13" s="161">
        <f t="shared" si="0"/>
        <v>68.223242754485312</v>
      </c>
      <c r="G13" s="156"/>
      <c r="H13" s="157" t="s">
        <v>421</v>
      </c>
      <c r="I13" s="160" t="s">
        <v>485</v>
      </c>
      <c r="J13" s="160" t="s">
        <v>486</v>
      </c>
      <c r="K13" s="160" t="s">
        <v>487</v>
      </c>
      <c r="L13" s="161">
        <f t="shared" si="1"/>
        <v>75.773042405682446</v>
      </c>
      <c r="M13" s="156"/>
      <c r="N13" s="157" t="s">
        <v>305</v>
      </c>
      <c r="O13" s="159">
        <v>-3.2020749258196535</v>
      </c>
      <c r="P13" s="159">
        <v>5.8703663851078689</v>
      </c>
    </row>
    <row r="14" spans="1:16">
      <c r="B14" s="158" t="s">
        <v>304</v>
      </c>
      <c r="C14" s="160" t="s">
        <v>425</v>
      </c>
      <c r="D14" s="160" t="s">
        <v>426</v>
      </c>
      <c r="E14" s="160" t="s">
        <v>427</v>
      </c>
      <c r="F14" s="161">
        <f t="shared" si="0"/>
        <v>49.99534125772454</v>
      </c>
      <c r="G14" s="156"/>
      <c r="H14" s="157" t="s">
        <v>304</v>
      </c>
      <c r="I14" s="160" t="s">
        <v>488</v>
      </c>
      <c r="J14" s="160" t="s">
        <v>489</v>
      </c>
      <c r="K14" s="160" t="s">
        <v>490</v>
      </c>
      <c r="L14" s="161">
        <f t="shared" si="1"/>
        <v>63.028549799935114</v>
      </c>
      <c r="M14" s="156"/>
      <c r="N14" s="157" t="s">
        <v>434</v>
      </c>
      <c r="O14" s="159">
        <v>-7.036248076758274</v>
      </c>
      <c r="P14" s="159">
        <v>11.387994797594294</v>
      </c>
    </row>
    <row r="15" spans="1:16">
      <c r="B15" s="158" t="s">
        <v>305</v>
      </c>
      <c r="C15" s="160" t="s">
        <v>428</v>
      </c>
      <c r="D15" s="160" t="s">
        <v>429</v>
      </c>
      <c r="E15" s="160" t="s">
        <v>430</v>
      </c>
      <c r="F15" s="161">
        <f t="shared" si="0"/>
        <v>64.777066907427184</v>
      </c>
      <c r="G15" s="156"/>
      <c r="H15" s="157" t="s">
        <v>305</v>
      </c>
      <c r="I15" s="160" t="s">
        <v>491</v>
      </c>
      <c r="J15" s="160" t="s">
        <v>492</v>
      </c>
      <c r="K15" s="160" t="s">
        <v>493</v>
      </c>
      <c r="L15" s="161">
        <f t="shared" si="1"/>
        <v>70.848334833483349</v>
      </c>
      <c r="M15" s="156"/>
      <c r="N15" s="157" t="s">
        <v>306</v>
      </c>
      <c r="O15" s="159">
        <v>-7.8876355365008095</v>
      </c>
      <c r="P15" s="159">
        <v>7.0650707691497887</v>
      </c>
    </row>
    <row r="16" spans="1:16">
      <c r="B16" s="158" t="s">
        <v>306</v>
      </c>
      <c r="C16" s="160" t="s">
        <v>431</v>
      </c>
      <c r="D16" s="160" t="s">
        <v>432</v>
      </c>
      <c r="E16" s="160" t="s">
        <v>433</v>
      </c>
      <c r="F16" s="161">
        <f t="shared" si="0"/>
        <v>53.50274655154022</v>
      </c>
      <c r="G16" s="156"/>
      <c r="H16" s="157" t="s">
        <v>306</v>
      </c>
      <c r="I16" s="160" t="s">
        <v>494</v>
      </c>
      <c r="J16" s="160" t="s">
        <v>495</v>
      </c>
      <c r="K16" s="160" t="s">
        <v>496</v>
      </c>
      <c r="L16" s="161">
        <f t="shared" si="1"/>
        <v>62.187909074404963</v>
      </c>
      <c r="M16" s="156"/>
      <c r="N16" s="157" t="s">
        <v>308</v>
      </c>
      <c r="O16" s="159">
        <v>-9.14230230933385</v>
      </c>
      <c r="P16" s="159">
        <v>5.8030519145253736</v>
      </c>
    </row>
    <row r="17" spans="2:16">
      <c r="B17" s="158" t="s">
        <v>434</v>
      </c>
      <c r="C17" s="160" t="s">
        <v>435</v>
      </c>
      <c r="D17" s="160" t="s">
        <v>436</v>
      </c>
      <c r="E17" s="160" t="s">
        <v>437</v>
      </c>
      <c r="F17" s="161">
        <f t="shared" si="0"/>
        <v>51.264402291055589</v>
      </c>
      <c r="G17" s="156"/>
      <c r="H17" s="157" t="s">
        <v>434</v>
      </c>
      <c r="I17" s="160" t="s">
        <v>497</v>
      </c>
      <c r="J17" s="160" t="s">
        <v>498</v>
      </c>
      <c r="K17" s="160" t="s">
        <v>499</v>
      </c>
      <c r="L17" s="161">
        <f t="shared" si="1"/>
        <v>61.42436011417341</v>
      </c>
      <c r="M17" s="156"/>
      <c r="N17" s="157" t="s">
        <v>531</v>
      </c>
      <c r="O17" s="159">
        <v>-9.3891579440712452</v>
      </c>
      <c r="P17" s="159">
        <v>14.273122206132333</v>
      </c>
    </row>
    <row r="18" spans="2:16">
      <c r="B18" s="158" t="s">
        <v>308</v>
      </c>
      <c r="C18" s="160" t="s">
        <v>438</v>
      </c>
      <c r="D18" s="160" t="s">
        <v>439</v>
      </c>
      <c r="E18" s="160" t="s">
        <v>440</v>
      </c>
      <c r="F18" s="161">
        <f t="shared" si="0"/>
        <v>60.089417907268775</v>
      </c>
      <c r="G18" s="156"/>
      <c r="H18" s="157" t="s">
        <v>308</v>
      </c>
      <c r="I18" s="160" t="s">
        <v>500</v>
      </c>
      <c r="J18" s="160" t="s">
        <v>501</v>
      </c>
      <c r="K18" s="160" t="s">
        <v>502</v>
      </c>
      <c r="L18" s="161">
        <f t="shared" si="1"/>
        <v>69.973639701961019</v>
      </c>
      <c r="M18" s="156"/>
      <c r="N18" s="157" t="s">
        <v>532</v>
      </c>
      <c r="O18" s="159">
        <v>1.8963488803365951</v>
      </c>
      <c r="P18" s="159">
        <v>10.935871047074242</v>
      </c>
    </row>
    <row r="19" spans="2:16">
      <c r="B19" s="158" t="s">
        <v>313</v>
      </c>
      <c r="C19" s="160" t="s">
        <v>441</v>
      </c>
      <c r="D19" s="160" t="s">
        <v>442</v>
      </c>
      <c r="E19" s="160" t="s">
        <v>443</v>
      </c>
      <c r="F19" s="161">
        <f t="shared" si="0"/>
        <v>59.354354170209362</v>
      </c>
      <c r="G19" s="156"/>
      <c r="H19" s="157" t="s">
        <v>503</v>
      </c>
      <c r="I19" s="160" t="s">
        <v>504</v>
      </c>
      <c r="J19" s="160" t="s">
        <v>505</v>
      </c>
      <c r="K19" s="160" t="s">
        <v>506</v>
      </c>
      <c r="L19" s="161">
        <f t="shared" si="1"/>
        <v>68.180268888468092</v>
      </c>
      <c r="M19" s="156"/>
      <c r="N19" s="157" t="s">
        <v>533</v>
      </c>
      <c r="O19" s="159">
        <v>-7.6513882699401128</v>
      </c>
      <c r="P19" s="159">
        <v>7.8868365779721286</v>
      </c>
    </row>
    <row r="20" spans="2:16">
      <c r="B20" s="158" t="s">
        <v>314</v>
      </c>
      <c r="C20" s="160" t="s">
        <v>444</v>
      </c>
      <c r="D20" s="160" t="s">
        <v>445</v>
      </c>
      <c r="E20" s="160" t="s">
        <v>446</v>
      </c>
      <c r="F20" s="161">
        <f t="shared" si="0"/>
        <v>57.807960203628483</v>
      </c>
      <c r="G20" s="156"/>
      <c r="H20" s="157" t="s">
        <v>314</v>
      </c>
      <c r="I20" s="160" t="s">
        <v>507</v>
      </c>
      <c r="J20" s="160" t="s">
        <v>508</v>
      </c>
      <c r="K20" s="160" t="s">
        <v>509</v>
      </c>
      <c r="L20" s="161">
        <f t="shared" si="1"/>
        <v>67.672246010120674</v>
      </c>
      <c r="M20" s="156"/>
      <c r="N20" s="157" t="s">
        <v>534</v>
      </c>
      <c r="O20" s="159">
        <v>-3.3336085119141687</v>
      </c>
      <c r="P20" s="159">
        <v>11.04055728136596</v>
      </c>
    </row>
    <row r="21" spans="2:16">
      <c r="B21" s="158" t="s">
        <v>315</v>
      </c>
      <c r="C21" s="160" t="s">
        <v>447</v>
      </c>
      <c r="D21" s="160" t="s">
        <v>448</v>
      </c>
      <c r="E21" s="160" t="s">
        <v>449</v>
      </c>
      <c r="F21" s="161">
        <f t="shared" si="0"/>
        <v>53.847547860522305</v>
      </c>
      <c r="G21" s="156"/>
      <c r="H21" s="157" t="s">
        <v>315</v>
      </c>
      <c r="I21" s="160" t="s">
        <v>510</v>
      </c>
      <c r="J21" s="160" t="s">
        <v>511</v>
      </c>
      <c r="K21" s="160" t="s">
        <v>512</v>
      </c>
      <c r="L21" s="161">
        <f t="shared" si="1"/>
        <v>59.521992507284587</v>
      </c>
      <c r="M21" s="156"/>
      <c r="N21" s="157" t="s">
        <v>314</v>
      </c>
      <c r="O21" s="159">
        <v>2.3187334090512284</v>
      </c>
      <c r="P21" s="159">
        <v>19.778287874386095</v>
      </c>
    </row>
    <row r="22" spans="2:16">
      <c r="B22" s="158" t="s">
        <v>450</v>
      </c>
      <c r="C22" s="160" t="s">
        <v>451</v>
      </c>
      <c r="D22" s="160" t="s">
        <v>452</v>
      </c>
      <c r="E22" s="160" t="s">
        <v>453</v>
      </c>
      <c r="F22" s="161">
        <f t="shared" si="0"/>
        <v>54.936942404906141</v>
      </c>
      <c r="G22" s="156"/>
      <c r="H22" s="157" t="s">
        <v>450</v>
      </c>
      <c r="I22" s="162">
        <v>91718</v>
      </c>
      <c r="J22" s="160" t="s">
        <v>513</v>
      </c>
      <c r="K22" s="160" t="s">
        <v>514</v>
      </c>
      <c r="L22" s="161">
        <f t="shared" si="1"/>
        <v>64.180422599707796</v>
      </c>
      <c r="M22" s="156"/>
      <c r="N22" s="157" t="s">
        <v>315</v>
      </c>
      <c r="O22" s="159">
        <v>24.68410519864554</v>
      </c>
      <c r="P22" s="159">
        <v>37.823293172690761</v>
      </c>
    </row>
    <row r="23" spans="2:16">
      <c r="B23" s="158" t="s">
        <v>454</v>
      </c>
      <c r="C23" s="160" t="s">
        <v>455</v>
      </c>
      <c r="D23" s="160" t="s">
        <v>456</v>
      </c>
      <c r="E23" s="160" t="s">
        <v>457</v>
      </c>
      <c r="F23" s="161">
        <f t="shared" si="0"/>
        <v>36.083426391803677</v>
      </c>
      <c r="G23" s="156"/>
      <c r="H23" s="157" t="s">
        <v>454</v>
      </c>
      <c r="I23" s="160" t="s">
        <v>515</v>
      </c>
      <c r="J23" s="160" t="s">
        <v>516</v>
      </c>
      <c r="K23" s="160" t="s">
        <v>517</v>
      </c>
      <c r="L23" s="161">
        <f t="shared" si="1"/>
        <v>56.094939543215403</v>
      </c>
      <c r="M23" s="156"/>
      <c r="N23" s="157" t="s">
        <v>316</v>
      </c>
      <c r="O23" s="159">
        <v>-3.5449319550951288</v>
      </c>
      <c r="P23" s="159">
        <v>7.1290907046345957</v>
      </c>
    </row>
    <row r="24" spans="2:16">
      <c r="B24" s="158" t="s">
        <v>458</v>
      </c>
      <c r="C24" s="160" t="s">
        <v>459</v>
      </c>
      <c r="D24" s="160" t="s">
        <v>460</v>
      </c>
      <c r="E24" s="160" t="s">
        <v>461</v>
      </c>
      <c r="F24" s="161">
        <f t="shared" si="0"/>
        <v>56.853250174163314</v>
      </c>
      <c r="G24" s="156"/>
      <c r="H24" s="157" t="s">
        <v>458</v>
      </c>
      <c r="I24" s="160" t="s">
        <v>518</v>
      </c>
      <c r="J24" s="160" t="s">
        <v>519</v>
      </c>
      <c r="K24" s="160" t="s">
        <v>520</v>
      </c>
      <c r="L24" s="161">
        <f t="shared" si="1"/>
        <v>64.513181936831117</v>
      </c>
      <c r="M24" s="156"/>
      <c r="N24" s="157" t="s">
        <v>317</v>
      </c>
      <c r="O24" s="159">
        <v>-6.5191372236110547</v>
      </c>
      <c r="P24" s="159">
        <v>6.0756929362987862</v>
      </c>
    </row>
    <row r="25" spans="2:16">
      <c r="B25" s="158" t="s">
        <v>462</v>
      </c>
      <c r="C25" s="160" t="s">
        <v>463</v>
      </c>
      <c r="D25" s="160" t="s">
        <v>464</v>
      </c>
      <c r="E25" s="160" t="s">
        <v>465</v>
      </c>
      <c r="F25" s="161">
        <f t="shared" si="0"/>
        <v>62.03327605061709</v>
      </c>
      <c r="G25" s="156"/>
      <c r="H25" s="157" t="s">
        <v>462</v>
      </c>
      <c r="I25" s="160" t="s">
        <v>521</v>
      </c>
      <c r="J25" s="160" t="s">
        <v>522</v>
      </c>
      <c r="K25" s="160" t="s">
        <v>523</v>
      </c>
      <c r="L25" s="161">
        <f t="shared" si="1"/>
        <v>78.232758620689651</v>
      </c>
      <c r="M25" s="156"/>
      <c r="N25" s="157" t="s">
        <v>535</v>
      </c>
      <c r="O25" s="159">
        <v>28.654053677046182</v>
      </c>
      <c r="P25" s="159">
        <v>27.997780970649227</v>
      </c>
    </row>
    <row r="26" spans="2:16">
      <c r="B26" s="158" t="s">
        <v>466</v>
      </c>
      <c r="C26" s="160" t="s">
        <v>467</v>
      </c>
      <c r="D26" s="160" t="s">
        <v>468</v>
      </c>
      <c r="E26" s="160" t="s">
        <v>469</v>
      </c>
      <c r="F26" s="161">
        <f t="shared" si="0"/>
        <v>74.595704799696904</v>
      </c>
      <c r="G26" s="156"/>
      <c r="H26" s="157" t="s">
        <v>466</v>
      </c>
      <c r="I26" s="160" t="s">
        <v>524</v>
      </c>
      <c r="J26" s="160" t="s">
        <v>525</v>
      </c>
      <c r="K26" s="160" t="s">
        <v>526</v>
      </c>
      <c r="L26" s="161">
        <f t="shared" si="1"/>
        <v>81.213307240704495</v>
      </c>
      <c r="M26" s="156"/>
      <c r="N26" s="157" t="s">
        <v>536</v>
      </c>
      <c r="O26" s="159">
        <v>-19.327247773009347</v>
      </c>
      <c r="P26" s="159">
        <v>25.413066647843692</v>
      </c>
    </row>
    <row r="27" spans="2:16">
      <c r="B27" s="158" t="s">
        <v>470</v>
      </c>
      <c r="C27" s="160" t="s">
        <v>471</v>
      </c>
      <c r="D27" s="160" t="s">
        <v>472</v>
      </c>
      <c r="E27" s="160" t="s">
        <v>473</v>
      </c>
      <c r="F27" s="161">
        <f t="shared" si="0"/>
        <v>55.404592197136502</v>
      </c>
      <c r="G27" s="156"/>
      <c r="H27" s="157" t="s">
        <v>62</v>
      </c>
      <c r="I27" s="160" t="s">
        <v>527</v>
      </c>
      <c r="J27" s="160" t="s">
        <v>528</v>
      </c>
      <c r="K27" s="160" t="s">
        <v>529</v>
      </c>
      <c r="L27" s="163">
        <f t="shared" si="1"/>
        <v>65.023236684375888</v>
      </c>
      <c r="M27" s="156"/>
      <c r="N27" s="157" t="s">
        <v>62</v>
      </c>
      <c r="O27" s="159">
        <v>-3.9991392531124852</v>
      </c>
      <c r="P27" s="159">
        <v>12.667315879482272</v>
      </c>
    </row>
    <row r="29" spans="2:16">
      <c r="B29" s="470" t="s">
        <v>51</v>
      </c>
      <c r="C29" s="471"/>
      <c r="D29" s="471"/>
      <c r="E29" s="471"/>
    </row>
    <row r="30" spans="2:16">
      <c r="B30" s="349" t="s">
        <v>1280</v>
      </c>
      <c r="C30" s="350"/>
      <c r="D30" s="350"/>
      <c r="E30" s="350"/>
    </row>
    <row r="31" spans="2:16">
      <c r="B31" s="361"/>
      <c r="C31" s="361"/>
      <c r="D31" s="361"/>
      <c r="E31" s="361"/>
    </row>
  </sheetData>
  <mergeCells count="1">
    <mergeCell ref="B29:E29"/>
  </mergeCells>
  <hyperlinks>
    <hyperlink ref="A1" location="Indice!A1" display="Regresar &lt;-"/>
  </hyperlink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1"/>
  <sheetViews>
    <sheetView workbookViewId="0"/>
  </sheetViews>
  <sheetFormatPr baseColWidth="10" defaultRowHeight="15"/>
  <cols>
    <col min="2" max="2" width="19.140625" customWidth="1"/>
    <col min="3" max="3" width="21.28515625" customWidth="1"/>
    <col min="4" max="4" width="21.5703125" customWidth="1"/>
    <col min="5" max="5" width="17.42578125" customWidth="1"/>
    <col min="7" max="7" width="19.140625" customWidth="1"/>
    <col min="8" max="8" width="9.42578125" customWidth="1"/>
  </cols>
  <sheetData>
    <row r="1" spans="1:8">
      <c r="A1" s="1" t="s">
        <v>1552</v>
      </c>
    </row>
    <row r="2" spans="1:8" ht="21">
      <c r="B2" s="2" t="s">
        <v>273</v>
      </c>
    </row>
    <row r="3" spans="1:8" ht="21">
      <c r="B3" s="41" t="s">
        <v>405</v>
      </c>
    </row>
    <row r="4" spans="1:8" ht="21">
      <c r="B4" s="41"/>
    </row>
    <row r="5" spans="1:8" ht="15.75">
      <c r="B5" s="47" t="s">
        <v>537</v>
      </c>
    </row>
    <row r="8" spans="1:8">
      <c r="B8" s="73" t="s">
        <v>548</v>
      </c>
      <c r="G8" s="73" t="s">
        <v>549</v>
      </c>
    </row>
    <row r="9" spans="1:8" ht="30">
      <c r="B9" s="42" t="s">
        <v>538</v>
      </c>
      <c r="C9" s="42" t="s">
        <v>539</v>
      </c>
      <c r="D9" s="42" t="s">
        <v>540</v>
      </c>
      <c r="E9" s="42" t="s">
        <v>541</v>
      </c>
      <c r="G9" s="371" t="s">
        <v>1304</v>
      </c>
      <c r="H9" s="371" t="s">
        <v>1305</v>
      </c>
    </row>
    <row r="10" spans="1:8">
      <c r="B10" s="166" t="s">
        <v>302</v>
      </c>
      <c r="C10" s="164">
        <v>57.61</v>
      </c>
      <c r="D10" s="164">
        <v>19.760000000000002</v>
      </c>
      <c r="E10" s="164">
        <v>22.63</v>
      </c>
      <c r="G10" s="166" t="s">
        <v>302</v>
      </c>
      <c r="H10" s="164">
        <v>23.17</v>
      </c>
    </row>
    <row r="11" spans="1:8">
      <c r="B11" s="167" t="s">
        <v>303</v>
      </c>
      <c r="C11" s="165">
        <v>81.510269999271983</v>
      </c>
      <c r="D11" s="165">
        <v>12.827049485008443</v>
      </c>
      <c r="E11" s="165">
        <v>5.6626805157195967</v>
      </c>
      <c r="G11" s="166" t="s">
        <v>303</v>
      </c>
      <c r="H11" s="164">
        <v>7.2080437040292953</v>
      </c>
    </row>
    <row r="12" spans="1:8">
      <c r="B12" s="166" t="s">
        <v>542</v>
      </c>
      <c r="C12" s="164">
        <v>61.92</v>
      </c>
      <c r="D12" s="164">
        <v>21.67</v>
      </c>
      <c r="E12" s="164">
        <v>16.420000000000002</v>
      </c>
      <c r="G12" s="166" t="s">
        <v>542</v>
      </c>
      <c r="H12" s="164">
        <v>17.489999999999998</v>
      </c>
    </row>
    <row r="13" spans="1:8">
      <c r="B13" s="166" t="s">
        <v>543</v>
      </c>
      <c r="C13" s="164">
        <v>76.62</v>
      </c>
      <c r="D13" s="164">
        <v>13.69</v>
      </c>
      <c r="E13" s="164">
        <v>9.6999999999999993</v>
      </c>
      <c r="G13" s="166" t="s">
        <v>543</v>
      </c>
      <c r="H13" s="164">
        <v>10.68</v>
      </c>
    </row>
    <row r="14" spans="1:8">
      <c r="B14" s="166" t="s">
        <v>534</v>
      </c>
      <c r="C14" s="164">
        <v>70.13</v>
      </c>
      <c r="D14" s="164">
        <v>16.04</v>
      </c>
      <c r="E14" s="164">
        <v>13.83</v>
      </c>
      <c r="G14" s="166" t="s">
        <v>534</v>
      </c>
      <c r="H14" s="164">
        <v>16.760000000000002</v>
      </c>
    </row>
    <row r="15" spans="1:8">
      <c r="B15" s="166" t="s">
        <v>304</v>
      </c>
      <c r="C15" s="164">
        <v>69.25</v>
      </c>
      <c r="D15" s="164">
        <v>21.86</v>
      </c>
      <c r="E15" s="164">
        <v>8.89</v>
      </c>
      <c r="G15" s="166" t="s">
        <v>304</v>
      </c>
      <c r="H15" s="164">
        <v>9.7200000000000006</v>
      </c>
    </row>
    <row r="16" spans="1:8">
      <c r="B16" s="166" t="s">
        <v>305</v>
      </c>
      <c r="C16" s="164">
        <v>59.91</v>
      </c>
      <c r="D16" s="164">
        <v>22.39</v>
      </c>
      <c r="E16" s="164">
        <v>17.7</v>
      </c>
      <c r="G16" s="166" t="s">
        <v>305</v>
      </c>
      <c r="H16" s="164">
        <v>21.23</v>
      </c>
    </row>
    <row r="17" spans="2:8">
      <c r="B17" s="166" t="s">
        <v>434</v>
      </c>
      <c r="C17" s="164">
        <v>85.881690323329678</v>
      </c>
      <c r="D17" s="164">
        <v>10.239918951508988</v>
      </c>
      <c r="E17" s="164">
        <v>3.8783907251613252</v>
      </c>
      <c r="G17" s="166" t="s">
        <v>434</v>
      </c>
      <c r="H17" s="164">
        <v>5.79</v>
      </c>
    </row>
    <row r="18" spans="2:8">
      <c r="B18" s="166" t="s">
        <v>306</v>
      </c>
      <c r="C18" s="164">
        <v>89.13</v>
      </c>
      <c r="D18" s="164">
        <v>7.77</v>
      </c>
      <c r="E18" s="164">
        <v>3.1</v>
      </c>
      <c r="G18" s="166" t="s">
        <v>550</v>
      </c>
      <c r="H18" s="164">
        <v>4.74</v>
      </c>
    </row>
    <row r="19" spans="2:8">
      <c r="B19" s="166" t="s">
        <v>308</v>
      </c>
      <c r="C19" s="164">
        <v>54.41</v>
      </c>
      <c r="D19" s="164">
        <v>24.86</v>
      </c>
      <c r="E19" s="164">
        <v>20.74</v>
      </c>
      <c r="G19" s="166" t="s">
        <v>308</v>
      </c>
      <c r="H19" s="164">
        <v>23.67</v>
      </c>
    </row>
    <row r="20" spans="2:8">
      <c r="B20" s="166" t="s">
        <v>314</v>
      </c>
      <c r="C20" s="164">
        <v>83.75</v>
      </c>
      <c r="D20" s="164">
        <v>9.81</v>
      </c>
      <c r="E20" s="164">
        <v>6.44</v>
      </c>
      <c r="G20" s="166" t="s">
        <v>314</v>
      </c>
      <c r="H20" s="164">
        <v>8.25</v>
      </c>
    </row>
    <row r="21" spans="2:8">
      <c r="B21" s="166" t="s">
        <v>318</v>
      </c>
      <c r="C21" s="164">
        <v>68.14</v>
      </c>
      <c r="D21" s="164">
        <v>21.36</v>
      </c>
      <c r="E21" s="164">
        <v>10.5</v>
      </c>
      <c r="G21" s="166" t="s">
        <v>318</v>
      </c>
      <c r="H21" s="164">
        <v>13.51</v>
      </c>
    </row>
    <row r="22" spans="2:8">
      <c r="B22" s="166" t="s">
        <v>315</v>
      </c>
      <c r="C22" s="164">
        <v>74.34</v>
      </c>
      <c r="D22" s="164">
        <v>13.06</v>
      </c>
      <c r="E22" s="164">
        <v>12.61</v>
      </c>
      <c r="G22" s="166" t="s">
        <v>315</v>
      </c>
      <c r="H22" s="164">
        <v>14.47</v>
      </c>
    </row>
    <row r="23" spans="2:8">
      <c r="B23" s="166" t="s">
        <v>317</v>
      </c>
      <c r="C23" s="164">
        <v>65.84</v>
      </c>
      <c r="D23" s="164">
        <v>20.43</v>
      </c>
      <c r="E23" s="164">
        <v>13.72</v>
      </c>
      <c r="G23" s="166" t="s">
        <v>317</v>
      </c>
      <c r="H23" s="164">
        <v>12.8</v>
      </c>
    </row>
    <row r="24" spans="2:8">
      <c r="B24" s="166" t="s">
        <v>544</v>
      </c>
      <c r="C24" s="164">
        <v>81.28</v>
      </c>
      <c r="D24" s="164">
        <v>10.89</v>
      </c>
      <c r="E24" s="164">
        <v>7.83</v>
      </c>
      <c r="G24" s="166" t="s">
        <v>544</v>
      </c>
      <c r="H24" s="164">
        <v>8.4700000000000006</v>
      </c>
    </row>
    <row r="25" spans="2:8">
      <c r="B25" s="166" t="s">
        <v>545</v>
      </c>
      <c r="C25" s="164">
        <v>66.41</v>
      </c>
      <c r="D25" s="164">
        <v>18.13</v>
      </c>
      <c r="E25" s="164">
        <v>15.46</v>
      </c>
      <c r="G25" s="166" t="s">
        <v>545</v>
      </c>
      <c r="H25" s="164">
        <v>17.62</v>
      </c>
    </row>
    <row r="26" spans="2:8">
      <c r="B26" s="166" t="s">
        <v>546</v>
      </c>
      <c r="C26" s="164">
        <v>65.64</v>
      </c>
      <c r="D26" s="164">
        <v>18.79</v>
      </c>
      <c r="E26" s="164">
        <v>15.57</v>
      </c>
      <c r="G26" s="166" t="s">
        <v>546</v>
      </c>
      <c r="H26" s="164">
        <v>16.059999999999999</v>
      </c>
    </row>
    <row r="27" spans="2:8">
      <c r="B27" s="168" t="s">
        <v>547</v>
      </c>
      <c r="C27" s="165">
        <f>AVERAGE(C10:C26)</f>
        <v>71.280703548388345</v>
      </c>
      <c r="D27" s="165">
        <f>AVERAGE(D10:D26)</f>
        <v>16.680998143324558</v>
      </c>
      <c r="E27" s="165">
        <f>AVERAGE(E10:E26)</f>
        <v>12.040063014169466</v>
      </c>
      <c r="G27" s="166" t="s">
        <v>547</v>
      </c>
      <c r="H27" s="164">
        <f>AVERAGE(H10:H26)</f>
        <v>13.625767276707606</v>
      </c>
    </row>
    <row r="30" spans="2:8">
      <c r="B30" t="s">
        <v>51</v>
      </c>
    </row>
    <row r="31" spans="2:8">
      <c r="B31" s="22" t="s">
        <v>1256</v>
      </c>
    </row>
  </sheetData>
  <hyperlinks>
    <hyperlink ref="A1" location="Indice!A1" display="Regresar &lt;-"/>
  </hyperlink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B43"/>
  <sheetViews>
    <sheetView workbookViewId="0"/>
  </sheetViews>
  <sheetFormatPr baseColWidth="10" defaultRowHeight="15"/>
  <cols>
    <col min="2" max="2" width="15.140625" customWidth="1"/>
  </cols>
  <sheetData>
    <row r="1" spans="1:28">
      <c r="A1" s="1" t="s">
        <v>1552</v>
      </c>
    </row>
    <row r="2" spans="1:28" ht="21">
      <c r="B2" s="2" t="s">
        <v>273</v>
      </c>
    </row>
    <row r="3" spans="1:28" ht="21">
      <c r="B3" s="41" t="s">
        <v>551</v>
      </c>
    </row>
    <row r="4" spans="1:28" ht="21">
      <c r="B4" s="41"/>
    </row>
    <row r="5" spans="1:28" ht="15.75">
      <c r="B5" s="47" t="s">
        <v>1281</v>
      </c>
    </row>
    <row r="8" spans="1:28">
      <c r="B8" s="169" t="s">
        <v>552</v>
      </c>
    </row>
    <row r="9" spans="1:28">
      <c r="C9" s="42" t="s">
        <v>553</v>
      </c>
      <c r="D9" s="42" t="s">
        <v>554</v>
      </c>
      <c r="E9" s="42" t="s">
        <v>543</v>
      </c>
      <c r="F9" s="42" t="s">
        <v>555</v>
      </c>
      <c r="G9" s="42" t="s">
        <v>556</v>
      </c>
      <c r="H9" s="42" t="s">
        <v>557</v>
      </c>
      <c r="I9" s="42" t="s">
        <v>558</v>
      </c>
      <c r="J9" s="42" t="s">
        <v>559</v>
      </c>
      <c r="K9" s="42" t="s">
        <v>560</v>
      </c>
      <c r="L9" s="42" t="s">
        <v>561</v>
      </c>
      <c r="M9" s="42" t="s">
        <v>562</v>
      </c>
      <c r="N9" s="42" t="s">
        <v>563</v>
      </c>
      <c r="O9" s="42" t="s">
        <v>564</v>
      </c>
      <c r="P9" s="42" t="s">
        <v>545</v>
      </c>
      <c r="Q9" s="42" t="s">
        <v>542</v>
      </c>
      <c r="R9" s="42" t="s">
        <v>565</v>
      </c>
      <c r="S9" s="42" t="s">
        <v>566</v>
      </c>
      <c r="T9" s="42" t="s">
        <v>567</v>
      </c>
      <c r="U9" s="42" t="s">
        <v>305</v>
      </c>
      <c r="V9" s="42" t="s">
        <v>568</v>
      </c>
      <c r="W9" s="42" t="s">
        <v>569</v>
      </c>
      <c r="X9" s="42" t="s">
        <v>570</v>
      </c>
      <c r="Y9" s="42" t="s">
        <v>571</v>
      </c>
      <c r="Z9" s="42" t="s">
        <v>462</v>
      </c>
      <c r="AA9" s="42" t="s">
        <v>466</v>
      </c>
      <c r="AB9" s="42" t="s">
        <v>62</v>
      </c>
    </row>
    <row r="10" spans="1:28">
      <c r="B10" s="171">
        <v>2010</v>
      </c>
      <c r="C10" s="91">
        <v>176</v>
      </c>
      <c r="D10" s="91">
        <v>120</v>
      </c>
      <c r="E10" s="91">
        <v>0</v>
      </c>
      <c r="F10" s="91">
        <v>61</v>
      </c>
      <c r="G10" s="91">
        <v>717</v>
      </c>
      <c r="H10" s="91">
        <v>0</v>
      </c>
      <c r="I10" s="91">
        <v>184</v>
      </c>
      <c r="J10" s="91">
        <v>51</v>
      </c>
      <c r="K10" s="91">
        <v>237</v>
      </c>
      <c r="L10" s="91">
        <v>4</v>
      </c>
      <c r="M10" s="91">
        <v>0</v>
      </c>
      <c r="N10" s="91">
        <v>39</v>
      </c>
      <c r="O10" s="91">
        <v>0</v>
      </c>
      <c r="P10" s="91">
        <v>81</v>
      </c>
      <c r="Q10" s="91">
        <v>154</v>
      </c>
      <c r="R10" s="91">
        <v>141</v>
      </c>
      <c r="S10" s="91">
        <v>19</v>
      </c>
      <c r="T10" s="91">
        <v>41</v>
      </c>
      <c r="U10" s="91">
        <v>214</v>
      </c>
      <c r="V10" s="91">
        <v>11</v>
      </c>
      <c r="W10" s="91">
        <v>102</v>
      </c>
      <c r="X10" s="91">
        <v>104</v>
      </c>
      <c r="Y10" s="91">
        <v>26</v>
      </c>
      <c r="Z10" s="91">
        <v>0</v>
      </c>
      <c r="AA10" s="91">
        <v>0</v>
      </c>
      <c r="AB10" s="91">
        <v>2482</v>
      </c>
    </row>
    <row r="11" spans="1:28">
      <c r="B11" s="171">
        <v>2011</v>
      </c>
      <c r="C11" s="91">
        <v>206</v>
      </c>
      <c r="D11" s="91">
        <v>26</v>
      </c>
      <c r="E11" s="91">
        <v>0</v>
      </c>
      <c r="F11" s="91">
        <v>58</v>
      </c>
      <c r="G11" s="91">
        <v>228</v>
      </c>
      <c r="H11" s="91">
        <v>0</v>
      </c>
      <c r="I11" s="91">
        <v>81</v>
      </c>
      <c r="J11" s="91">
        <v>30</v>
      </c>
      <c r="K11" s="91">
        <v>305</v>
      </c>
      <c r="L11" s="91">
        <v>6</v>
      </c>
      <c r="M11" s="91">
        <v>0</v>
      </c>
      <c r="N11" s="91">
        <v>48</v>
      </c>
      <c r="O11" s="91">
        <v>1</v>
      </c>
      <c r="P11" s="91">
        <v>67</v>
      </c>
      <c r="Q11" s="91">
        <v>167</v>
      </c>
      <c r="R11" s="91">
        <v>230</v>
      </c>
      <c r="S11" s="91">
        <v>10</v>
      </c>
      <c r="T11" s="91">
        <v>21</v>
      </c>
      <c r="U11" s="91">
        <v>191</v>
      </c>
      <c r="V11" s="91">
        <v>5</v>
      </c>
      <c r="W11" s="91">
        <v>225</v>
      </c>
      <c r="X11" s="91">
        <v>66</v>
      </c>
      <c r="Y11" s="91">
        <v>43</v>
      </c>
      <c r="Z11" s="91">
        <v>0</v>
      </c>
      <c r="AA11" s="91">
        <v>0</v>
      </c>
      <c r="AB11" s="91">
        <v>2014</v>
      </c>
    </row>
    <row r="12" spans="1:28">
      <c r="B12" s="171">
        <v>2012</v>
      </c>
      <c r="C12" s="91">
        <v>112</v>
      </c>
      <c r="D12" s="91">
        <v>337</v>
      </c>
      <c r="E12" s="91">
        <v>0</v>
      </c>
      <c r="F12" s="91">
        <v>65</v>
      </c>
      <c r="G12" s="91">
        <v>251</v>
      </c>
      <c r="H12" s="91">
        <v>0</v>
      </c>
      <c r="I12" s="91">
        <v>165</v>
      </c>
      <c r="J12" s="91">
        <v>54</v>
      </c>
      <c r="K12" s="91">
        <v>375</v>
      </c>
      <c r="L12" s="91">
        <v>1</v>
      </c>
      <c r="M12" s="91">
        <v>105</v>
      </c>
      <c r="N12" s="91">
        <v>61</v>
      </c>
      <c r="O12" s="91">
        <v>5</v>
      </c>
      <c r="P12" s="91">
        <v>71</v>
      </c>
      <c r="Q12" s="91">
        <v>126</v>
      </c>
      <c r="R12" s="91">
        <v>212</v>
      </c>
      <c r="S12" s="91">
        <v>5</v>
      </c>
      <c r="T12" s="91">
        <v>5</v>
      </c>
      <c r="U12" s="91">
        <v>104</v>
      </c>
      <c r="V12" s="91">
        <v>3</v>
      </c>
      <c r="W12" s="91">
        <v>119</v>
      </c>
      <c r="X12" s="91">
        <v>59</v>
      </c>
      <c r="Y12" s="91">
        <v>88</v>
      </c>
      <c r="Z12" s="91">
        <v>0</v>
      </c>
      <c r="AA12" s="91">
        <v>0</v>
      </c>
      <c r="AB12" s="91">
        <v>2323</v>
      </c>
    </row>
    <row r="13" spans="1:28">
      <c r="B13" s="171">
        <v>2013</v>
      </c>
      <c r="C13" s="91">
        <v>59</v>
      </c>
      <c r="D13" s="91">
        <v>277</v>
      </c>
      <c r="E13" s="91">
        <v>0</v>
      </c>
      <c r="F13" s="91">
        <v>99</v>
      </c>
      <c r="G13" s="91">
        <v>261</v>
      </c>
      <c r="H13" s="91">
        <v>0</v>
      </c>
      <c r="I13" s="91">
        <v>155</v>
      </c>
      <c r="J13" s="91">
        <v>52</v>
      </c>
      <c r="K13" s="91">
        <v>389</v>
      </c>
      <c r="L13" s="91">
        <v>2</v>
      </c>
      <c r="M13" s="91">
        <v>70</v>
      </c>
      <c r="N13" s="91">
        <v>152</v>
      </c>
      <c r="O13" s="91">
        <v>55</v>
      </c>
      <c r="P13" s="91">
        <v>115</v>
      </c>
      <c r="Q13" s="91">
        <v>174</v>
      </c>
      <c r="R13" s="91">
        <v>261</v>
      </c>
      <c r="S13" s="91">
        <v>15</v>
      </c>
      <c r="T13" s="91">
        <v>64</v>
      </c>
      <c r="U13" s="91">
        <v>94</v>
      </c>
      <c r="V13" s="91">
        <v>1</v>
      </c>
      <c r="W13" s="91">
        <v>39</v>
      </c>
      <c r="X13" s="91">
        <v>126</v>
      </c>
      <c r="Y13" s="91">
        <v>26</v>
      </c>
      <c r="Z13" s="91">
        <v>0</v>
      </c>
      <c r="AA13" s="91">
        <v>0</v>
      </c>
      <c r="AB13" s="91">
        <v>2486</v>
      </c>
    </row>
    <row r="14" spans="1:28">
      <c r="B14" s="171">
        <v>2014</v>
      </c>
      <c r="C14" s="91">
        <v>108</v>
      </c>
      <c r="D14" s="91">
        <v>338</v>
      </c>
      <c r="E14" s="91">
        <v>0</v>
      </c>
      <c r="F14" s="91">
        <v>75</v>
      </c>
      <c r="G14" s="91">
        <v>59</v>
      </c>
      <c r="H14" s="91">
        <v>1</v>
      </c>
      <c r="I14" s="91">
        <v>238</v>
      </c>
      <c r="J14" s="91">
        <v>37</v>
      </c>
      <c r="K14" s="91">
        <v>411</v>
      </c>
      <c r="L14" s="91">
        <v>0</v>
      </c>
      <c r="M14" s="91">
        <v>130</v>
      </c>
      <c r="N14" s="91">
        <v>49</v>
      </c>
      <c r="O14" s="91">
        <v>35</v>
      </c>
      <c r="P14" s="91">
        <v>65</v>
      </c>
      <c r="Q14" s="91">
        <v>161</v>
      </c>
      <c r="R14" s="91">
        <v>115</v>
      </c>
      <c r="S14" s="91">
        <v>5</v>
      </c>
      <c r="T14" s="91">
        <v>102</v>
      </c>
      <c r="U14" s="91">
        <v>144</v>
      </c>
      <c r="V14" s="91">
        <v>0</v>
      </c>
      <c r="W14" s="91">
        <v>141</v>
      </c>
      <c r="X14" s="91">
        <v>118</v>
      </c>
      <c r="Y14" s="91">
        <v>45</v>
      </c>
      <c r="Z14" s="91">
        <v>0</v>
      </c>
      <c r="AA14" s="91">
        <v>0</v>
      </c>
      <c r="AB14" s="91">
        <v>2377</v>
      </c>
    </row>
    <row r="15" spans="1:28">
      <c r="B15" s="171">
        <v>2015</v>
      </c>
      <c r="C15" s="91">
        <v>121</v>
      </c>
      <c r="D15" s="91">
        <v>215</v>
      </c>
      <c r="E15" s="91">
        <v>0</v>
      </c>
      <c r="F15" s="91">
        <v>20</v>
      </c>
      <c r="G15" s="91">
        <v>132</v>
      </c>
      <c r="H15" s="91">
        <v>7</v>
      </c>
      <c r="I15" s="91">
        <v>263</v>
      </c>
      <c r="J15" s="91">
        <v>30</v>
      </c>
      <c r="K15" s="91">
        <v>463</v>
      </c>
      <c r="L15" s="91">
        <v>1</v>
      </c>
      <c r="M15" s="91">
        <v>74</v>
      </c>
      <c r="N15" s="91">
        <v>31</v>
      </c>
      <c r="O15" s="91">
        <v>57</v>
      </c>
      <c r="P15" s="91">
        <v>65</v>
      </c>
      <c r="Q15" s="91">
        <v>125</v>
      </c>
      <c r="R15" s="91">
        <v>334</v>
      </c>
      <c r="S15" s="91">
        <v>2</v>
      </c>
      <c r="T15" s="91">
        <v>37</v>
      </c>
      <c r="U15" s="91">
        <v>62</v>
      </c>
      <c r="V15" s="91">
        <v>0</v>
      </c>
      <c r="W15" s="91">
        <v>45</v>
      </c>
      <c r="X15" s="91">
        <v>87</v>
      </c>
      <c r="Y15" s="91">
        <v>55</v>
      </c>
      <c r="Z15" s="91">
        <v>0</v>
      </c>
      <c r="AA15" s="91">
        <v>0</v>
      </c>
      <c r="AB15" s="91">
        <v>2226</v>
      </c>
    </row>
    <row r="16" spans="1:28">
      <c r="B16" s="171">
        <v>2016</v>
      </c>
      <c r="C16" s="91">
        <v>86</v>
      </c>
      <c r="D16" s="91">
        <v>328</v>
      </c>
      <c r="E16" s="91">
        <v>0</v>
      </c>
      <c r="F16" s="91">
        <v>66</v>
      </c>
      <c r="G16" s="91">
        <v>85</v>
      </c>
      <c r="H16" s="91">
        <v>34</v>
      </c>
      <c r="I16" s="91">
        <v>123</v>
      </c>
      <c r="J16" s="91">
        <v>36</v>
      </c>
      <c r="K16" s="91">
        <v>393</v>
      </c>
      <c r="L16" s="91">
        <v>0</v>
      </c>
      <c r="M16" s="91">
        <v>109</v>
      </c>
      <c r="N16" s="91">
        <v>65</v>
      </c>
      <c r="O16" s="91">
        <v>76</v>
      </c>
      <c r="P16" s="91">
        <v>44</v>
      </c>
      <c r="Q16" s="91">
        <v>82</v>
      </c>
      <c r="R16" s="91">
        <v>35</v>
      </c>
      <c r="S16" s="91">
        <v>14</v>
      </c>
      <c r="T16" s="91">
        <v>79</v>
      </c>
      <c r="U16" s="91">
        <v>78</v>
      </c>
      <c r="V16" s="91">
        <v>1</v>
      </c>
      <c r="W16" s="91">
        <v>26</v>
      </c>
      <c r="X16" s="91">
        <v>220</v>
      </c>
      <c r="Y16" s="91">
        <v>52</v>
      </c>
      <c r="Z16" s="91">
        <v>0</v>
      </c>
      <c r="AA16" s="91">
        <v>0</v>
      </c>
      <c r="AB16" s="91">
        <v>2032</v>
      </c>
    </row>
    <row r="17" spans="2:28">
      <c r="B17" s="171">
        <v>2017</v>
      </c>
      <c r="C17" s="91">
        <v>149</v>
      </c>
      <c r="D17" s="91">
        <v>297</v>
      </c>
      <c r="E17" s="91">
        <v>0</v>
      </c>
      <c r="F17" s="91">
        <v>62</v>
      </c>
      <c r="G17" s="91">
        <v>145</v>
      </c>
      <c r="H17" s="91">
        <v>11</v>
      </c>
      <c r="I17" s="91">
        <v>299</v>
      </c>
      <c r="J17" s="91">
        <v>66</v>
      </c>
      <c r="K17" s="91">
        <v>566</v>
      </c>
      <c r="L17" s="91">
        <v>0</v>
      </c>
      <c r="M17" s="91">
        <v>187</v>
      </c>
      <c r="N17" s="91">
        <v>62</v>
      </c>
      <c r="O17" s="91">
        <v>75</v>
      </c>
      <c r="P17" s="91">
        <v>80</v>
      </c>
      <c r="Q17" s="91">
        <v>117</v>
      </c>
      <c r="R17" s="91">
        <v>1</v>
      </c>
      <c r="S17" s="91">
        <v>21</v>
      </c>
      <c r="T17" s="91">
        <v>36</v>
      </c>
      <c r="U17" s="91">
        <v>60</v>
      </c>
      <c r="V17" s="91">
        <v>0</v>
      </c>
      <c r="W17" s="91">
        <v>84</v>
      </c>
      <c r="X17" s="91">
        <v>107</v>
      </c>
      <c r="Y17" s="91">
        <v>31</v>
      </c>
      <c r="Z17" s="91">
        <v>0</v>
      </c>
      <c r="AA17" s="91">
        <v>0</v>
      </c>
      <c r="AB17" s="91">
        <v>2456</v>
      </c>
    </row>
    <row r="18" spans="2:28">
      <c r="B18" s="171">
        <v>2018</v>
      </c>
      <c r="C18" s="91">
        <v>169</v>
      </c>
      <c r="D18" s="91">
        <v>74</v>
      </c>
      <c r="E18" s="91">
        <v>73</v>
      </c>
      <c r="F18" s="91">
        <v>65</v>
      </c>
      <c r="G18" s="91">
        <v>159</v>
      </c>
      <c r="H18" s="91">
        <v>1</v>
      </c>
      <c r="I18" s="91">
        <v>499</v>
      </c>
      <c r="J18" s="91">
        <v>5</v>
      </c>
      <c r="K18" s="91">
        <v>513</v>
      </c>
      <c r="L18" s="91">
        <v>6</v>
      </c>
      <c r="M18" s="91">
        <v>93</v>
      </c>
      <c r="N18" s="91">
        <v>22</v>
      </c>
      <c r="O18" s="91">
        <v>74</v>
      </c>
      <c r="P18" s="91">
        <v>112</v>
      </c>
      <c r="Q18" s="91">
        <v>94</v>
      </c>
      <c r="R18" s="91">
        <v>93</v>
      </c>
      <c r="S18" s="91">
        <v>43</v>
      </c>
      <c r="T18" s="91">
        <v>64</v>
      </c>
      <c r="U18" s="91">
        <v>67</v>
      </c>
      <c r="V18" s="91">
        <v>0</v>
      </c>
      <c r="W18" s="91">
        <v>51</v>
      </c>
      <c r="X18" s="91">
        <v>45</v>
      </c>
      <c r="Y18" s="91">
        <v>9</v>
      </c>
      <c r="Z18" s="91">
        <v>0</v>
      </c>
      <c r="AA18" s="91">
        <v>0</v>
      </c>
      <c r="AB18" s="91">
        <v>2331</v>
      </c>
    </row>
    <row r="19" spans="2:28">
      <c r="B19" s="171">
        <v>2019</v>
      </c>
      <c r="C19" s="91">
        <v>151</v>
      </c>
      <c r="D19" s="91">
        <v>157</v>
      </c>
      <c r="E19" s="91">
        <v>34</v>
      </c>
      <c r="F19" s="91">
        <v>118</v>
      </c>
      <c r="G19" s="91">
        <v>447</v>
      </c>
      <c r="H19" s="91">
        <v>15</v>
      </c>
      <c r="I19" s="91">
        <v>337</v>
      </c>
      <c r="J19" s="91">
        <v>1</v>
      </c>
      <c r="K19" s="91">
        <v>283</v>
      </c>
      <c r="L19" s="91">
        <v>4</v>
      </c>
      <c r="M19" s="91">
        <v>43</v>
      </c>
      <c r="N19" s="91">
        <v>33</v>
      </c>
      <c r="O19" s="91">
        <v>33</v>
      </c>
      <c r="P19" s="91">
        <v>121</v>
      </c>
      <c r="Q19" s="91">
        <v>93</v>
      </c>
      <c r="R19" s="91">
        <v>203</v>
      </c>
      <c r="S19" s="91">
        <v>48</v>
      </c>
      <c r="T19" s="91">
        <v>67</v>
      </c>
      <c r="U19" s="91">
        <v>82</v>
      </c>
      <c r="V19" s="91">
        <v>0</v>
      </c>
      <c r="W19" s="91">
        <v>75</v>
      </c>
      <c r="X19" s="91">
        <v>88</v>
      </c>
      <c r="Y19" s="91">
        <v>19</v>
      </c>
      <c r="Z19" s="91">
        <v>0</v>
      </c>
      <c r="AA19" s="91">
        <v>0</v>
      </c>
      <c r="AB19" s="91">
        <v>2452</v>
      </c>
    </row>
    <row r="20" spans="2:28">
      <c r="B20" s="171">
        <v>2020</v>
      </c>
      <c r="C20" s="91">
        <v>133</v>
      </c>
      <c r="D20" s="91">
        <v>77</v>
      </c>
      <c r="E20" s="91">
        <v>86</v>
      </c>
      <c r="F20" s="91">
        <v>12</v>
      </c>
      <c r="G20" s="91">
        <v>302</v>
      </c>
      <c r="H20" s="91">
        <v>6</v>
      </c>
      <c r="I20" s="91">
        <v>87</v>
      </c>
      <c r="J20" s="91">
        <v>1</v>
      </c>
      <c r="K20" s="91">
        <v>139</v>
      </c>
      <c r="L20" s="91">
        <v>5</v>
      </c>
      <c r="M20" s="91">
        <v>10</v>
      </c>
      <c r="N20" s="91">
        <v>12</v>
      </c>
      <c r="O20" s="91">
        <v>48</v>
      </c>
      <c r="P20" s="91">
        <v>155</v>
      </c>
      <c r="Q20" s="91">
        <v>141</v>
      </c>
      <c r="R20" s="91">
        <v>273</v>
      </c>
      <c r="S20" s="91">
        <v>23</v>
      </c>
      <c r="T20" s="91">
        <v>69</v>
      </c>
      <c r="U20" s="91">
        <v>73</v>
      </c>
      <c r="V20" s="91">
        <v>0</v>
      </c>
      <c r="W20" s="91">
        <v>39</v>
      </c>
      <c r="X20" s="91">
        <v>117</v>
      </c>
      <c r="Y20" s="91">
        <v>57</v>
      </c>
      <c r="Z20" s="91">
        <v>0</v>
      </c>
      <c r="AA20" s="91">
        <v>0</v>
      </c>
      <c r="AB20" s="91">
        <v>1865</v>
      </c>
    </row>
    <row r="21" spans="2:28">
      <c r="B21" s="171">
        <v>2021</v>
      </c>
      <c r="C21" s="51">
        <v>152</v>
      </c>
      <c r="D21" s="51">
        <v>304</v>
      </c>
      <c r="E21" s="51">
        <v>111</v>
      </c>
      <c r="F21" s="51">
        <v>42</v>
      </c>
      <c r="G21" s="51">
        <v>376</v>
      </c>
      <c r="H21" s="51">
        <v>5</v>
      </c>
      <c r="I21" s="51">
        <v>155</v>
      </c>
      <c r="J21" s="51">
        <v>1</v>
      </c>
      <c r="K21" s="51">
        <v>362</v>
      </c>
      <c r="L21" s="51">
        <v>18</v>
      </c>
      <c r="M21" s="51">
        <v>25</v>
      </c>
      <c r="N21" s="51">
        <v>18</v>
      </c>
      <c r="O21" s="51">
        <v>151</v>
      </c>
      <c r="P21" s="51">
        <v>105</v>
      </c>
      <c r="Q21" s="51">
        <v>120</v>
      </c>
      <c r="R21" s="51">
        <v>232</v>
      </c>
      <c r="S21" s="51">
        <v>12</v>
      </c>
      <c r="T21" s="51">
        <v>26</v>
      </c>
      <c r="U21" s="51">
        <v>79</v>
      </c>
      <c r="V21" s="51">
        <v>0</v>
      </c>
      <c r="W21" s="51">
        <v>77</v>
      </c>
      <c r="X21" s="51">
        <v>64</v>
      </c>
      <c r="Y21" s="51">
        <v>118</v>
      </c>
      <c r="Z21" s="51">
        <v>1</v>
      </c>
      <c r="AA21" s="51">
        <v>0</v>
      </c>
      <c r="AB21" s="51">
        <f>SUM(C21:AA21)</f>
        <v>2554</v>
      </c>
    </row>
    <row r="22" spans="2:28">
      <c r="B22" s="171" t="s">
        <v>572</v>
      </c>
      <c r="C22" s="91">
        <f>SUM(C10:C21)</f>
        <v>1622</v>
      </c>
      <c r="D22" s="91">
        <f>SUM(D10:D21)</f>
        <v>2550</v>
      </c>
      <c r="E22" s="91">
        <f t="shared" ref="E22:AA22" si="0">SUM(E10:E21)</f>
        <v>304</v>
      </c>
      <c r="F22" s="91">
        <f t="shared" si="0"/>
        <v>743</v>
      </c>
      <c r="G22" s="91">
        <f t="shared" si="0"/>
        <v>3162</v>
      </c>
      <c r="H22" s="91">
        <f t="shared" si="0"/>
        <v>80</v>
      </c>
      <c r="I22" s="91">
        <f t="shared" si="0"/>
        <v>2586</v>
      </c>
      <c r="J22" s="91">
        <f t="shared" si="0"/>
        <v>364</v>
      </c>
      <c r="K22" s="91">
        <f t="shared" si="0"/>
        <v>4436</v>
      </c>
      <c r="L22" s="91">
        <f t="shared" si="0"/>
        <v>47</v>
      </c>
      <c r="M22" s="91">
        <f t="shared" si="0"/>
        <v>846</v>
      </c>
      <c r="N22" s="91">
        <f t="shared" si="0"/>
        <v>592</v>
      </c>
      <c r="O22" s="91">
        <f t="shared" si="0"/>
        <v>610</v>
      </c>
      <c r="P22" s="91">
        <f t="shared" si="0"/>
        <v>1081</v>
      </c>
      <c r="Q22" s="91">
        <f t="shared" si="0"/>
        <v>1554</v>
      </c>
      <c r="R22" s="91">
        <f t="shared" si="0"/>
        <v>2130</v>
      </c>
      <c r="S22" s="91">
        <f t="shared" si="0"/>
        <v>217</v>
      </c>
      <c r="T22" s="91">
        <f t="shared" si="0"/>
        <v>611</v>
      </c>
      <c r="U22" s="91">
        <f t="shared" si="0"/>
        <v>1248</v>
      </c>
      <c r="V22" s="91">
        <f t="shared" si="0"/>
        <v>21</v>
      </c>
      <c r="W22" s="91">
        <f t="shared" si="0"/>
        <v>1023</v>
      </c>
      <c r="X22" s="91">
        <f t="shared" si="0"/>
        <v>1201</v>
      </c>
      <c r="Y22" s="91">
        <f t="shared" si="0"/>
        <v>569</v>
      </c>
      <c r="Z22" s="91">
        <f t="shared" si="0"/>
        <v>1</v>
      </c>
      <c r="AA22" s="91">
        <f t="shared" si="0"/>
        <v>0</v>
      </c>
      <c r="AB22" s="91">
        <f>SUM(AB10:AB21)</f>
        <v>27598</v>
      </c>
    </row>
    <row r="25" spans="2:28">
      <c r="B25" s="169" t="s">
        <v>573</v>
      </c>
    </row>
    <row r="26" spans="2:28">
      <c r="B26" s="71"/>
      <c r="C26" s="172" t="s">
        <v>553</v>
      </c>
      <c r="D26" s="172" t="s">
        <v>554</v>
      </c>
      <c r="E26" s="172" t="s">
        <v>543</v>
      </c>
      <c r="F26" s="172" t="s">
        <v>555</v>
      </c>
      <c r="G26" s="172" t="s">
        <v>556</v>
      </c>
      <c r="H26" s="172" t="s">
        <v>557</v>
      </c>
      <c r="I26" s="172" t="s">
        <v>558</v>
      </c>
      <c r="J26" s="172" t="s">
        <v>559</v>
      </c>
      <c r="K26" s="172" t="s">
        <v>560</v>
      </c>
      <c r="L26" s="172" t="s">
        <v>561</v>
      </c>
      <c r="M26" s="172" t="s">
        <v>562</v>
      </c>
      <c r="N26" s="172" t="s">
        <v>563</v>
      </c>
      <c r="O26" s="172" t="s">
        <v>564</v>
      </c>
      <c r="P26" s="172" t="s">
        <v>545</v>
      </c>
      <c r="Q26" s="172" t="s">
        <v>542</v>
      </c>
      <c r="R26" s="172" t="s">
        <v>565</v>
      </c>
      <c r="S26" s="172" t="s">
        <v>566</v>
      </c>
      <c r="T26" s="172" t="s">
        <v>567</v>
      </c>
      <c r="U26" s="172" t="s">
        <v>305</v>
      </c>
      <c r="V26" s="172" t="s">
        <v>568</v>
      </c>
      <c r="W26" s="172" t="s">
        <v>569</v>
      </c>
      <c r="X26" s="172" t="s">
        <v>570</v>
      </c>
      <c r="Y26" s="172" t="s">
        <v>571</v>
      </c>
      <c r="Z26" s="172" t="s">
        <v>462</v>
      </c>
      <c r="AA26" s="172" t="s">
        <v>466</v>
      </c>
      <c r="AB26" s="172" t="s">
        <v>62</v>
      </c>
    </row>
    <row r="27" spans="2:28">
      <c r="B27" s="173">
        <v>2010</v>
      </c>
      <c r="C27" s="93">
        <v>13</v>
      </c>
      <c r="D27" s="93">
        <v>3</v>
      </c>
      <c r="E27" s="93"/>
      <c r="F27" s="93"/>
      <c r="G27" s="93">
        <v>84</v>
      </c>
      <c r="H27" s="93"/>
      <c r="I27" s="93">
        <v>25</v>
      </c>
      <c r="J27" s="93">
        <v>3</v>
      </c>
      <c r="K27" s="93">
        <v>27</v>
      </c>
      <c r="L27" s="93"/>
      <c r="M27" s="93"/>
      <c r="N27" s="93"/>
      <c r="O27" s="93"/>
      <c r="P27" s="93">
        <v>7</v>
      </c>
      <c r="Q27" s="93"/>
      <c r="R27" s="93">
        <v>11</v>
      </c>
      <c r="S27" s="93">
        <v>1</v>
      </c>
      <c r="T27" s="93"/>
      <c r="U27" s="93">
        <v>2</v>
      </c>
      <c r="V27" s="93"/>
      <c r="W27" s="93"/>
      <c r="X27" s="93">
        <v>155</v>
      </c>
      <c r="Y27" s="93"/>
      <c r="Z27" s="93"/>
      <c r="AA27" s="93"/>
      <c r="AB27" s="93">
        <v>331</v>
      </c>
    </row>
    <row r="28" spans="2:28">
      <c r="B28" s="173">
        <v>2011</v>
      </c>
      <c r="C28" s="93">
        <v>9</v>
      </c>
      <c r="D28" s="93"/>
      <c r="E28" s="93"/>
      <c r="F28" s="93"/>
      <c r="G28" s="93"/>
      <c r="H28" s="93"/>
      <c r="I28" s="93">
        <v>7</v>
      </c>
      <c r="J28" s="93">
        <v>6</v>
      </c>
      <c r="K28" s="93">
        <v>44</v>
      </c>
      <c r="L28" s="93"/>
      <c r="M28" s="93"/>
      <c r="N28" s="93"/>
      <c r="O28" s="93">
        <v>41</v>
      </c>
      <c r="P28" s="93">
        <v>1</v>
      </c>
      <c r="Q28" s="93"/>
      <c r="R28" s="93">
        <v>4</v>
      </c>
      <c r="S28" s="93">
        <v>7</v>
      </c>
      <c r="T28" s="93"/>
      <c r="U28" s="93"/>
      <c r="V28" s="93"/>
      <c r="W28" s="93"/>
      <c r="X28" s="93">
        <v>1</v>
      </c>
      <c r="Y28" s="93"/>
      <c r="Z28" s="93"/>
      <c r="AA28" s="93"/>
      <c r="AB28" s="93">
        <v>120</v>
      </c>
    </row>
    <row r="29" spans="2:28">
      <c r="B29" s="173">
        <v>2012</v>
      </c>
      <c r="C29" s="93">
        <v>2</v>
      </c>
      <c r="D29" s="93">
        <v>1</v>
      </c>
      <c r="E29" s="93"/>
      <c r="F29" s="93"/>
      <c r="G29" s="93"/>
      <c r="H29" s="93"/>
      <c r="I29" s="93">
        <v>3</v>
      </c>
      <c r="J29" s="93">
        <v>4</v>
      </c>
      <c r="K29" s="93">
        <v>59</v>
      </c>
      <c r="L29" s="93"/>
      <c r="M29" s="93"/>
      <c r="N29" s="93"/>
      <c r="O29" s="93"/>
      <c r="P29" s="93"/>
      <c r="Q29" s="93"/>
      <c r="R29" s="93"/>
      <c r="S29" s="93"/>
      <c r="T29" s="93">
        <v>1</v>
      </c>
      <c r="U29" s="93"/>
      <c r="V29" s="93"/>
      <c r="W29" s="93"/>
      <c r="X29" s="93">
        <v>3</v>
      </c>
      <c r="Y29" s="93"/>
      <c r="Z29" s="93"/>
      <c r="AA29" s="93"/>
      <c r="AB29" s="93">
        <v>73</v>
      </c>
    </row>
    <row r="30" spans="2:28">
      <c r="B30" s="173">
        <v>2013</v>
      </c>
      <c r="C30" s="93">
        <v>1</v>
      </c>
      <c r="D30" s="93">
        <v>5</v>
      </c>
      <c r="E30" s="93"/>
      <c r="F30" s="93"/>
      <c r="G30" s="93">
        <v>1</v>
      </c>
      <c r="H30" s="93"/>
      <c r="I30" s="93">
        <v>3</v>
      </c>
      <c r="J30" s="93">
        <v>6</v>
      </c>
      <c r="K30" s="93"/>
      <c r="L30" s="93"/>
      <c r="M30" s="93"/>
      <c r="N30" s="93"/>
      <c r="O30" s="93"/>
      <c r="P30" s="93">
        <v>3</v>
      </c>
      <c r="Q30" s="93"/>
      <c r="R30" s="93"/>
      <c r="S30" s="93"/>
      <c r="T30" s="93"/>
      <c r="U30" s="93">
        <v>1</v>
      </c>
      <c r="V30" s="93"/>
      <c r="W30" s="93">
        <v>3</v>
      </c>
      <c r="X30" s="93"/>
      <c r="Y30" s="93">
        <v>5</v>
      </c>
      <c r="Z30" s="93"/>
      <c r="AA30" s="93"/>
      <c r="AB30" s="93">
        <v>28</v>
      </c>
    </row>
    <row r="31" spans="2:28">
      <c r="B31" s="173">
        <v>2014</v>
      </c>
      <c r="C31" s="93"/>
      <c r="D31" s="93"/>
      <c r="E31" s="93"/>
      <c r="F31" s="93"/>
      <c r="G31" s="93"/>
      <c r="H31" s="93"/>
      <c r="I31" s="93">
        <v>3</v>
      </c>
      <c r="J31" s="93">
        <v>2</v>
      </c>
      <c r="K31" s="93"/>
      <c r="L31" s="93"/>
      <c r="M31" s="93"/>
      <c r="N31" s="93"/>
      <c r="O31" s="93">
        <v>1</v>
      </c>
      <c r="P31" s="93">
        <v>4</v>
      </c>
      <c r="Q31" s="93"/>
      <c r="R31" s="93"/>
      <c r="S31" s="93"/>
      <c r="T31" s="93">
        <v>4</v>
      </c>
      <c r="U31" s="93">
        <v>1</v>
      </c>
      <c r="V31" s="93"/>
      <c r="W31" s="93"/>
      <c r="X31" s="93"/>
      <c r="Y31" s="93"/>
      <c r="Z31" s="93"/>
      <c r="AA31" s="93"/>
      <c r="AB31" s="93">
        <v>15</v>
      </c>
    </row>
    <row r="32" spans="2:28">
      <c r="B32" s="173">
        <v>2015</v>
      </c>
      <c r="C32" s="93">
        <v>12</v>
      </c>
      <c r="D32" s="93"/>
      <c r="E32" s="93"/>
      <c r="F32" s="93"/>
      <c r="G32" s="93">
        <v>5</v>
      </c>
      <c r="H32" s="93"/>
      <c r="I32" s="93">
        <v>1</v>
      </c>
      <c r="J32" s="93">
        <v>5</v>
      </c>
      <c r="K32" s="93">
        <v>3</v>
      </c>
      <c r="L32" s="93"/>
      <c r="M32" s="93"/>
      <c r="N32" s="93"/>
      <c r="O32" s="93">
        <v>4</v>
      </c>
      <c r="P32" s="93">
        <v>3</v>
      </c>
      <c r="Q32" s="93"/>
      <c r="R32" s="93"/>
      <c r="S32" s="93">
        <v>2</v>
      </c>
      <c r="T32" s="93"/>
      <c r="U32" s="93"/>
      <c r="V32" s="93">
        <v>55</v>
      </c>
      <c r="W32" s="93"/>
      <c r="X32" s="93"/>
      <c r="Y32" s="93"/>
      <c r="Z32" s="93"/>
      <c r="AA32" s="93"/>
      <c r="AB32" s="93">
        <v>90</v>
      </c>
    </row>
    <row r="33" spans="2:28">
      <c r="B33" s="173">
        <v>2016</v>
      </c>
      <c r="C33" s="93">
        <v>1</v>
      </c>
      <c r="D33" s="93"/>
      <c r="E33" s="93"/>
      <c r="F33" s="93"/>
      <c r="G33" s="93">
        <v>1</v>
      </c>
      <c r="H33" s="93"/>
      <c r="I33" s="93">
        <v>3</v>
      </c>
      <c r="J33" s="93"/>
      <c r="K33" s="93">
        <v>2</v>
      </c>
      <c r="L33" s="93"/>
      <c r="M33" s="93"/>
      <c r="N33" s="93"/>
      <c r="O33" s="93">
        <v>3</v>
      </c>
      <c r="P33" s="93"/>
      <c r="Q33" s="93"/>
      <c r="R33" s="93"/>
      <c r="S33" s="93"/>
      <c r="T33" s="93"/>
      <c r="U33" s="93">
        <v>3</v>
      </c>
      <c r="V33" s="93"/>
      <c r="W33" s="93"/>
      <c r="X33" s="93"/>
      <c r="Y33" s="93"/>
      <c r="Z33" s="93"/>
      <c r="AA33" s="93"/>
      <c r="AB33" s="93">
        <v>13</v>
      </c>
    </row>
    <row r="34" spans="2:28">
      <c r="B34" s="173">
        <v>2017</v>
      </c>
      <c r="C34" s="93">
        <v>3</v>
      </c>
      <c r="D34" s="93">
        <v>1</v>
      </c>
      <c r="E34" s="93"/>
      <c r="F34" s="93"/>
      <c r="G34" s="93">
        <v>1</v>
      </c>
      <c r="H34" s="93">
        <v>1</v>
      </c>
      <c r="I34" s="93">
        <v>2</v>
      </c>
      <c r="J34" s="93">
        <v>2</v>
      </c>
      <c r="K34" s="93">
        <v>1</v>
      </c>
      <c r="L34" s="93"/>
      <c r="M34" s="93"/>
      <c r="N34" s="93"/>
      <c r="O34" s="93"/>
      <c r="P34" s="93"/>
      <c r="Q34" s="93"/>
      <c r="R34" s="93">
        <v>1</v>
      </c>
      <c r="S34" s="93"/>
      <c r="T34" s="93"/>
      <c r="U34" s="93">
        <v>4</v>
      </c>
      <c r="V34" s="93"/>
      <c r="W34" s="93"/>
      <c r="X34" s="93"/>
      <c r="Y34" s="93"/>
      <c r="Z34" s="93"/>
      <c r="AA34" s="93"/>
      <c r="AB34" s="93">
        <v>16</v>
      </c>
    </row>
    <row r="35" spans="2:28">
      <c r="B35" s="173">
        <v>2018</v>
      </c>
      <c r="C35" s="93">
        <v>5</v>
      </c>
      <c r="D35" s="93"/>
      <c r="E35" s="93"/>
      <c r="F35" s="93">
        <v>4</v>
      </c>
      <c r="G35" s="93"/>
      <c r="H35" s="93"/>
      <c r="I35" s="93">
        <v>3</v>
      </c>
      <c r="J35" s="93"/>
      <c r="K35" s="93"/>
      <c r="L35" s="93"/>
      <c r="M35" s="93"/>
      <c r="N35" s="93">
        <v>2</v>
      </c>
      <c r="O35" s="93"/>
      <c r="P35" s="93">
        <v>3</v>
      </c>
      <c r="Q35" s="93">
        <v>1</v>
      </c>
      <c r="R35" s="93">
        <v>1</v>
      </c>
      <c r="S35" s="93"/>
      <c r="T35" s="93"/>
      <c r="U35" s="93"/>
      <c r="V35" s="93"/>
      <c r="W35" s="93"/>
      <c r="X35" s="93">
        <v>1</v>
      </c>
      <c r="Y35" s="93"/>
      <c r="Z35" s="93"/>
      <c r="AA35" s="93"/>
      <c r="AB35" s="93">
        <v>20</v>
      </c>
    </row>
    <row r="36" spans="2:28">
      <c r="B36" s="173">
        <v>2019</v>
      </c>
      <c r="C36" s="93">
        <v>1</v>
      </c>
      <c r="D36" s="93">
        <v>1</v>
      </c>
      <c r="E36" s="93"/>
      <c r="F36" s="93">
        <v>3</v>
      </c>
      <c r="G36" s="93"/>
      <c r="H36" s="93"/>
      <c r="I36" s="93">
        <v>1</v>
      </c>
      <c r="J36" s="93"/>
      <c r="K36" s="93"/>
      <c r="L36" s="93"/>
      <c r="M36" s="93"/>
      <c r="N36" s="93"/>
      <c r="O36" s="93"/>
      <c r="P36" s="93">
        <v>7</v>
      </c>
      <c r="Q36" s="93"/>
      <c r="R36" s="93"/>
      <c r="S36" s="93"/>
      <c r="T36" s="93"/>
      <c r="U36" s="93">
        <v>2</v>
      </c>
      <c r="V36" s="93"/>
      <c r="W36" s="93"/>
      <c r="X36" s="93">
        <v>6</v>
      </c>
      <c r="Y36" s="93"/>
      <c r="Z36" s="93"/>
      <c r="AA36" s="93"/>
      <c r="AB36" s="93">
        <v>21</v>
      </c>
    </row>
    <row r="37" spans="2:28">
      <c r="B37" s="173">
        <v>2020</v>
      </c>
      <c r="C37" s="93">
        <v>11</v>
      </c>
      <c r="D37" s="93"/>
      <c r="E37" s="93"/>
      <c r="F37" s="93"/>
      <c r="G37" s="93">
        <v>61</v>
      </c>
      <c r="H37" s="93"/>
      <c r="I37" s="93"/>
      <c r="J37" s="93"/>
      <c r="K37" s="93"/>
      <c r="L37" s="93"/>
      <c r="M37" s="93"/>
      <c r="N37" s="93"/>
      <c r="O37" s="93"/>
      <c r="P37" s="93">
        <v>4</v>
      </c>
      <c r="Q37" s="93">
        <v>1</v>
      </c>
      <c r="R37" s="93"/>
      <c r="S37" s="93"/>
      <c r="T37" s="93"/>
      <c r="U37" s="93">
        <v>2</v>
      </c>
      <c r="V37" s="93"/>
      <c r="W37" s="93"/>
      <c r="X37" s="93"/>
      <c r="Y37" s="93"/>
      <c r="Z37" s="93"/>
      <c r="AA37" s="93"/>
      <c r="AB37" s="93">
        <v>79</v>
      </c>
    </row>
    <row r="38" spans="2:28">
      <c r="B38" s="173">
        <v>2021</v>
      </c>
      <c r="C38" s="174">
        <v>3</v>
      </c>
      <c r="D38" s="174"/>
      <c r="E38" s="174"/>
      <c r="F38" s="174">
        <v>2</v>
      </c>
      <c r="G38" s="174"/>
      <c r="H38" s="174">
        <v>99</v>
      </c>
      <c r="I38" s="174">
        <v>15</v>
      </c>
      <c r="J38" s="174">
        <v>1</v>
      </c>
      <c r="K38" s="174"/>
      <c r="L38" s="174">
        <v>2</v>
      </c>
      <c r="M38" s="174"/>
      <c r="N38" s="174"/>
      <c r="O38" s="174">
        <v>82</v>
      </c>
      <c r="P38" s="174">
        <v>10</v>
      </c>
      <c r="Q38" s="174"/>
      <c r="R38" s="174"/>
      <c r="S38" s="174"/>
      <c r="T38" s="174">
        <v>3</v>
      </c>
      <c r="U38" s="174">
        <v>1</v>
      </c>
      <c r="V38" s="174"/>
      <c r="W38" s="174"/>
      <c r="X38" s="174"/>
      <c r="Y38" s="174"/>
      <c r="Z38" s="174"/>
      <c r="AA38" s="174"/>
      <c r="AB38" s="174">
        <v>218</v>
      </c>
    </row>
    <row r="39" spans="2:28">
      <c r="B39" s="171" t="s">
        <v>572</v>
      </c>
      <c r="C39" s="93">
        <f>SUM(C27:C38)</f>
        <v>61</v>
      </c>
      <c r="D39" s="93">
        <f>SUM(D27:D38)</f>
        <v>11</v>
      </c>
      <c r="E39" s="93">
        <f t="shared" ref="E39:AA39" si="1">SUM(E27:E38)</f>
        <v>0</v>
      </c>
      <c r="F39" s="93">
        <f t="shared" si="1"/>
        <v>9</v>
      </c>
      <c r="G39" s="93">
        <f t="shared" si="1"/>
        <v>153</v>
      </c>
      <c r="H39" s="93">
        <f t="shared" si="1"/>
        <v>100</v>
      </c>
      <c r="I39" s="93">
        <f t="shared" si="1"/>
        <v>66</v>
      </c>
      <c r="J39" s="93">
        <f t="shared" si="1"/>
        <v>29</v>
      </c>
      <c r="K39" s="93">
        <f t="shared" si="1"/>
        <v>136</v>
      </c>
      <c r="L39" s="93">
        <f t="shared" si="1"/>
        <v>2</v>
      </c>
      <c r="M39" s="93">
        <f t="shared" si="1"/>
        <v>0</v>
      </c>
      <c r="N39" s="93">
        <f t="shared" si="1"/>
        <v>2</v>
      </c>
      <c r="O39" s="93">
        <f t="shared" si="1"/>
        <v>131</v>
      </c>
      <c r="P39" s="93">
        <f t="shared" si="1"/>
        <v>42</v>
      </c>
      <c r="Q39" s="93">
        <f t="shared" si="1"/>
        <v>2</v>
      </c>
      <c r="R39" s="93">
        <f t="shared" si="1"/>
        <v>17</v>
      </c>
      <c r="S39" s="93">
        <f t="shared" si="1"/>
        <v>10</v>
      </c>
      <c r="T39" s="93">
        <f t="shared" si="1"/>
        <v>8</v>
      </c>
      <c r="U39" s="93">
        <f t="shared" si="1"/>
        <v>16</v>
      </c>
      <c r="V39" s="93">
        <f t="shared" si="1"/>
        <v>55</v>
      </c>
      <c r="W39" s="93">
        <f t="shared" si="1"/>
        <v>3</v>
      </c>
      <c r="X39" s="93">
        <f t="shared" si="1"/>
        <v>166</v>
      </c>
      <c r="Y39" s="93">
        <f t="shared" si="1"/>
        <v>5</v>
      </c>
      <c r="Z39" s="93">
        <f t="shared" si="1"/>
        <v>0</v>
      </c>
      <c r="AA39" s="93">
        <f t="shared" si="1"/>
        <v>0</v>
      </c>
      <c r="AB39" s="93">
        <f>SUM(AB27:AB38)</f>
        <v>1024</v>
      </c>
    </row>
    <row r="42" spans="2:28">
      <c r="B42" t="s">
        <v>51</v>
      </c>
    </row>
    <row r="43" spans="2:28">
      <c r="B43" t="s">
        <v>574</v>
      </c>
    </row>
  </sheetData>
  <hyperlinks>
    <hyperlink ref="A1" location="Indice!A1" display="Regresar &lt;-"/>
  </hyperlink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T75"/>
  <sheetViews>
    <sheetView workbookViewId="0"/>
  </sheetViews>
  <sheetFormatPr baseColWidth="10" defaultRowHeight="15"/>
  <cols>
    <col min="2" max="2" width="15.7109375" customWidth="1"/>
    <col min="3" max="3" width="11.42578125" customWidth="1"/>
    <col min="14" max="14" width="15.7109375" customWidth="1"/>
    <col min="26" max="26" width="15.85546875" customWidth="1"/>
    <col min="38" max="38" width="15.7109375" customWidth="1"/>
    <col min="50" max="50" width="15.42578125" customWidth="1"/>
    <col min="62" max="62" width="16" customWidth="1"/>
  </cols>
  <sheetData>
    <row r="1" spans="1:72">
      <c r="A1" s="1" t="s">
        <v>1552</v>
      </c>
    </row>
    <row r="2" spans="1:72" ht="21">
      <c r="B2" s="2" t="s">
        <v>273</v>
      </c>
    </row>
    <row r="3" spans="1:72" ht="21">
      <c r="B3" s="41" t="s">
        <v>551</v>
      </c>
    </row>
    <row r="4" spans="1:72" ht="21">
      <c r="B4" s="41"/>
    </row>
    <row r="5" spans="1:72" ht="15.75">
      <c r="B5" s="47" t="s">
        <v>575</v>
      </c>
    </row>
    <row r="8" spans="1:72">
      <c r="B8" s="169" t="s">
        <v>576</v>
      </c>
    </row>
    <row r="9" spans="1:72">
      <c r="C9" s="472" t="s">
        <v>577</v>
      </c>
      <c r="D9" s="473"/>
      <c r="E9" s="473"/>
      <c r="F9" s="473"/>
      <c r="G9" s="473"/>
      <c r="H9" s="473"/>
      <c r="I9" s="473"/>
      <c r="J9" s="473"/>
      <c r="K9" s="473"/>
      <c r="L9" s="474"/>
      <c r="O9" s="444" t="s">
        <v>585</v>
      </c>
      <c r="P9" s="444"/>
      <c r="Q9" s="444"/>
      <c r="R9" s="444"/>
      <c r="S9" s="444"/>
      <c r="T9" s="444"/>
      <c r="U9" s="444"/>
      <c r="V9" s="444"/>
      <c r="W9" s="444"/>
      <c r="X9" s="444"/>
      <c r="AA9" s="444" t="s">
        <v>586</v>
      </c>
      <c r="AB9" s="444"/>
      <c r="AC9" s="444"/>
      <c r="AD9" s="444"/>
      <c r="AE9" s="444"/>
      <c r="AF9" s="444"/>
      <c r="AG9" s="444"/>
      <c r="AH9" s="444"/>
      <c r="AI9" s="444"/>
      <c r="AJ9" s="444"/>
      <c r="AM9" s="444" t="s">
        <v>587</v>
      </c>
      <c r="AN9" s="444"/>
      <c r="AO9" s="444"/>
      <c r="AP9" s="444"/>
      <c r="AQ9" s="444"/>
      <c r="AR9" s="444"/>
      <c r="AS9" s="444"/>
      <c r="AT9" s="444"/>
      <c r="AU9" s="444"/>
      <c r="AV9" s="444"/>
      <c r="AY9" s="444" t="s">
        <v>588</v>
      </c>
      <c r="AZ9" s="444"/>
      <c r="BA9" s="444"/>
      <c r="BB9" s="444"/>
      <c r="BC9" s="444"/>
      <c r="BD9" s="444"/>
      <c r="BE9" s="444"/>
      <c r="BF9" s="444"/>
      <c r="BG9" s="444"/>
      <c r="BH9" s="444"/>
      <c r="BK9" s="444" t="s">
        <v>590</v>
      </c>
      <c r="BL9" s="444"/>
      <c r="BM9" s="444"/>
      <c r="BN9" s="444"/>
      <c r="BO9" s="444"/>
      <c r="BP9" s="444"/>
      <c r="BQ9" s="444"/>
      <c r="BR9" s="444"/>
      <c r="BS9" s="444"/>
      <c r="BT9" s="444"/>
    </row>
    <row r="10" spans="1:72">
      <c r="C10" s="176">
        <v>2013</v>
      </c>
      <c r="D10" s="176">
        <v>2014</v>
      </c>
      <c r="E10" s="176">
        <v>2015</v>
      </c>
      <c r="F10" s="176">
        <v>2016</v>
      </c>
      <c r="G10" s="176">
        <v>2017</v>
      </c>
      <c r="H10" s="176">
        <v>2018</v>
      </c>
      <c r="I10" s="176">
        <v>2019</v>
      </c>
      <c r="J10" s="176">
        <v>2020</v>
      </c>
      <c r="K10" s="181">
        <v>2021</v>
      </c>
      <c r="L10" s="176" t="s">
        <v>578</v>
      </c>
      <c r="N10" s="180"/>
      <c r="O10" s="176">
        <v>2013</v>
      </c>
      <c r="P10" s="176">
        <v>2014</v>
      </c>
      <c r="Q10" s="176">
        <v>2015</v>
      </c>
      <c r="R10" s="176">
        <v>2016</v>
      </c>
      <c r="S10" s="176">
        <v>2017</v>
      </c>
      <c r="T10" s="176">
        <v>2018</v>
      </c>
      <c r="U10" s="176">
        <v>2019</v>
      </c>
      <c r="V10" s="176">
        <v>2020</v>
      </c>
      <c r="W10" s="176">
        <v>2021</v>
      </c>
      <c r="X10" s="176" t="s">
        <v>578</v>
      </c>
      <c r="Z10" s="180"/>
      <c r="AA10" s="176">
        <v>2013</v>
      </c>
      <c r="AB10" s="176">
        <v>2014</v>
      </c>
      <c r="AC10" s="176">
        <v>2015</v>
      </c>
      <c r="AD10" s="176">
        <v>2016</v>
      </c>
      <c r="AE10" s="176">
        <v>2017</v>
      </c>
      <c r="AF10" s="176">
        <v>2018</v>
      </c>
      <c r="AG10" s="176">
        <v>2019</v>
      </c>
      <c r="AH10" s="176">
        <v>2020</v>
      </c>
      <c r="AI10" s="176">
        <v>2021</v>
      </c>
      <c r="AJ10" s="176" t="s">
        <v>578</v>
      </c>
      <c r="AL10" s="180"/>
      <c r="AM10" s="176">
        <v>2013</v>
      </c>
      <c r="AN10" s="176">
        <v>2014</v>
      </c>
      <c r="AO10" s="176">
        <v>2015</v>
      </c>
      <c r="AP10" s="176">
        <v>2016</v>
      </c>
      <c r="AQ10" s="176">
        <v>2017</v>
      </c>
      <c r="AR10" s="176">
        <v>2018</v>
      </c>
      <c r="AS10" s="176">
        <v>2019</v>
      </c>
      <c r="AT10" s="176">
        <v>2020</v>
      </c>
      <c r="AU10" s="176">
        <v>2021</v>
      </c>
      <c r="AV10" s="176" t="s">
        <v>578</v>
      </c>
      <c r="AX10" s="180"/>
      <c r="AY10" s="176">
        <v>2013</v>
      </c>
      <c r="AZ10" s="176">
        <v>2014</v>
      </c>
      <c r="BA10" s="176">
        <v>2015</v>
      </c>
      <c r="BB10" s="176">
        <v>2016</v>
      </c>
      <c r="BC10" s="176">
        <v>2017</v>
      </c>
      <c r="BD10" s="176">
        <v>2018</v>
      </c>
      <c r="BE10" s="176">
        <v>2019</v>
      </c>
      <c r="BF10" s="176">
        <v>2020</v>
      </c>
      <c r="BG10" s="176">
        <v>2021</v>
      </c>
      <c r="BH10" s="176" t="s">
        <v>578</v>
      </c>
      <c r="BK10" s="176">
        <v>2013</v>
      </c>
      <c r="BL10" s="176">
        <v>2014</v>
      </c>
      <c r="BM10" s="176">
        <v>2015</v>
      </c>
      <c r="BN10" s="176">
        <v>2016</v>
      </c>
      <c r="BO10" s="176">
        <v>2017</v>
      </c>
      <c r="BP10" s="176">
        <v>2018</v>
      </c>
      <c r="BQ10" s="176">
        <v>2019</v>
      </c>
      <c r="BR10" s="176">
        <v>2020</v>
      </c>
      <c r="BS10" s="176">
        <v>2021</v>
      </c>
      <c r="BT10" s="176" t="s">
        <v>578</v>
      </c>
    </row>
    <row r="11" spans="1:72">
      <c r="B11" s="90" t="s">
        <v>579</v>
      </c>
      <c r="C11" s="34">
        <v>4536</v>
      </c>
      <c r="D11" s="34">
        <v>3596</v>
      </c>
      <c r="E11" s="34">
        <v>3387</v>
      </c>
      <c r="F11" s="34">
        <v>4508</v>
      </c>
      <c r="G11" s="34">
        <v>5951</v>
      </c>
      <c r="H11" s="34">
        <v>6077</v>
      </c>
      <c r="I11" s="34">
        <v>2764</v>
      </c>
      <c r="J11" s="34">
        <v>4558</v>
      </c>
      <c r="K11" s="34">
        <v>3670</v>
      </c>
      <c r="L11" s="34">
        <f>SUM(C11:K11)</f>
        <v>39047</v>
      </c>
      <c r="N11" s="90" t="s">
        <v>579</v>
      </c>
      <c r="O11" s="35">
        <v>282</v>
      </c>
      <c r="P11" s="35">
        <v>360</v>
      </c>
      <c r="Q11" s="35">
        <v>405</v>
      </c>
      <c r="R11" s="35">
        <v>592</v>
      </c>
      <c r="S11" s="35">
        <v>383</v>
      </c>
      <c r="T11" s="35">
        <v>613</v>
      </c>
      <c r="U11" s="35">
        <v>343</v>
      </c>
      <c r="V11" s="35">
        <v>200</v>
      </c>
      <c r="W11" s="35">
        <v>76</v>
      </c>
      <c r="X11" s="182">
        <f>SUM(O11:W11)</f>
        <v>3254</v>
      </c>
      <c r="Z11" s="90" t="s">
        <v>579</v>
      </c>
      <c r="AA11" s="34">
        <v>451</v>
      </c>
      <c r="AB11" s="34">
        <v>304</v>
      </c>
      <c r="AC11" s="34">
        <v>544</v>
      </c>
      <c r="AD11" s="34">
        <v>996</v>
      </c>
      <c r="AE11" s="34">
        <v>1680</v>
      </c>
      <c r="AF11" s="34">
        <v>1313</v>
      </c>
      <c r="AG11" s="34">
        <v>1128</v>
      </c>
      <c r="AH11" s="34">
        <v>1439</v>
      </c>
      <c r="AI11" s="34">
        <v>1011</v>
      </c>
      <c r="AJ11" s="184">
        <f>SUM(AA11:AI11)</f>
        <v>8866</v>
      </c>
      <c r="AL11" s="186" t="s">
        <v>579</v>
      </c>
      <c r="AM11" s="179">
        <v>2151</v>
      </c>
      <c r="AN11" s="179">
        <v>4512</v>
      </c>
      <c r="AO11" s="179">
        <v>4331</v>
      </c>
      <c r="AP11" s="179">
        <v>2160</v>
      </c>
      <c r="AQ11" s="179">
        <v>3650</v>
      </c>
      <c r="AR11" s="179">
        <v>2077</v>
      </c>
      <c r="AS11" s="34">
        <v>2633</v>
      </c>
      <c r="AT11" s="34">
        <v>3843</v>
      </c>
      <c r="AU11" s="34">
        <v>2713</v>
      </c>
      <c r="AV11" s="185">
        <f>SUM(AM11:AU11)</f>
        <v>28070</v>
      </c>
      <c r="AX11" s="189" t="s">
        <v>579</v>
      </c>
      <c r="AY11" s="190">
        <v>424</v>
      </c>
      <c r="AZ11" s="177">
        <v>1008</v>
      </c>
      <c r="BA11" s="177">
        <v>428</v>
      </c>
      <c r="BB11" s="177">
        <v>234</v>
      </c>
      <c r="BC11" s="177">
        <v>439</v>
      </c>
      <c r="BD11" s="177">
        <v>412</v>
      </c>
      <c r="BE11" s="67">
        <v>330</v>
      </c>
      <c r="BF11" s="67">
        <v>376</v>
      </c>
      <c r="BG11" s="67">
        <v>244</v>
      </c>
      <c r="BH11" s="191">
        <f>SUM(AY11:BG11)</f>
        <v>3895</v>
      </c>
      <c r="BJ11" s="90" t="s">
        <v>579</v>
      </c>
      <c r="BK11" s="91">
        <v>7844</v>
      </c>
      <c r="BL11" s="91">
        <v>9780</v>
      </c>
      <c r="BM11" s="91">
        <v>9095</v>
      </c>
      <c r="BN11" s="91">
        <v>8490</v>
      </c>
      <c r="BO11" s="91">
        <v>12103</v>
      </c>
      <c r="BP11" s="91">
        <v>10492</v>
      </c>
      <c r="BQ11" s="91">
        <v>7198</v>
      </c>
      <c r="BR11" s="91">
        <v>10416</v>
      </c>
      <c r="BS11" s="91">
        <v>7714</v>
      </c>
      <c r="BT11" s="91">
        <v>83132</v>
      </c>
    </row>
    <row r="12" spans="1:72">
      <c r="B12" s="90" t="s">
        <v>580</v>
      </c>
      <c r="C12" s="34">
        <v>1517</v>
      </c>
      <c r="D12" s="34">
        <v>4744</v>
      </c>
      <c r="E12" s="34">
        <v>3398</v>
      </c>
      <c r="F12" s="34">
        <v>3914</v>
      </c>
      <c r="G12" s="34">
        <v>3069</v>
      </c>
      <c r="H12" s="34">
        <v>4510</v>
      </c>
      <c r="I12" s="34">
        <v>3087</v>
      </c>
      <c r="J12" s="34"/>
      <c r="K12" s="34">
        <v>2333</v>
      </c>
      <c r="L12" s="34">
        <f t="shared" ref="L12:L14" si="0">SUM(C12:K12)</f>
        <v>26572</v>
      </c>
      <c r="N12" s="90" t="s">
        <v>580</v>
      </c>
      <c r="O12" s="35">
        <v>241</v>
      </c>
      <c r="P12" s="35">
        <v>491</v>
      </c>
      <c r="Q12" s="35">
        <v>344</v>
      </c>
      <c r="R12" s="35">
        <v>621</v>
      </c>
      <c r="S12" s="35">
        <v>483</v>
      </c>
      <c r="T12" s="35">
        <v>448</v>
      </c>
      <c r="U12" s="35">
        <v>253</v>
      </c>
      <c r="V12" s="35"/>
      <c r="W12" s="35">
        <v>247</v>
      </c>
      <c r="X12" s="182">
        <f t="shared" ref="X12:X14" si="1">SUM(O12:W12)</f>
        <v>3128</v>
      </c>
      <c r="Z12" s="90" t="s">
        <v>580</v>
      </c>
      <c r="AA12" s="34">
        <v>599</v>
      </c>
      <c r="AB12" s="34">
        <v>602</v>
      </c>
      <c r="AC12" s="34">
        <v>426</v>
      </c>
      <c r="AD12" s="34">
        <v>721</v>
      </c>
      <c r="AE12" s="34">
        <v>2446</v>
      </c>
      <c r="AF12" s="34">
        <v>1992</v>
      </c>
      <c r="AG12" s="34">
        <v>1817</v>
      </c>
      <c r="AH12" s="34"/>
      <c r="AI12" s="34">
        <v>1684</v>
      </c>
      <c r="AJ12" s="184">
        <f t="shared" ref="AJ12:AJ14" si="2">SUM(AA12:AI12)</f>
        <v>10287</v>
      </c>
      <c r="AL12" s="186" t="s">
        <v>580</v>
      </c>
      <c r="AM12" s="179">
        <v>2175</v>
      </c>
      <c r="AN12" s="179">
        <v>2879</v>
      </c>
      <c r="AO12" s="179">
        <v>2380</v>
      </c>
      <c r="AP12" s="179">
        <v>2849</v>
      </c>
      <c r="AQ12" s="179">
        <v>4751</v>
      </c>
      <c r="AR12" s="179">
        <v>1356</v>
      </c>
      <c r="AS12" s="34">
        <v>3560</v>
      </c>
      <c r="AT12" s="34"/>
      <c r="AU12" s="34">
        <v>2432</v>
      </c>
      <c r="AV12" s="185">
        <f t="shared" ref="AV12:AV14" si="3">SUM(AM12:AU12)</f>
        <v>22382</v>
      </c>
      <c r="AX12" s="189" t="s">
        <v>580</v>
      </c>
      <c r="AY12" s="190">
        <v>559</v>
      </c>
      <c r="AZ12" s="177">
        <v>539</v>
      </c>
      <c r="BA12" s="177">
        <v>431</v>
      </c>
      <c r="BB12" s="177">
        <v>469</v>
      </c>
      <c r="BC12" s="177">
        <v>428</v>
      </c>
      <c r="BD12" s="177">
        <v>593</v>
      </c>
      <c r="BE12" s="67">
        <v>383</v>
      </c>
      <c r="BF12" s="67"/>
      <c r="BG12" s="67">
        <v>356</v>
      </c>
      <c r="BH12" s="191">
        <f t="shared" ref="BH12:BH14" si="4">SUM(AY12:BG12)</f>
        <v>3758</v>
      </c>
      <c r="BJ12" s="90" t="s">
        <v>580</v>
      </c>
      <c r="BK12" s="91">
        <v>5091</v>
      </c>
      <c r="BL12" s="91">
        <v>9255</v>
      </c>
      <c r="BM12" s="91">
        <v>6979</v>
      </c>
      <c r="BN12" s="91">
        <v>8574</v>
      </c>
      <c r="BO12" s="91">
        <v>11177</v>
      </c>
      <c r="BP12" s="91">
        <v>8899</v>
      </c>
      <c r="BQ12" s="91">
        <v>9100</v>
      </c>
      <c r="BR12" s="91"/>
      <c r="BS12" s="91">
        <v>7052</v>
      </c>
      <c r="BT12" s="91">
        <v>66127</v>
      </c>
    </row>
    <row r="13" spans="1:72">
      <c r="B13" s="90" t="s">
        <v>581</v>
      </c>
      <c r="C13" s="34">
        <v>1568</v>
      </c>
      <c r="D13" s="34">
        <v>2738</v>
      </c>
      <c r="E13" s="34">
        <v>2748</v>
      </c>
      <c r="F13" s="34">
        <v>2773</v>
      </c>
      <c r="G13" s="34">
        <v>2322</v>
      </c>
      <c r="H13" s="34">
        <v>3066</v>
      </c>
      <c r="I13" s="34">
        <v>1328</v>
      </c>
      <c r="J13" s="34">
        <v>1798</v>
      </c>
      <c r="K13" s="34">
        <v>1994</v>
      </c>
      <c r="L13" s="34">
        <f t="shared" si="0"/>
        <v>20335</v>
      </c>
      <c r="N13" s="90" t="s">
        <v>581</v>
      </c>
      <c r="O13" s="35">
        <v>161</v>
      </c>
      <c r="P13" s="35">
        <v>306</v>
      </c>
      <c r="Q13" s="35">
        <v>924</v>
      </c>
      <c r="R13" s="35">
        <v>358</v>
      </c>
      <c r="S13" s="35">
        <v>434</v>
      </c>
      <c r="T13" s="35">
        <v>218</v>
      </c>
      <c r="U13" s="35">
        <v>412</v>
      </c>
      <c r="V13" s="35">
        <v>208</v>
      </c>
      <c r="W13" s="35">
        <v>165</v>
      </c>
      <c r="X13" s="182">
        <f t="shared" si="1"/>
        <v>3186</v>
      </c>
      <c r="Z13" s="90" t="s">
        <v>581</v>
      </c>
      <c r="AA13" s="34">
        <v>378</v>
      </c>
      <c r="AB13" s="34">
        <v>623</v>
      </c>
      <c r="AC13" s="34">
        <v>619</v>
      </c>
      <c r="AD13" s="34">
        <v>771</v>
      </c>
      <c r="AE13" s="34">
        <v>1550</v>
      </c>
      <c r="AF13" s="34">
        <v>2230</v>
      </c>
      <c r="AG13" s="34">
        <v>1533</v>
      </c>
      <c r="AH13" s="34">
        <v>1342</v>
      </c>
      <c r="AI13" s="34">
        <v>2434</v>
      </c>
      <c r="AJ13" s="184">
        <f t="shared" si="2"/>
        <v>11480</v>
      </c>
      <c r="AL13" s="186" t="s">
        <v>581</v>
      </c>
      <c r="AM13" s="179">
        <v>2500</v>
      </c>
      <c r="AN13" s="179">
        <v>2691</v>
      </c>
      <c r="AO13" s="179">
        <v>2140</v>
      </c>
      <c r="AP13" s="179">
        <v>2128</v>
      </c>
      <c r="AQ13" s="179">
        <v>2117</v>
      </c>
      <c r="AR13" s="179">
        <v>2948</v>
      </c>
      <c r="AS13" s="34">
        <v>2277</v>
      </c>
      <c r="AT13" s="34">
        <v>2530</v>
      </c>
      <c r="AU13" s="34">
        <v>2272</v>
      </c>
      <c r="AV13" s="185">
        <f t="shared" si="3"/>
        <v>21603</v>
      </c>
      <c r="AX13" s="189" t="s">
        <v>581</v>
      </c>
      <c r="AY13" s="177">
        <v>177</v>
      </c>
      <c r="AZ13" s="177">
        <v>486</v>
      </c>
      <c r="BA13" s="177">
        <v>197</v>
      </c>
      <c r="BB13" s="177">
        <v>514</v>
      </c>
      <c r="BC13" s="177">
        <v>255</v>
      </c>
      <c r="BD13" s="177">
        <v>356</v>
      </c>
      <c r="BE13" s="67">
        <v>249</v>
      </c>
      <c r="BF13" s="67">
        <v>286</v>
      </c>
      <c r="BG13" s="67">
        <v>219</v>
      </c>
      <c r="BH13" s="191">
        <f t="shared" si="4"/>
        <v>2739</v>
      </c>
      <c r="BJ13" s="90" t="s">
        <v>581</v>
      </c>
      <c r="BK13" s="91">
        <v>4784</v>
      </c>
      <c r="BL13" s="91">
        <v>6844</v>
      </c>
      <c r="BM13" s="91">
        <v>6628</v>
      </c>
      <c r="BN13" s="91">
        <v>6544</v>
      </c>
      <c r="BO13" s="91">
        <v>6678</v>
      </c>
      <c r="BP13" s="91">
        <v>8818</v>
      </c>
      <c r="BQ13" s="91">
        <v>5799</v>
      </c>
      <c r="BR13" s="91">
        <v>6164</v>
      </c>
      <c r="BS13" s="91">
        <v>7084</v>
      </c>
      <c r="BT13" s="91">
        <v>59343</v>
      </c>
    </row>
    <row r="14" spans="1:72">
      <c r="B14" s="90" t="s">
        <v>582</v>
      </c>
      <c r="C14" s="34">
        <v>1794</v>
      </c>
      <c r="D14" s="34">
        <v>2303</v>
      </c>
      <c r="E14" s="34">
        <v>4127</v>
      </c>
      <c r="F14" s="34">
        <v>3804</v>
      </c>
      <c r="G14" s="34">
        <v>2430</v>
      </c>
      <c r="H14" s="34">
        <v>2307</v>
      </c>
      <c r="I14" s="34">
        <v>2413</v>
      </c>
      <c r="J14" s="34">
        <v>2651</v>
      </c>
      <c r="K14" s="34">
        <v>1210</v>
      </c>
      <c r="L14" s="34">
        <f t="shared" si="0"/>
        <v>23039</v>
      </c>
      <c r="N14" s="90" t="s">
        <v>582</v>
      </c>
      <c r="O14" s="35">
        <v>236</v>
      </c>
      <c r="P14" s="35">
        <v>741</v>
      </c>
      <c r="Q14" s="35">
        <v>1092</v>
      </c>
      <c r="R14" s="35">
        <v>534</v>
      </c>
      <c r="S14" s="35">
        <v>820</v>
      </c>
      <c r="T14" s="35">
        <v>100</v>
      </c>
      <c r="U14" s="35">
        <v>413</v>
      </c>
      <c r="V14" s="35">
        <v>129</v>
      </c>
      <c r="W14" s="35">
        <v>175</v>
      </c>
      <c r="X14" s="182">
        <f t="shared" si="1"/>
        <v>4240</v>
      </c>
      <c r="Z14" s="90" t="s">
        <v>582</v>
      </c>
      <c r="AA14" s="34">
        <v>530</v>
      </c>
      <c r="AB14" s="34">
        <v>995</v>
      </c>
      <c r="AC14" s="34">
        <v>743</v>
      </c>
      <c r="AD14" s="34">
        <v>1434</v>
      </c>
      <c r="AE14" s="34">
        <v>1684</v>
      </c>
      <c r="AF14" s="34">
        <v>1646</v>
      </c>
      <c r="AG14" s="34">
        <v>3288</v>
      </c>
      <c r="AH14" s="34">
        <v>1513</v>
      </c>
      <c r="AI14" s="34">
        <v>2458</v>
      </c>
      <c r="AJ14" s="184">
        <f t="shared" si="2"/>
        <v>14291</v>
      </c>
      <c r="AL14" s="186" t="s">
        <v>582</v>
      </c>
      <c r="AM14" s="179">
        <v>5715</v>
      </c>
      <c r="AN14" s="179">
        <v>5015</v>
      </c>
      <c r="AO14" s="179">
        <v>3125</v>
      </c>
      <c r="AP14" s="179">
        <v>4400</v>
      </c>
      <c r="AQ14" s="179">
        <v>3254</v>
      </c>
      <c r="AR14" s="179">
        <v>4835</v>
      </c>
      <c r="AS14" s="34">
        <v>5520</v>
      </c>
      <c r="AT14" s="34">
        <v>2920</v>
      </c>
      <c r="AU14" s="34">
        <v>2701</v>
      </c>
      <c r="AV14" s="185">
        <f t="shared" si="3"/>
        <v>37485</v>
      </c>
      <c r="AX14" s="189" t="s">
        <v>582</v>
      </c>
      <c r="AY14" s="177">
        <v>472</v>
      </c>
      <c r="AZ14" s="177">
        <v>698</v>
      </c>
      <c r="BA14" s="177">
        <v>257</v>
      </c>
      <c r="BB14" s="177">
        <v>277</v>
      </c>
      <c r="BC14" s="177">
        <v>664</v>
      </c>
      <c r="BD14" s="177">
        <v>243</v>
      </c>
      <c r="BE14" s="67">
        <v>302</v>
      </c>
      <c r="BF14" s="67">
        <v>195</v>
      </c>
      <c r="BG14" s="67">
        <v>324</v>
      </c>
      <c r="BH14" s="191">
        <f t="shared" si="4"/>
        <v>3432</v>
      </c>
      <c r="BJ14" s="90" t="s">
        <v>582</v>
      </c>
      <c r="BK14" s="91">
        <v>8747</v>
      </c>
      <c r="BL14" s="91">
        <v>9752</v>
      </c>
      <c r="BM14" s="91">
        <v>9344</v>
      </c>
      <c r="BN14" s="91">
        <v>10449</v>
      </c>
      <c r="BO14" s="91">
        <v>8852</v>
      </c>
      <c r="BP14" s="91">
        <v>9131</v>
      </c>
      <c r="BQ14" s="91">
        <v>11936</v>
      </c>
      <c r="BR14" s="91">
        <v>7408</v>
      </c>
      <c r="BS14" s="91">
        <v>6868</v>
      </c>
      <c r="BT14" s="91">
        <v>82487</v>
      </c>
    </row>
    <row r="15" spans="1:72">
      <c r="B15" s="90"/>
      <c r="C15" s="34"/>
      <c r="D15" s="34"/>
      <c r="E15" s="34"/>
      <c r="F15" s="34"/>
      <c r="G15" s="34"/>
      <c r="H15" s="34"/>
      <c r="I15" s="34"/>
      <c r="J15" s="34"/>
      <c r="K15" s="34"/>
      <c r="L15" s="34"/>
      <c r="N15" s="90"/>
      <c r="O15" s="182"/>
      <c r="P15" s="182"/>
      <c r="Q15" s="182"/>
      <c r="R15" s="182"/>
      <c r="S15" s="182"/>
      <c r="T15" s="182"/>
      <c r="U15" s="35"/>
      <c r="V15" s="35"/>
      <c r="W15" s="35"/>
      <c r="X15" s="182"/>
      <c r="Z15" s="90"/>
      <c r="AA15" s="184"/>
      <c r="AB15" s="184"/>
      <c r="AC15" s="184"/>
      <c r="AD15" s="184"/>
      <c r="AE15" s="184"/>
      <c r="AF15" s="184"/>
      <c r="AG15" s="34"/>
      <c r="AH15" s="34"/>
      <c r="AI15" s="34"/>
      <c r="AJ15" s="184"/>
      <c r="AL15" s="187"/>
      <c r="AM15" s="185"/>
      <c r="AN15" s="185"/>
      <c r="AO15" s="185"/>
      <c r="AP15" s="185"/>
      <c r="AQ15" s="185"/>
      <c r="AR15" s="185"/>
      <c r="AS15" s="185"/>
      <c r="AT15" s="34"/>
      <c r="AU15" s="34"/>
      <c r="AV15" s="185"/>
      <c r="AX15" s="189"/>
      <c r="AY15" s="68"/>
      <c r="AZ15" s="191"/>
      <c r="BA15" s="191"/>
      <c r="BB15" s="191"/>
      <c r="BC15" s="191"/>
      <c r="BD15" s="191"/>
      <c r="BE15" s="191"/>
      <c r="BF15" s="67"/>
      <c r="BG15" s="67"/>
      <c r="BH15" s="191"/>
      <c r="BJ15" s="90"/>
      <c r="BK15" s="91"/>
      <c r="BL15" s="91"/>
      <c r="BM15" s="91"/>
      <c r="BN15" s="91"/>
      <c r="BO15" s="91"/>
      <c r="BP15" s="91"/>
      <c r="BQ15" s="91"/>
      <c r="BR15" s="91"/>
      <c r="BS15" s="91"/>
      <c r="BT15" s="91"/>
    </row>
    <row r="16" spans="1:72">
      <c r="B16" s="90" t="s">
        <v>62</v>
      </c>
      <c r="C16" s="34">
        <v>9415</v>
      </c>
      <c r="D16" s="34">
        <v>13381</v>
      </c>
      <c r="E16" s="34">
        <v>13660</v>
      </c>
      <c r="F16" s="34">
        <v>14999</v>
      </c>
      <c r="G16" s="34">
        <v>13772</v>
      </c>
      <c r="H16" s="34">
        <v>15960</v>
      </c>
      <c r="I16" s="34">
        <f>SUM(I11:I15)</f>
        <v>9592</v>
      </c>
      <c r="J16" s="34">
        <f>SUM(J11:J15)</f>
        <v>9007</v>
      </c>
      <c r="K16" s="34">
        <f>SUM(K11:K15)</f>
        <v>9207</v>
      </c>
      <c r="L16" s="34">
        <f>SUM(C16:J16)</f>
        <v>99786</v>
      </c>
      <c r="N16" s="90" t="s">
        <v>62</v>
      </c>
      <c r="O16" s="182">
        <f>SUM(O11:O15)</f>
        <v>920</v>
      </c>
      <c r="P16" s="182">
        <f>SUM(P11:P15)</f>
        <v>1898</v>
      </c>
      <c r="Q16" s="182">
        <f>SUM(Q11:Q15)</f>
        <v>2765</v>
      </c>
      <c r="R16" s="182">
        <f t="shared" ref="R16:T16" si="5">SUM(R11:R15)</f>
        <v>2105</v>
      </c>
      <c r="S16" s="182">
        <f t="shared" si="5"/>
        <v>2120</v>
      </c>
      <c r="T16" s="182">
        <f t="shared" si="5"/>
        <v>1379</v>
      </c>
      <c r="U16" s="182">
        <f>SUM(U11:U15)</f>
        <v>1421</v>
      </c>
      <c r="V16" s="182">
        <f>SUM(V11:V15)</f>
        <v>537</v>
      </c>
      <c r="W16" s="182">
        <f>SUM(W11:W15)</f>
        <v>663</v>
      </c>
      <c r="X16" s="182">
        <f>SUM(O16:W16)</f>
        <v>13808</v>
      </c>
      <c r="Z16" s="90" t="s">
        <v>62</v>
      </c>
      <c r="AA16" s="185">
        <f>SUM(AA11:AA15)</f>
        <v>1958</v>
      </c>
      <c r="AB16" s="185">
        <f t="shared" ref="AB16:AF16" si="6">SUM(AB11:AB15)</f>
        <v>2524</v>
      </c>
      <c r="AC16" s="185">
        <f t="shared" si="6"/>
        <v>2332</v>
      </c>
      <c r="AD16" s="185">
        <f t="shared" si="6"/>
        <v>3922</v>
      </c>
      <c r="AE16" s="185">
        <f t="shared" si="6"/>
        <v>7360</v>
      </c>
      <c r="AF16" s="185">
        <f t="shared" si="6"/>
        <v>7181</v>
      </c>
      <c r="AG16" s="185">
        <f>SUM(AG11:AG15)</f>
        <v>7766</v>
      </c>
      <c r="AH16" s="34">
        <f>SUM(AH11:AH15)</f>
        <v>4294</v>
      </c>
      <c r="AI16" s="34">
        <f>SUM(AI11:AI15)</f>
        <v>7587</v>
      </c>
      <c r="AJ16" s="185">
        <f>SUM(AA16:AI16)</f>
        <v>44924</v>
      </c>
      <c r="AL16" s="188" t="s">
        <v>62</v>
      </c>
      <c r="AM16" s="185">
        <f>SUM(AM11:AM15)</f>
        <v>12541</v>
      </c>
      <c r="AN16" s="185">
        <f t="shared" ref="AN16:AR16" si="7">SUM(AN11:AN15)</f>
        <v>15097</v>
      </c>
      <c r="AO16" s="185">
        <f t="shared" si="7"/>
        <v>11976</v>
      </c>
      <c r="AP16" s="185">
        <f t="shared" si="7"/>
        <v>11537</v>
      </c>
      <c r="AQ16" s="185">
        <f t="shared" si="7"/>
        <v>13772</v>
      </c>
      <c r="AR16" s="185">
        <f t="shared" si="7"/>
        <v>11216</v>
      </c>
      <c r="AS16" s="185">
        <f>SUM(AS11:AS15)</f>
        <v>13990</v>
      </c>
      <c r="AT16" s="185">
        <f>SUM(AT11:AT15)</f>
        <v>9293</v>
      </c>
      <c r="AU16" s="185">
        <f>SUM(AU11:AU15)</f>
        <v>10118</v>
      </c>
      <c r="AV16" s="185">
        <f>SUM(AM16:AU16)</f>
        <v>109540</v>
      </c>
      <c r="AX16" s="192" t="s">
        <v>589</v>
      </c>
      <c r="AY16" s="177">
        <v>1632</v>
      </c>
      <c r="AZ16" s="177">
        <v>2731</v>
      </c>
      <c r="BA16" s="177">
        <v>1313</v>
      </c>
      <c r="BB16" s="177">
        <v>1494</v>
      </c>
      <c r="BC16" s="177">
        <v>1786</v>
      </c>
      <c r="BD16" s="177">
        <v>1604</v>
      </c>
      <c r="BE16" s="177">
        <f>SUM(BE11:BE15)</f>
        <v>1264</v>
      </c>
      <c r="BF16" s="177">
        <f>SUM(BF11:BF15)</f>
        <v>857</v>
      </c>
      <c r="BG16" s="177">
        <f>SUM(BG11:BG15)</f>
        <v>1143</v>
      </c>
      <c r="BH16" s="193">
        <f>SUM(AY16:BG16)</f>
        <v>13824</v>
      </c>
      <c r="BJ16" s="90" t="s">
        <v>589</v>
      </c>
      <c r="BK16" s="91">
        <v>26466</v>
      </c>
      <c r="BL16" s="91">
        <v>35631</v>
      </c>
      <c r="BM16" s="91">
        <v>32046</v>
      </c>
      <c r="BN16" s="91">
        <v>34057</v>
      </c>
      <c r="BO16" s="91">
        <v>38810</v>
      </c>
      <c r="BP16" s="91">
        <v>37340</v>
      </c>
      <c r="BQ16" s="91">
        <v>34033</v>
      </c>
      <c r="BR16" s="91">
        <v>23988</v>
      </c>
      <c r="BS16" s="91">
        <v>28718</v>
      </c>
      <c r="BT16" s="91">
        <v>291089</v>
      </c>
    </row>
    <row r="17" spans="2:72">
      <c r="B17" s="90" t="s">
        <v>583</v>
      </c>
      <c r="C17" s="34">
        <v>30</v>
      </c>
      <c r="D17" s="34">
        <v>31</v>
      </c>
      <c r="E17" s="34">
        <v>36</v>
      </c>
      <c r="F17" s="34">
        <v>36</v>
      </c>
      <c r="G17" s="34">
        <v>36</v>
      </c>
      <c r="H17" s="34">
        <v>36</v>
      </c>
      <c r="I17" s="34">
        <v>36</v>
      </c>
      <c r="J17" s="34">
        <v>27</v>
      </c>
      <c r="K17" s="34">
        <v>36</v>
      </c>
      <c r="L17" s="34">
        <f>SUM(C17:K17)</f>
        <v>304</v>
      </c>
      <c r="N17" s="90" t="s">
        <v>583</v>
      </c>
      <c r="O17" s="35">
        <v>8</v>
      </c>
      <c r="P17" s="35">
        <v>8</v>
      </c>
      <c r="Q17" s="35">
        <v>8</v>
      </c>
      <c r="R17" s="35">
        <v>8</v>
      </c>
      <c r="S17" s="35">
        <v>8</v>
      </c>
      <c r="T17" s="35">
        <v>6</v>
      </c>
      <c r="U17" s="35">
        <v>8</v>
      </c>
      <c r="V17" s="35">
        <v>6</v>
      </c>
      <c r="W17" s="182">
        <v>8</v>
      </c>
      <c r="X17" s="182">
        <f>SUM(O17:W17)</f>
        <v>68</v>
      </c>
      <c r="Z17" s="90" t="s">
        <v>583</v>
      </c>
      <c r="AA17" s="179">
        <v>16</v>
      </c>
      <c r="AB17" s="179">
        <v>16</v>
      </c>
      <c r="AC17" s="179">
        <v>16</v>
      </c>
      <c r="AD17" s="179">
        <v>16</v>
      </c>
      <c r="AE17" s="179">
        <v>16</v>
      </c>
      <c r="AF17" s="179">
        <v>16</v>
      </c>
      <c r="AG17" s="179">
        <v>16</v>
      </c>
      <c r="AH17" s="179">
        <v>12</v>
      </c>
      <c r="AI17" s="179">
        <v>16</v>
      </c>
      <c r="AJ17" s="185">
        <f>SUM(AA17:AI17)</f>
        <v>140</v>
      </c>
      <c r="AL17" s="188" t="s">
        <v>583</v>
      </c>
      <c r="AM17" s="179">
        <v>35</v>
      </c>
      <c r="AN17" s="179">
        <v>36</v>
      </c>
      <c r="AO17" s="179">
        <v>32</v>
      </c>
      <c r="AP17" s="179">
        <v>32</v>
      </c>
      <c r="AQ17" s="179">
        <v>35</v>
      </c>
      <c r="AR17" s="179">
        <v>36</v>
      </c>
      <c r="AS17" s="179">
        <v>36</v>
      </c>
      <c r="AT17" s="179">
        <v>26</v>
      </c>
      <c r="AU17" s="179">
        <v>36</v>
      </c>
      <c r="AV17" s="179">
        <f>SUM(AM17:AU17)</f>
        <v>304</v>
      </c>
      <c r="AX17" s="188" t="s">
        <v>583</v>
      </c>
      <c r="AY17" s="177">
        <v>7</v>
      </c>
      <c r="AZ17" s="177">
        <v>12</v>
      </c>
      <c r="BA17" s="177">
        <v>8</v>
      </c>
      <c r="BB17" s="177">
        <v>8</v>
      </c>
      <c r="BC17" s="177">
        <v>8</v>
      </c>
      <c r="BD17" s="177">
        <v>8</v>
      </c>
      <c r="BE17" s="177">
        <v>8</v>
      </c>
      <c r="BF17" s="177">
        <v>6</v>
      </c>
      <c r="BG17" s="177">
        <v>8</v>
      </c>
      <c r="BH17" s="193">
        <f>SUM(AY17:BG17)</f>
        <v>73</v>
      </c>
      <c r="BJ17" s="90" t="s">
        <v>583</v>
      </c>
      <c r="BK17" s="91">
        <v>96</v>
      </c>
      <c r="BL17" s="91">
        <v>103</v>
      </c>
      <c r="BM17" s="91">
        <v>100</v>
      </c>
      <c r="BN17" s="91">
        <v>100</v>
      </c>
      <c r="BO17" s="91">
        <v>103</v>
      </c>
      <c r="BP17" s="91">
        <v>102</v>
      </c>
      <c r="BQ17" s="91">
        <v>104</v>
      </c>
      <c r="BR17" s="91">
        <v>77</v>
      </c>
      <c r="BS17" s="91">
        <v>104</v>
      </c>
      <c r="BT17" s="91">
        <v>889</v>
      </c>
    </row>
    <row r="18" spans="2:72">
      <c r="B18" s="90" t="s">
        <v>584</v>
      </c>
      <c r="C18" s="179">
        <f>C16/C17</f>
        <v>313.83333333333331</v>
      </c>
      <c r="D18" s="179">
        <f t="shared" ref="D18:K18" si="8">D16/D17</f>
        <v>431.64516129032256</v>
      </c>
      <c r="E18" s="179">
        <f t="shared" si="8"/>
        <v>379.44444444444446</v>
      </c>
      <c r="F18" s="179">
        <f t="shared" si="8"/>
        <v>416.63888888888891</v>
      </c>
      <c r="G18" s="179">
        <f t="shared" si="8"/>
        <v>382.55555555555554</v>
      </c>
      <c r="H18" s="179">
        <f t="shared" si="8"/>
        <v>443.33333333333331</v>
      </c>
      <c r="I18" s="179">
        <f t="shared" si="8"/>
        <v>266.44444444444446</v>
      </c>
      <c r="J18" s="179">
        <f t="shared" si="8"/>
        <v>333.59259259259261</v>
      </c>
      <c r="K18" s="179">
        <f t="shared" si="8"/>
        <v>255.75</v>
      </c>
      <c r="L18" s="179">
        <f>L16/L17</f>
        <v>328.24342105263156</v>
      </c>
      <c r="N18" s="90" t="s">
        <v>584</v>
      </c>
      <c r="O18" s="183">
        <f>O16/O17</f>
        <v>115</v>
      </c>
      <c r="P18" s="183">
        <f t="shared" ref="P18:W18" si="9">P16/P17</f>
        <v>237.25</v>
      </c>
      <c r="Q18" s="183">
        <f t="shared" si="9"/>
        <v>345.625</v>
      </c>
      <c r="R18" s="183">
        <f t="shared" si="9"/>
        <v>263.125</v>
      </c>
      <c r="S18" s="183">
        <f t="shared" si="9"/>
        <v>265</v>
      </c>
      <c r="T18" s="183">
        <f t="shared" si="9"/>
        <v>229.83333333333334</v>
      </c>
      <c r="U18" s="183">
        <f t="shared" si="9"/>
        <v>177.625</v>
      </c>
      <c r="V18" s="183">
        <f t="shared" si="9"/>
        <v>89.5</v>
      </c>
      <c r="W18" s="183">
        <f t="shared" si="9"/>
        <v>82.875</v>
      </c>
      <c r="X18" s="183">
        <f>X16/X17</f>
        <v>203.05882352941177</v>
      </c>
      <c r="Z18" s="90" t="s">
        <v>584</v>
      </c>
      <c r="AA18" s="179">
        <f>AA16/AA17</f>
        <v>122.375</v>
      </c>
      <c r="AB18" s="179">
        <f t="shared" ref="AB18:AI18" si="10">AB16/AB17</f>
        <v>157.75</v>
      </c>
      <c r="AC18" s="179">
        <f t="shared" si="10"/>
        <v>145.75</v>
      </c>
      <c r="AD18" s="179">
        <f t="shared" si="10"/>
        <v>245.125</v>
      </c>
      <c r="AE18" s="179">
        <f t="shared" si="10"/>
        <v>460</v>
      </c>
      <c r="AF18" s="179">
        <f t="shared" si="10"/>
        <v>448.8125</v>
      </c>
      <c r="AG18" s="179">
        <f t="shared" si="10"/>
        <v>485.375</v>
      </c>
      <c r="AH18" s="179">
        <f t="shared" si="10"/>
        <v>357.83333333333331</v>
      </c>
      <c r="AI18" s="179">
        <f t="shared" si="10"/>
        <v>474.1875</v>
      </c>
      <c r="AJ18" s="179">
        <f>AJ16/AJ17</f>
        <v>320.8857142857143</v>
      </c>
      <c r="AL18" s="188" t="s">
        <v>584</v>
      </c>
      <c r="AM18" s="179">
        <f>AM16/AM17</f>
        <v>358.31428571428569</v>
      </c>
      <c r="AN18" s="179">
        <f t="shared" ref="AN18:AT18" si="11">AN16/AN17</f>
        <v>419.36111111111109</v>
      </c>
      <c r="AO18" s="179">
        <f t="shared" si="11"/>
        <v>374.25</v>
      </c>
      <c r="AP18" s="179">
        <f t="shared" si="11"/>
        <v>360.53125</v>
      </c>
      <c r="AQ18" s="179">
        <f t="shared" si="11"/>
        <v>393.48571428571427</v>
      </c>
      <c r="AR18" s="179">
        <f t="shared" si="11"/>
        <v>311.55555555555554</v>
      </c>
      <c r="AS18" s="179">
        <f t="shared" si="11"/>
        <v>388.61111111111109</v>
      </c>
      <c r="AT18" s="179">
        <f t="shared" si="11"/>
        <v>357.42307692307691</v>
      </c>
      <c r="AU18" s="179">
        <f>AU16/AU17</f>
        <v>281.05555555555554</v>
      </c>
      <c r="AV18" s="179">
        <f>AV16/AV17</f>
        <v>360.32894736842104</v>
      </c>
      <c r="AX18" s="188" t="s">
        <v>547</v>
      </c>
      <c r="AY18" s="177">
        <f t="shared" ref="AY18:BG18" si="12">AY16/AY17</f>
        <v>233.14285714285714</v>
      </c>
      <c r="AZ18" s="177">
        <f t="shared" si="12"/>
        <v>227.58333333333334</v>
      </c>
      <c r="BA18" s="177">
        <f t="shared" si="12"/>
        <v>164.125</v>
      </c>
      <c r="BB18" s="177">
        <f t="shared" si="12"/>
        <v>186.75</v>
      </c>
      <c r="BC18" s="177">
        <f t="shared" si="12"/>
        <v>223.25</v>
      </c>
      <c r="BD18" s="177">
        <f t="shared" si="12"/>
        <v>200.5</v>
      </c>
      <c r="BE18" s="177">
        <f t="shared" si="12"/>
        <v>158</v>
      </c>
      <c r="BF18" s="177">
        <f t="shared" si="12"/>
        <v>142.83333333333334</v>
      </c>
      <c r="BG18" s="177">
        <f t="shared" si="12"/>
        <v>142.875</v>
      </c>
      <c r="BH18" s="193">
        <f>BH16/BH17</f>
        <v>189.36986301369862</v>
      </c>
      <c r="BJ18" s="90" t="s">
        <v>547</v>
      </c>
      <c r="BK18" s="178">
        <v>275.6875</v>
      </c>
      <c r="BL18" s="178">
        <v>345.93203883495147</v>
      </c>
      <c r="BM18" s="178">
        <v>320.45999999999998</v>
      </c>
      <c r="BN18" s="178">
        <v>340.57</v>
      </c>
      <c r="BO18" s="178">
        <v>376.79611650485435</v>
      </c>
      <c r="BP18" s="178">
        <v>366.07843137254901</v>
      </c>
      <c r="BQ18" s="178">
        <v>327.24038461538464</v>
      </c>
      <c r="BR18" s="178">
        <v>311.53246753246754</v>
      </c>
      <c r="BS18" s="178">
        <v>276.13461538461536</v>
      </c>
      <c r="BT18" s="178">
        <v>327.43419572553432</v>
      </c>
    </row>
    <row r="22" spans="2:72">
      <c r="C22" s="444" t="s">
        <v>577</v>
      </c>
      <c r="D22" s="444"/>
      <c r="E22" s="444"/>
      <c r="F22" s="444"/>
      <c r="G22" s="444"/>
      <c r="O22" s="444" t="s">
        <v>585</v>
      </c>
      <c r="P22" s="444"/>
      <c r="Q22" s="444"/>
      <c r="R22" s="444"/>
      <c r="S22" s="444"/>
      <c r="AA22" s="472" t="s">
        <v>586</v>
      </c>
      <c r="AB22" s="473"/>
      <c r="AC22" s="473"/>
      <c r="AD22" s="473"/>
      <c r="AE22" s="474"/>
      <c r="AM22" s="472" t="s">
        <v>587</v>
      </c>
      <c r="AN22" s="473"/>
      <c r="AO22" s="473"/>
      <c r="AP22" s="473"/>
      <c r="AQ22" s="474"/>
      <c r="AY22" s="472" t="s">
        <v>588</v>
      </c>
      <c r="AZ22" s="473"/>
      <c r="BA22" s="473"/>
      <c r="BB22" s="473"/>
      <c r="BC22" s="474"/>
      <c r="BK22" s="472" t="s">
        <v>601</v>
      </c>
      <c r="BL22" s="473"/>
      <c r="BM22" s="473"/>
      <c r="BN22" s="473"/>
      <c r="BO22" s="474"/>
    </row>
    <row r="23" spans="2:72">
      <c r="C23" s="176" t="s">
        <v>579</v>
      </c>
      <c r="D23" s="176" t="s">
        <v>580</v>
      </c>
      <c r="E23" s="176" t="s">
        <v>581</v>
      </c>
      <c r="F23" s="176" t="s">
        <v>582</v>
      </c>
      <c r="G23" s="176" t="s">
        <v>62</v>
      </c>
      <c r="O23" s="176" t="s">
        <v>579</v>
      </c>
      <c r="P23" s="176" t="s">
        <v>580</v>
      </c>
      <c r="Q23" s="176" t="s">
        <v>581</v>
      </c>
      <c r="R23" s="176" t="s">
        <v>582</v>
      </c>
      <c r="S23" s="176" t="s">
        <v>62</v>
      </c>
      <c r="AA23" s="176" t="s">
        <v>579</v>
      </c>
      <c r="AB23" s="176" t="s">
        <v>580</v>
      </c>
      <c r="AC23" s="176" t="s">
        <v>581</v>
      </c>
      <c r="AD23" s="176" t="s">
        <v>582</v>
      </c>
      <c r="AE23" s="176" t="s">
        <v>62</v>
      </c>
      <c r="AL23" s="175"/>
      <c r="AM23" s="176" t="s">
        <v>579</v>
      </c>
      <c r="AN23" s="176" t="s">
        <v>580</v>
      </c>
      <c r="AO23" s="176" t="s">
        <v>581</v>
      </c>
      <c r="AP23" s="176" t="s">
        <v>582</v>
      </c>
      <c r="AQ23" s="176" t="s">
        <v>62</v>
      </c>
      <c r="AY23" s="176" t="s">
        <v>579</v>
      </c>
      <c r="AZ23" s="176" t="s">
        <v>580</v>
      </c>
      <c r="BA23" s="176" t="s">
        <v>581</v>
      </c>
      <c r="BB23" s="176" t="s">
        <v>582</v>
      </c>
      <c r="BC23" s="176" t="s">
        <v>62</v>
      </c>
      <c r="BK23" s="176" t="s">
        <v>579</v>
      </c>
      <c r="BL23" s="176" t="s">
        <v>580</v>
      </c>
      <c r="BM23" s="176" t="s">
        <v>581</v>
      </c>
      <c r="BN23" s="176" t="s">
        <v>582</v>
      </c>
      <c r="BO23" s="176" t="s">
        <v>62</v>
      </c>
    </row>
    <row r="24" spans="2:72">
      <c r="B24" s="90" t="s">
        <v>591</v>
      </c>
      <c r="C24" s="177">
        <v>4536</v>
      </c>
      <c r="D24" s="177">
        <v>1517</v>
      </c>
      <c r="E24" s="177">
        <v>1568</v>
      </c>
      <c r="F24" s="177">
        <v>1794</v>
      </c>
      <c r="G24" s="177">
        <v>9415</v>
      </c>
      <c r="N24" s="92" t="s">
        <v>591</v>
      </c>
      <c r="O24" s="91">
        <v>282</v>
      </c>
      <c r="P24" s="91">
        <v>241</v>
      </c>
      <c r="Q24" s="178">
        <v>161</v>
      </c>
      <c r="R24" s="178">
        <v>236</v>
      </c>
      <c r="S24" s="178">
        <f>SUM(O24:R24)</f>
        <v>920</v>
      </c>
      <c r="Z24" s="90" t="s">
        <v>591</v>
      </c>
      <c r="AA24" s="178">
        <v>451</v>
      </c>
      <c r="AB24" s="178">
        <v>599</v>
      </c>
      <c r="AC24" s="178">
        <v>378</v>
      </c>
      <c r="AD24" s="178">
        <v>530</v>
      </c>
      <c r="AE24" s="178">
        <v>1958</v>
      </c>
      <c r="AL24" s="188" t="s">
        <v>591</v>
      </c>
      <c r="AM24" s="178">
        <v>2151</v>
      </c>
      <c r="AN24" s="178">
        <v>2175</v>
      </c>
      <c r="AO24" s="178">
        <v>2500</v>
      </c>
      <c r="AP24" s="178">
        <v>5715</v>
      </c>
      <c r="AQ24" s="178">
        <v>12541</v>
      </c>
      <c r="AX24" s="188" t="s">
        <v>591</v>
      </c>
      <c r="AY24" s="194">
        <v>424</v>
      </c>
      <c r="AZ24" s="194">
        <v>559</v>
      </c>
      <c r="BA24" s="194">
        <v>177</v>
      </c>
      <c r="BB24" s="194">
        <v>472</v>
      </c>
      <c r="BC24" s="194">
        <v>1632</v>
      </c>
      <c r="BJ24" s="188" t="s">
        <v>591</v>
      </c>
      <c r="BK24" s="195">
        <v>7844</v>
      </c>
      <c r="BL24" s="195">
        <v>5091</v>
      </c>
      <c r="BM24" s="195">
        <v>4784</v>
      </c>
      <c r="BN24" s="195">
        <v>8747</v>
      </c>
      <c r="BO24" s="195">
        <v>26466</v>
      </c>
    </row>
    <row r="25" spans="2:72">
      <c r="B25" s="90" t="s">
        <v>583</v>
      </c>
      <c r="C25" s="177">
        <v>8</v>
      </c>
      <c r="D25" s="177">
        <v>8</v>
      </c>
      <c r="E25" s="177">
        <v>6</v>
      </c>
      <c r="F25" s="177">
        <v>8</v>
      </c>
      <c r="G25" s="177">
        <f>SUM(C25:F25)</f>
        <v>30</v>
      </c>
      <c r="N25" s="92" t="s">
        <v>583</v>
      </c>
      <c r="O25" s="178">
        <v>2</v>
      </c>
      <c r="P25" s="178">
        <v>2</v>
      </c>
      <c r="Q25" s="178">
        <v>2</v>
      </c>
      <c r="R25" s="178">
        <v>2</v>
      </c>
      <c r="S25" s="178">
        <f>SUM(O25:R25)</f>
        <v>8</v>
      </c>
      <c r="Z25" s="90" t="s">
        <v>583</v>
      </c>
      <c r="AA25" s="178">
        <v>4</v>
      </c>
      <c r="AB25" s="178">
        <v>4</v>
      </c>
      <c r="AC25" s="178">
        <v>4</v>
      </c>
      <c r="AD25" s="178">
        <v>4</v>
      </c>
      <c r="AE25" s="178">
        <f>SUM(AA25:AD25)</f>
        <v>16</v>
      </c>
      <c r="AL25" s="188" t="s">
        <v>583</v>
      </c>
      <c r="AM25" s="178">
        <v>9</v>
      </c>
      <c r="AN25" s="178">
        <v>8</v>
      </c>
      <c r="AO25" s="178">
        <v>9</v>
      </c>
      <c r="AP25" s="178">
        <v>9</v>
      </c>
      <c r="AQ25" s="178">
        <v>35</v>
      </c>
      <c r="AX25" s="188" t="s">
        <v>583</v>
      </c>
      <c r="AY25" s="194">
        <v>2</v>
      </c>
      <c r="AZ25" s="194">
        <v>2</v>
      </c>
      <c r="BA25" s="194">
        <v>1</v>
      </c>
      <c r="BB25" s="194">
        <v>2</v>
      </c>
      <c r="BC25" s="194">
        <v>7</v>
      </c>
      <c r="BJ25" s="188" t="s">
        <v>583</v>
      </c>
      <c r="BK25" s="195">
        <v>25</v>
      </c>
      <c r="BL25" s="195">
        <v>24</v>
      </c>
      <c r="BM25" s="195">
        <v>22</v>
      </c>
      <c r="BN25" s="195">
        <v>25</v>
      </c>
      <c r="BO25" s="195">
        <v>96</v>
      </c>
    </row>
    <row r="26" spans="2:72">
      <c r="B26" s="90" t="s">
        <v>547</v>
      </c>
      <c r="C26" s="177">
        <v>567</v>
      </c>
      <c r="D26" s="177">
        <v>189.625</v>
      </c>
      <c r="E26" s="177">
        <v>261.33333333333331</v>
      </c>
      <c r="F26" s="177">
        <v>224.25</v>
      </c>
      <c r="G26" s="177">
        <v>313.83333333333331</v>
      </c>
      <c r="N26" s="92" t="s">
        <v>547</v>
      </c>
      <c r="O26" s="178">
        <f>O24/O25</f>
        <v>141</v>
      </c>
      <c r="P26" s="178">
        <f t="shared" ref="P26:S26" si="13">P24/P25</f>
        <v>120.5</v>
      </c>
      <c r="Q26" s="178">
        <f t="shared" si="13"/>
        <v>80.5</v>
      </c>
      <c r="R26" s="178">
        <f t="shared" si="13"/>
        <v>118</v>
      </c>
      <c r="S26" s="178">
        <f t="shared" si="13"/>
        <v>115</v>
      </c>
      <c r="Z26" s="90" t="s">
        <v>547</v>
      </c>
      <c r="AA26" s="178">
        <v>150.33333333333334</v>
      </c>
      <c r="AB26" s="178">
        <v>199.66666666666666</v>
      </c>
      <c r="AC26" s="178">
        <v>126</v>
      </c>
      <c r="AD26" s="178">
        <v>176.66666666666666</v>
      </c>
      <c r="AE26" s="178">
        <v>163.16666666666666</v>
      </c>
      <c r="AL26" s="188" t="s">
        <v>547</v>
      </c>
      <c r="AM26" s="178">
        <v>239</v>
      </c>
      <c r="AN26" s="178">
        <v>271.875</v>
      </c>
      <c r="AO26" s="178">
        <v>277.77777777777777</v>
      </c>
      <c r="AP26" s="178">
        <v>635</v>
      </c>
      <c r="AQ26" s="178">
        <v>358.31428571428569</v>
      </c>
      <c r="AX26" s="188" t="s">
        <v>547</v>
      </c>
      <c r="AY26" s="194">
        <v>212</v>
      </c>
      <c r="AZ26" s="194">
        <v>279.5</v>
      </c>
      <c r="BA26" s="194">
        <v>177</v>
      </c>
      <c r="BB26" s="194">
        <v>236</v>
      </c>
      <c r="BC26" s="194">
        <v>233.14285714285714</v>
      </c>
      <c r="BJ26" s="188" t="s">
        <v>547</v>
      </c>
      <c r="BK26" s="195">
        <v>313.76</v>
      </c>
      <c r="BL26" s="195">
        <v>212.125</v>
      </c>
      <c r="BM26" s="195">
        <v>217.45454545454547</v>
      </c>
      <c r="BN26" s="195">
        <v>349.88</v>
      </c>
      <c r="BO26" s="195">
        <v>275.6875</v>
      </c>
    </row>
    <row r="27" spans="2:72">
      <c r="B27" s="90"/>
      <c r="C27" s="177"/>
      <c r="D27" s="177"/>
      <c r="E27" s="177"/>
      <c r="F27" s="177"/>
      <c r="G27" s="177"/>
      <c r="N27" s="92"/>
      <c r="O27" s="178"/>
      <c r="P27" s="178"/>
      <c r="Q27" s="178"/>
      <c r="R27" s="178"/>
      <c r="S27" s="178"/>
      <c r="Z27" s="90"/>
      <c r="AA27" s="178"/>
      <c r="AB27" s="178"/>
      <c r="AC27" s="178"/>
      <c r="AD27" s="178"/>
      <c r="AE27" s="178"/>
      <c r="AL27" s="188"/>
      <c r="AM27" s="178"/>
      <c r="AN27" s="178"/>
      <c r="AO27" s="178"/>
      <c r="AP27" s="178"/>
      <c r="AQ27" s="178"/>
      <c r="AX27" s="188"/>
      <c r="AY27" s="194"/>
      <c r="AZ27" s="194"/>
      <c r="BA27" s="194"/>
      <c r="BB27" s="194"/>
      <c r="BC27" s="194"/>
      <c r="BJ27" s="188"/>
      <c r="BK27" s="195"/>
      <c r="BL27" s="195"/>
      <c r="BM27" s="195"/>
      <c r="BN27" s="195"/>
      <c r="BO27" s="195"/>
    </row>
    <row r="28" spans="2:72">
      <c r="B28" s="90" t="s">
        <v>592</v>
      </c>
      <c r="C28" s="177">
        <v>3596</v>
      </c>
      <c r="D28" s="177">
        <v>4744</v>
      </c>
      <c r="E28" s="177">
        <v>2738</v>
      </c>
      <c r="F28" s="177">
        <v>2303</v>
      </c>
      <c r="G28" s="177">
        <v>13381</v>
      </c>
      <c r="N28" s="92" t="s">
        <v>592</v>
      </c>
      <c r="O28" s="91">
        <v>360</v>
      </c>
      <c r="P28" s="91">
        <v>491</v>
      </c>
      <c r="Q28" s="178">
        <v>306</v>
      </c>
      <c r="R28" s="178">
        <v>741</v>
      </c>
      <c r="S28" s="178">
        <f>SUM(O28:R28)</f>
        <v>1898</v>
      </c>
      <c r="Z28" s="90" t="s">
        <v>592</v>
      </c>
      <c r="AA28" s="178">
        <v>304</v>
      </c>
      <c r="AB28" s="178">
        <v>602</v>
      </c>
      <c r="AC28" s="178">
        <v>623</v>
      </c>
      <c r="AD28" s="178">
        <v>995</v>
      </c>
      <c r="AE28" s="178">
        <v>2524</v>
      </c>
      <c r="AL28" s="188" t="s">
        <v>592</v>
      </c>
      <c r="AM28" s="178">
        <v>4512</v>
      </c>
      <c r="AN28" s="178">
        <v>2879</v>
      </c>
      <c r="AO28" s="178">
        <v>2691</v>
      </c>
      <c r="AP28" s="178">
        <v>5015</v>
      </c>
      <c r="AQ28" s="178">
        <v>15097</v>
      </c>
      <c r="AX28" s="188" t="s">
        <v>592</v>
      </c>
      <c r="AY28" s="194">
        <v>1008</v>
      </c>
      <c r="AZ28" s="194">
        <v>539</v>
      </c>
      <c r="BA28" s="194">
        <v>486</v>
      </c>
      <c r="BB28" s="194">
        <v>698</v>
      </c>
      <c r="BC28" s="194">
        <v>2731</v>
      </c>
      <c r="BJ28" s="188" t="s">
        <v>592</v>
      </c>
      <c r="BK28" s="195">
        <v>9780</v>
      </c>
      <c r="BL28" s="195">
        <v>9255</v>
      </c>
      <c r="BM28" s="195">
        <v>6844</v>
      </c>
      <c r="BN28" s="195">
        <v>9752</v>
      </c>
      <c r="BO28" s="195">
        <v>35631</v>
      </c>
    </row>
    <row r="29" spans="2:72">
      <c r="B29" s="90" t="s">
        <v>583</v>
      </c>
      <c r="C29" s="177">
        <v>8</v>
      </c>
      <c r="D29" s="177">
        <v>8</v>
      </c>
      <c r="E29" s="177">
        <v>7</v>
      </c>
      <c r="F29" s="177">
        <v>8</v>
      </c>
      <c r="G29" s="177">
        <v>31</v>
      </c>
      <c r="N29" s="92" t="s">
        <v>583</v>
      </c>
      <c r="O29" s="178">
        <v>2</v>
      </c>
      <c r="P29" s="178">
        <v>2</v>
      </c>
      <c r="Q29" s="178">
        <v>2</v>
      </c>
      <c r="R29" s="178">
        <v>2</v>
      </c>
      <c r="S29" s="178">
        <f>SUM(O29:R29)</f>
        <v>8</v>
      </c>
      <c r="Z29" s="90" t="s">
        <v>583</v>
      </c>
      <c r="AA29" s="178">
        <v>4</v>
      </c>
      <c r="AB29" s="178">
        <v>4</v>
      </c>
      <c r="AC29" s="178">
        <v>4</v>
      </c>
      <c r="AD29" s="178">
        <v>4</v>
      </c>
      <c r="AE29" s="178">
        <v>16</v>
      </c>
      <c r="AL29" s="188" t="s">
        <v>583</v>
      </c>
      <c r="AM29" s="178">
        <v>9</v>
      </c>
      <c r="AN29" s="178">
        <v>9</v>
      </c>
      <c r="AO29" s="178">
        <v>9</v>
      </c>
      <c r="AP29" s="178">
        <v>9</v>
      </c>
      <c r="AQ29" s="178">
        <v>36</v>
      </c>
      <c r="AX29" s="188" t="s">
        <v>583</v>
      </c>
      <c r="AY29" s="194">
        <v>3</v>
      </c>
      <c r="AZ29" s="194">
        <v>3</v>
      </c>
      <c r="BA29" s="194">
        <v>3</v>
      </c>
      <c r="BB29" s="194">
        <v>3</v>
      </c>
      <c r="BC29" s="194">
        <v>12</v>
      </c>
      <c r="BJ29" s="188" t="s">
        <v>583</v>
      </c>
      <c r="BK29" s="195">
        <v>26</v>
      </c>
      <c r="BL29" s="195">
        <v>26</v>
      </c>
      <c r="BM29" s="195">
        <v>25</v>
      </c>
      <c r="BN29" s="195">
        <v>26</v>
      </c>
      <c r="BO29" s="195">
        <v>103</v>
      </c>
    </row>
    <row r="30" spans="2:72">
      <c r="B30" s="90" t="s">
        <v>547</v>
      </c>
      <c r="C30" s="177">
        <v>449.5</v>
      </c>
      <c r="D30" s="177">
        <v>593</v>
      </c>
      <c r="E30" s="177">
        <v>391.14285714285717</v>
      </c>
      <c r="F30" s="177">
        <v>287.875</v>
      </c>
      <c r="G30" s="177">
        <v>431.64516129032256</v>
      </c>
      <c r="N30" s="92" t="s">
        <v>547</v>
      </c>
      <c r="O30" s="178">
        <f>O28/O29</f>
        <v>180</v>
      </c>
      <c r="P30" s="178">
        <f t="shared" ref="P30:S30" si="14">P28/P29</f>
        <v>245.5</v>
      </c>
      <c r="Q30" s="178">
        <f t="shared" si="14"/>
        <v>153</v>
      </c>
      <c r="R30" s="178">
        <f t="shared" si="14"/>
        <v>370.5</v>
      </c>
      <c r="S30" s="178">
        <f t="shared" si="14"/>
        <v>237.25</v>
      </c>
      <c r="Z30" s="90" t="s">
        <v>547</v>
      </c>
      <c r="AA30" s="178">
        <v>101.33333333333333</v>
      </c>
      <c r="AB30" s="178">
        <v>200.66666666666666</v>
      </c>
      <c r="AC30" s="178">
        <v>207.66666666666666</v>
      </c>
      <c r="AD30" s="178">
        <v>331.66666666666669</v>
      </c>
      <c r="AE30" s="178">
        <v>210.33333333333334</v>
      </c>
      <c r="AL30" s="188" t="s">
        <v>547</v>
      </c>
      <c r="AM30" s="178">
        <v>501.33333333333331</v>
      </c>
      <c r="AN30" s="178">
        <v>319.88888888888891</v>
      </c>
      <c r="AO30" s="178">
        <v>299</v>
      </c>
      <c r="AP30" s="178">
        <v>557.22222222222217</v>
      </c>
      <c r="AQ30" s="178">
        <v>419.36111111111109</v>
      </c>
      <c r="AX30" s="188" t="s">
        <v>547</v>
      </c>
      <c r="AY30" s="194">
        <v>336</v>
      </c>
      <c r="AZ30" s="194">
        <v>179.66666666666666</v>
      </c>
      <c r="BA30" s="194">
        <v>162</v>
      </c>
      <c r="BB30" s="194">
        <v>232.66666666666666</v>
      </c>
      <c r="BC30" s="194">
        <v>227.58333333333334</v>
      </c>
      <c r="BJ30" s="188" t="s">
        <v>547</v>
      </c>
      <c r="BK30" s="195">
        <v>376.15384615384613</v>
      </c>
      <c r="BL30" s="195">
        <v>355.96153846153845</v>
      </c>
      <c r="BM30" s="195">
        <v>273.76</v>
      </c>
      <c r="BN30" s="195">
        <v>375.07692307692309</v>
      </c>
      <c r="BO30" s="195">
        <v>345.93203883495147</v>
      </c>
    </row>
    <row r="31" spans="2:72">
      <c r="B31" s="90"/>
      <c r="C31" s="177"/>
      <c r="D31" s="177"/>
      <c r="E31" s="177"/>
      <c r="F31" s="177"/>
      <c r="G31" s="177"/>
      <c r="N31" s="92"/>
      <c r="O31" s="178"/>
      <c r="P31" s="178"/>
      <c r="Q31" s="178"/>
      <c r="R31" s="178"/>
      <c r="S31" s="178"/>
      <c r="Z31" s="90"/>
      <c r="AA31" s="178"/>
      <c r="AB31" s="178"/>
      <c r="AC31" s="178"/>
      <c r="AD31" s="178"/>
      <c r="AE31" s="178"/>
      <c r="AL31" s="188"/>
      <c r="AM31" s="178"/>
      <c r="AN31" s="178"/>
      <c r="AO31" s="178"/>
      <c r="AP31" s="178"/>
      <c r="AQ31" s="178"/>
      <c r="AX31" s="188"/>
      <c r="AY31" s="194"/>
      <c r="AZ31" s="194"/>
      <c r="BA31" s="194"/>
      <c r="BB31" s="194"/>
      <c r="BC31" s="194"/>
      <c r="BJ31" s="188"/>
      <c r="BK31" s="195"/>
      <c r="BL31" s="195"/>
      <c r="BM31" s="195"/>
      <c r="BN31" s="195"/>
      <c r="BO31" s="195"/>
    </row>
    <row r="32" spans="2:72">
      <c r="B32" s="90" t="s">
        <v>593</v>
      </c>
      <c r="C32" s="177">
        <v>3387</v>
      </c>
      <c r="D32" s="177">
        <v>3398</v>
      </c>
      <c r="E32" s="177">
        <v>2748</v>
      </c>
      <c r="F32" s="177">
        <v>4127</v>
      </c>
      <c r="G32" s="177">
        <v>13660</v>
      </c>
      <c r="N32" s="92" t="s">
        <v>593</v>
      </c>
      <c r="O32" s="91">
        <v>405</v>
      </c>
      <c r="P32" s="91">
        <v>344</v>
      </c>
      <c r="Q32" s="178">
        <v>924</v>
      </c>
      <c r="R32" s="178">
        <v>1092</v>
      </c>
      <c r="S32" s="178">
        <f>SUM(O32:R32)</f>
        <v>2765</v>
      </c>
      <c r="Z32" s="90" t="s">
        <v>593</v>
      </c>
      <c r="AA32" s="178">
        <v>544</v>
      </c>
      <c r="AB32" s="178">
        <v>426</v>
      </c>
      <c r="AC32" s="178">
        <v>619</v>
      </c>
      <c r="AD32" s="178">
        <v>743</v>
      </c>
      <c r="AE32" s="178">
        <v>2332</v>
      </c>
      <c r="AL32" s="188" t="s">
        <v>593</v>
      </c>
      <c r="AM32" s="178">
        <v>4331</v>
      </c>
      <c r="AN32" s="178">
        <v>2380</v>
      </c>
      <c r="AO32" s="178">
        <v>2140</v>
      </c>
      <c r="AP32" s="178">
        <v>3125</v>
      </c>
      <c r="AQ32" s="178">
        <v>11976</v>
      </c>
      <c r="AX32" s="188" t="s">
        <v>593</v>
      </c>
      <c r="AY32" s="194">
        <v>428</v>
      </c>
      <c r="AZ32" s="194">
        <v>431</v>
      </c>
      <c r="BA32" s="194">
        <v>197</v>
      </c>
      <c r="BB32" s="194">
        <v>257</v>
      </c>
      <c r="BC32" s="194">
        <v>1313</v>
      </c>
      <c r="BJ32" s="188" t="s">
        <v>593</v>
      </c>
      <c r="BK32" s="195">
        <v>9095</v>
      </c>
      <c r="BL32" s="195">
        <v>6979</v>
      </c>
      <c r="BM32" s="195">
        <v>6628</v>
      </c>
      <c r="BN32" s="195">
        <v>9344</v>
      </c>
      <c r="BO32" s="195">
        <v>32046</v>
      </c>
    </row>
    <row r="33" spans="2:67">
      <c r="B33" s="90" t="s">
        <v>583</v>
      </c>
      <c r="C33" s="177">
        <v>9</v>
      </c>
      <c r="D33" s="177">
        <v>9</v>
      </c>
      <c r="E33" s="177">
        <v>9</v>
      </c>
      <c r="F33" s="177">
        <v>9</v>
      </c>
      <c r="G33" s="177">
        <v>36</v>
      </c>
      <c r="N33" s="92" t="s">
        <v>583</v>
      </c>
      <c r="O33" s="178">
        <v>2</v>
      </c>
      <c r="P33" s="178">
        <v>2</v>
      </c>
      <c r="Q33" s="178">
        <v>2</v>
      </c>
      <c r="R33" s="178">
        <v>2</v>
      </c>
      <c r="S33" s="178">
        <f>SUM(O33:R33)</f>
        <v>8</v>
      </c>
      <c r="Z33" s="90" t="s">
        <v>583</v>
      </c>
      <c r="AA33" s="178">
        <v>4</v>
      </c>
      <c r="AB33" s="178">
        <v>4</v>
      </c>
      <c r="AC33" s="178">
        <v>4</v>
      </c>
      <c r="AD33" s="178">
        <v>4</v>
      </c>
      <c r="AE33" s="178">
        <v>16</v>
      </c>
      <c r="AL33" s="188" t="s">
        <v>583</v>
      </c>
      <c r="AM33" s="178">
        <v>8</v>
      </c>
      <c r="AN33" s="178">
        <v>8</v>
      </c>
      <c r="AO33" s="178">
        <v>9</v>
      </c>
      <c r="AP33" s="178">
        <v>7</v>
      </c>
      <c r="AQ33" s="178">
        <v>32</v>
      </c>
      <c r="AX33" s="188" t="s">
        <v>583</v>
      </c>
      <c r="AY33" s="194">
        <v>2</v>
      </c>
      <c r="AZ33" s="194">
        <v>2</v>
      </c>
      <c r="BA33" s="194">
        <v>2</v>
      </c>
      <c r="BB33" s="194">
        <v>2</v>
      </c>
      <c r="BC33" s="194">
        <v>8</v>
      </c>
      <c r="BJ33" s="188" t="s">
        <v>583</v>
      </c>
      <c r="BK33" s="195">
        <v>25</v>
      </c>
      <c r="BL33" s="195">
        <v>25</v>
      </c>
      <c r="BM33" s="195">
        <v>26</v>
      </c>
      <c r="BN33" s="195">
        <v>24</v>
      </c>
      <c r="BO33" s="195">
        <v>100</v>
      </c>
    </row>
    <row r="34" spans="2:67">
      <c r="B34" s="90" t="s">
        <v>547</v>
      </c>
      <c r="C34" s="177">
        <v>376.33333333333331</v>
      </c>
      <c r="D34" s="177">
        <v>377.55555555555554</v>
      </c>
      <c r="E34" s="177">
        <v>305.33333333333331</v>
      </c>
      <c r="F34" s="177">
        <v>458.55555555555554</v>
      </c>
      <c r="G34" s="177">
        <v>379.44444444444446</v>
      </c>
      <c r="N34" s="92" t="s">
        <v>547</v>
      </c>
      <c r="O34" s="178">
        <f>O32/O33</f>
        <v>202.5</v>
      </c>
      <c r="P34" s="178">
        <f t="shared" ref="P34:S34" si="15">P32/P33</f>
        <v>172</v>
      </c>
      <c r="Q34" s="178">
        <f t="shared" si="15"/>
        <v>462</v>
      </c>
      <c r="R34" s="178">
        <f t="shared" si="15"/>
        <v>546</v>
      </c>
      <c r="S34" s="178">
        <f t="shared" si="15"/>
        <v>345.625</v>
      </c>
      <c r="Z34" s="90" t="s">
        <v>547</v>
      </c>
      <c r="AA34" s="178">
        <v>181.33333333333334</v>
      </c>
      <c r="AB34" s="178">
        <v>142</v>
      </c>
      <c r="AC34" s="178">
        <v>206.33333333333334</v>
      </c>
      <c r="AD34" s="178">
        <v>247.66666666666666</v>
      </c>
      <c r="AE34" s="178">
        <v>194.33333333333334</v>
      </c>
      <c r="AL34" s="188" t="s">
        <v>547</v>
      </c>
      <c r="AM34" s="178">
        <v>541.375</v>
      </c>
      <c r="AN34" s="178">
        <v>297.5</v>
      </c>
      <c r="AO34" s="178">
        <v>237.77777777777777</v>
      </c>
      <c r="AP34" s="178">
        <v>446.42857142857144</v>
      </c>
      <c r="AQ34" s="178">
        <v>374.25</v>
      </c>
      <c r="AX34" s="188" t="s">
        <v>547</v>
      </c>
      <c r="AY34" s="194">
        <v>214</v>
      </c>
      <c r="AZ34" s="194">
        <v>215.5</v>
      </c>
      <c r="BA34" s="194">
        <v>98.5</v>
      </c>
      <c r="BB34" s="194">
        <v>128.5</v>
      </c>
      <c r="BC34" s="194">
        <v>164.125</v>
      </c>
      <c r="BJ34" s="188" t="s">
        <v>547</v>
      </c>
      <c r="BK34" s="195">
        <v>363.8</v>
      </c>
      <c r="BL34" s="195">
        <v>279.16000000000003</v>
      </c>
      <c r="BM34" s="195">
        <v>254.92307692307693</v>
      </c>
      <c r="BN34" s="195">
        <v>389.33333333333331</v>
      </c>
      <c r="BO34" s="195">
        <v>320.45999999999998</v>
      </c>
    </row>
    <row r="35" spans="2:67">
      <c r="B35" s="90"/>
      <c r="C35" s="177"/>
      <c r="D35" s="177"/>
      <c r="E35" s="177"/>
      <c r="F35" s="177"/>
      <c r="G35" s="177"/>
      <c r="N35" s="92"/>
      <c r="O35" s="178"/>
      <c r="P35" s="178"/>
      <c r="Q35" s="178"/>
      <c r="R35" s="178"/>
      <c r="S35" s="178"/>
      <c r="Z35" s="90"/>
      <c r="AA35" s="178"/>
      <c r="AB35" s="178"/>
      <c r="AC35" s="178"/>
      <c r="AD35" s="178"/>
      <c r="AE35" s="178"/>
      <c r="AL35" s="188"/>
      <c r="AM35" s="178"/>
      <c r="AN35" s="178"/>
      <c r="AO35" s="178"/>
      <c r="AP35" s="178"/>
      <c r="AQ35" s="178"/>
      <c r="AX35" s="188"/>
      <c r="AY35" s="194"/>
      <c r="AZ35" s="194"/>
      <c r="BA35" s="194"/>
      <c r="BB35" s="194"/>
      <c r="BC35" s="194"/>
      <c r="BJ35" s="188"/>
      <c r="BK35" s="195"/>
      <c r="BL35" s="195"/>
      <c r="BM35" s="195"/>
      <c r="BN35" s="195"/>
      <c r="BO35" s="195"/>
    </row>
    <row r="36" spans="2:67">
      <c r="B36" s="90" t="s">
        <v>594</v>
      </c>
      <c r="C36" s="177">
        <v>4508</v>
      </c>
      <c r="D36" s="177">
        <v>3914</v>
      </c>
      <c r="E36" s="177">
        <v>2773</v>
      </c>
      <c r="F36" s="177">
        <v>3804</v>
      </c>
      <c r="G36" s="177">
        <v>14999</v>
      </c>
      <c r="N36" s="92" t="s">
        <v>594</v>
      </c>
      <c r="O36" s="178">
        <v>592</v>
      </c>
      <c r="P36" s="178">
        <v>621</v>
      </c>
      <c r="Q36" s="178">
        <v>358</v>
      </c>
      <c r="R36" s="178">
        <v>534</v>
      </c>
      <c r="S36" s="178">
        <f>SUM(O36:R36)</f>
        <v>2105</v>
      </c>
      <c r="Z36" s="90" t="s">
        <v>594</v>
      </c>
      <c r="AA36" s="178">
        <v>996</v>
      </c>
      <c r="AB36" s="178">
        <v>721</v>
      </c>
      <c r="AC36" s="178">
        <v>771</v>
      </c>
      <c r="AD36" s="178">
        <v>1434</v>
      </c>
      <c r="AE36" s="178">
        <v>3922</v>
      </c>
      <c r="AL36" s="188" t="s">
        <v>594</v>
      </c>
      <c r="AM36" s="178">
        <v>2160</v>
      </c>
      <c r="AN36" s="178">
        <v>2849</v>
      </c>
      <c r="AO36" s="178">
        <v>2128</v>
      </c>
      <c r="AP36" s="178">
        <v>4400</v>
      </c>
      <c r="AQ36" s="178">
        <v>11537</v>
      </c>
      <c r="AX36" s="188" t="s">
        <v>594</v>
      </c>
      <c r="AY36" s="194">
        <v>234</v>
      </c>
      <c r="AZ36" s="194">
        <v>469</v>
      </c>
      <c r="BA36" s="194">
        <v>514</v>
      </c>
      <c r="BB36" s="194">
        <v>277</v>
      </c>
      <c r="BC36" s="194">
        <v>1494</v>
      </c>
      <c r="BJ36" s="188" t="s">
        <v>594</v>
      </c>
      <c r="BK36" s="196">
        <v>8490</v>
      </c>
      <c r="BL36" s="196">
        <v>8574</v>
      </c>
      <c r="BM36" s="196">
        <v>6544</v>
      </c>
      <c r="BN36" s="196">
        <v>10449</v>
      </c>
      <c r="BO36" s="195">
        <v>34057</v>
      </c>
    </row>
    <row r="37" spans="2:67">
      <c r="B37" s="90" t="s">
        <v>583</v>
      </c>
      <c r="C37" s="177">
        <v>9</v>
      </c>
      <c r="D37" s="177">
        <v>9</v>
      </c>
      <c r="E37" s="177">
        <v>9</v>
      </c>
      <c r="F37" s="177">
        <v>9</v>
      </c>
      <c r="G37" s="177">
        <v>36</v>
      </c>
      <c r="N37" s="92" t="s">
        <v>583</v>
      </c>
      <c r="O37" s="178">
        <v>2</v>
      </c>
      <c r="P37" s="178">
        <v>2</v>
      </c>
      <c r="Q37" s="178">
        <v>2</v>
      </c>
      <c r="R37" s="178">
        <v>2</v>
      </c>
      <c r="S37" s="178">
        <f>SUM(O37:R37)</f>
        <v>8</v>
      </c>
      <c r="Z37" s="90" t="s">
        <v>583</v>
      </c>
      <c r="AA37" s="178">
        <v>4</v>
      </c>
      <c r="AB37" s="178">
        <v>4</v>
      </c>
      <c r="AC37" s="178">
        <v>4</v>
      </c>
      <c r="AD37" s="178">
        <v>4</v>
      </c>
      <c r="AE37" s="178">
        <v>16</v>
      </c>
      <c r="AL37" s="188" t="s">
        <v>583</v>
      </c>
      <c r="AM37" s="178">
        <v>7</v>
      </c>
      <c r="AN37" s="178">
        <v>8</v>
      </c>
      <c r="AO37" s="178">
        <v>8</v>
      </c>
      <c r="AP37" s="178">
        <v>9</v>
      </c>
      <c r="AQ37" s="178">
        <v>32</v>
      </c>
      <c r="AX37" s="188" t="s">
        <v>583</v>
      </c>
      <c r="AY37" s="194">
        <v>2</v>
      </c>
      <c r="AZ37" s="194">
        <v>2</v>
      </c>
      <c r="BA37" s="194">
        <v>2</v>
      </c>
      <c r="BB37" s="194">
        <v>2</v>
      </c>
      <c r="BC37" s="194">
        <v>8</v>
      </c>
      <c r="BJ37" s="188" t="s">
        <v>583</v>
      </c>
      <c r="BK37" s="195">
        <v>24</v>
      </c>
      <c r="BL37" s="195">
        <v>25</v>
      </c>
      <c r="BM37" s="195">
        <v>25</v>
      </c>
      <c r="BN37" s="195">
        <v>26</v>
      </c>
      <c r="BO37" s="195">
        <v>100</v>
      </c>
    </row>
    <row r="38" spans="2:67">
      <c r="B38" s="90" t="s">
        <v>547</v>
      </c>
      <c r="C38" s="177">
        <v>500.88888888888891</v>
      </c>
      <c r="D38" s="177">
        <v>434.88888888888891</v>
      </c>
      <c r="E38" s="177">
        <v>308.11111111111109</v>
      </c>
      <c r="F38" s="177">
        <v>422.66666666666669</v>
      </c>
      <c r="G38" s="177">
        <v>416.63888888888891</v>
      </c>
      <c r="N38" s="92" t="s">
        <v>547</v>
      </c>
      <c r="O38" s="178">
        <f>O36/O37</f>
        <v>296</v>
      </c>
      <c r="P38" s="178">
        <f t="shared" ref="P38:S38" si="16">P36/P37</f>
        <v>310.5</v>
      </c>
      <c r="Q38" s="178">
        <f t="shared" si="16"/>
        <v>179</v>
      </c>
      <c r="R38" s="178">
        <f t="shared" si="16"/>
        <v>267</v>
      </c>
      <c r="S38" s="178">
        <f t="shared" si="16"/>
        <v>263.125</v>
      </c>
      <c r="Z38" s="90" t="s">
        <v>547</v>
      </c>
      <c r="AA38" s="178">
        <v>332</v>
      </c>
      <c r="AB38" s="178">
        <v>240.33333333333334</v>
      </c>
      <c r="AC38" s="178">
        <v>257</v>
      </c>
      <c r="AD38" s="178">
        <v>478</v>
      </c>
      <c r="AE38" s="178">
        <v>326.83333333333331</v>
      </c>
      <c r="AL38" s="188" t="s">
        <v>547</v>
      </c>
      <c r="AM38" s="178">
        <v>308.57142857142856</v>
      </c>
      <c r="AN38" s="178">
        <v>356.125</v>
      </c>
      <c r="AO38" s="178">
        <v>266</v>
      </c>
      <c r="AP38" s="178">
        <v>488.88888888888891</v>
      </c>
      <c r="AQ38" s="178">
        <v>360.53125</v>
      </c>
      <c r="AX38" s="188" t="s">
        <v>547</v>
      </c>
      <c r="AY38" s="194">
        <v>117</v>
      </c>
      <c r="AZ38" s="194">
        <v>234.5</v>
      </c>
      <c r="BA38" s="194">
        <v>257</v>
      </c>
      <c r="BB38" s="194">
        <v>138.5</v>
      </c>
      <c r="BC38" s="194">
        <v>186.75</v>
      </c>
      <c r="BJ38" s="188" t="s">
        <v>547</v>
      </c>
      <c r="BK38" s="195">
        <v>353.75</v>
      </c>
      <c r="BL38" s="195">
        <v>342.96</v>
      </c>
      <c r="BM38" s="195">
        <v>261.76</v>
      </c>
      <c r="BN38" s="195">
        <v>401.88461538461536</v>
      </c>
      <c r="BO38" s="195">
        <v>340.57</v>
      </c>
    </row>
    <row r="39" spans="2:67">
      <c r="B39" s="90"/>
      <c r="C39" s="177"/>
      <c r="D39" s="177"/>
      <c r="E39" s="177"/>
      <c r="F39" s="177"/>
      <c r="G39" s="177"/>
      <c r="N39" s="92"/>
      <c r="O39" s="178"/>
      <c r="P39" s="178"/>
      <c r="Q39" s="178"/>
      <c r="R39" s="178"/>
      <c r="S39" s="178"/>
      <c r="Z39" s="90"/>
      <c r="AA39" s="178"/>
      <c r="AB39" s="178"/>
      <c r="AC39" s="178"/>
      <c r="AD39" s="178"/>
      <c r="AE39" s="178"/>
      <c r="AL39" s="188"/>
      <c r="AM39" s="178"/>
      <c r="AN39" s="178"/>
      <c r="AO39" s="178"/>
      <c r="AP39" s="178"/>
      <c r="AQ39" s="178"/>
      <c r="AX39" s="188"/>
      <c r="AY39" s="194"/>
      <c r="AZ39" s="194"/>
      <c r="BA39" s="194"/>
      <c r="BB39" s="194"/>
      <c r="BC39" s="194"/>
      <c r="BJ39" s="188"/>
      <c r="BK39" s="195"/>
      <c r="BL39" s="195"/>
      <c r="BM39" s="195"/>
      <c r="BN39" s="195"/>
      <c r="BO39" s="195"/>
    </row>
    <row r="40" spans="2:67">
      <c r="B40" s="90" t="s">
        <v>595</v>
      </c>
      <c r="C40" s="177">
        <v>5951</v>
      </c>
      <c r="D40" s="177">
        <v>3069</v>
      </c>
      <c r="E40" s="177">
        <v>2322</v>
      </c>
      <c r="F40" s="177">
        <v>2430</v>
      </c>
      <c r="G40" s="177">
        <v>13772</v>
      </c>
      <c r="N40" s="92" t="s">
        <v>595</v>
      </c>
      <c r="O40" s="178">
        <v>383</v>
      </c>
      <c r="P40" s="178">
        <v>483</v>
      </c>
      <c r="Q40" s="178">
        <v>434</v>
      </c>
      <c r="R40" s="178">
        <v>820</v>
      </c>
      <c r="S40" s="178">
        <f>SUM(O40:R40)</f>
        <v>2120</v>
      </c>
      <c r="Z40" s="90" t="s">
        <v>595</v>
      </c>
      <c r="AA40" s="178">
        <v>1680</v>
      </c>
      <c r="AB40" s="178">
        <v>2446</v>
      </c>
      <c r="AC40" s="178">
        <v>1550</v>
      </c>
      <c r="AD40" s="178">
        <v>1684</v>
      </c>
      <c r="AE40" s="178">
        <v>7360</v>
      </c>
      <c r="AL40" s="188" t="s">
        <v>595</v>
      </c>
      <c r="AM40" s="178">
        <v>3650</v>
      </c>
      <c r="AN40" s="178">
        <v>4751</v>
      </c>
      <c r="AO40" s="178">
        <v>2117</v>
      </c>
      <c r="AP40" s="178">
        <v>3254</v>
      </c>
      <c r="AQ40" s="178">
        <v>13772</v>
      </c>
      <c r="AX40" s="188" t="s">
        <v>595</v>
      </c>
      <c r="AY40" s="194">
        <v>439</v>
      </c>
      <c r="AZ40" s="194">
        <v>428</v>
      </c>
      <c r="BA40" s="194">
        <v>255</v>
      </c>
      <c r="BB40" s="194">
        <v>664</v>
      </c>
      <c r="BC40" s="194">
        <v>1786</v>
      </c>
      <c r="BJ40" s="188" t="s">
        <v>595</v>
      </c>
      <c r="BK40" s="196">
        <v>12103</v>
      </c>
      <c r="BL40" s="196">
        <v>11177</v>
      </c>
      <c r="BM40" s="196">
        <v>6678</v>
      </c>
      <c r="BN40" s="196">
        <v>8852</v>
      </c>
      <c r="BO40" s="195">
        <v>38810</v>
      </c>
    </row>
    <row r="41" spans="2:67">
      <c r="B41" s="90" t="s">
        <v>583</v>
      </c>
      <c r="C41" s="177">
        <v>9</v>
      </c>
      <c r="D41" s="177">
        <v>9</v>
      </c>
      <c r="E41" s="177">
        <v>9</v>
      </c>
      <c r="F41" s="177">
        <v>9</v>
      </c>
      <c r="G41" s="177">
        <v>36</v>
      </c>
      <c r="N41" s="92" t="s">
        <v>583</v>
      </c>
      <c r="O41" s="178">
        <v>2</v>
      </c>
      <c r="P41" s="178">
        <v>2</v>
      </c>
      <c r="Q41" s="178">
        <v>2</v>
      </c>
      <c r="R41" s="178">
        <v>2</v>
      </c>
      <c r="S41" s="178">
        <f>SUM(O41:R41)</f>
        <v>8</v>
      </c>
      <c r="Z41" s="90" t="s">
        <v>583</v>
      </c>
      <c r="AA41" s="178">
        <v>4</v>
      </c>
      <c r="AB41" s="178">
        <v>4</v>
      </c>
      <c r="AC41" s="178">
        <v>4</v>
      </c>
      <c r="AD41" s="178">
        <v>4</v>
      </c>
      <c r="AE41" s="178">
        <v>16</v>
      </c>
      <c r="AL41" s="188" t="s">
        <v>583</v>
      </c>
      <c r="AM41" s="178">
        <v>8</v>
      </c>
      <c r="AN41" s="178">
        <v>9</v>
      </c>
      <c r="AO41" s="178">
        <v>9</v>
      </c>
      <c r="AP41" s="178">
        <v>9</v>
      </c>
      <c r="AQ41" s="178">
        <v>35</v>
      </c>
      <c r="AX41" s="188" t="s">
        <v>583</v>
      </c>
      <c r="AY41" s="194">
        <v>2</v>
      </c>
      <c r="AZ41" s="194">
        <v>2</v>
      </c>
      <c r="BA41" s="194">
        <v>2</v>
      </c>
      <c r="BB41" s="194">
        <v>2</v>
      </c>
      <c r="BC41" s="194">
        <v>8</v>
      </c>
      <c r="BJ41" s="188" t="s">
        <v>583</v>
      </c>
      <c r="BK41" s="195">
        <v>25</v>
      </c>
      <c r="BL41" s="195">
        <v>26</v>
      </c>
      <c r="BM41" s="195">
        <v>26</v>
      </c>
      <c r="BN41" s="195">
        <v>26</v>
      </c>
      <c r="BO41" s="195">
        <v>103</v>
      </c>
    </row>
    <row r="42" spans="2:67">
      <c r="B42" s="90" t="s">
        <v>547</v>
      </c>
      <c r="C42" s="177">
        <v>661.22222222222217</v>
      </c>
      <c r="D42" s="177">
        <v>341</v>
      </c>
      <c r="E42" s="177">
        <v>258</v>
      </c>
      <c r="F42" s="177">
        <v>270</v>
      </c>
      <c r="G42" s="177">
        <v>382.55555555555554</v>
      </c>
      <c r="N42" s="92" t="s">
        <v>547</v>
      </c>
      <c r="O42" s="178">
        <f>O40/O41</f>
        <v>191.5</v>
      </c>
      <c r="P42" s="178">
        <f t="shared" ref="P42:S42" si="17">P40/P41</f>
        <v>241.5</v>
      </c>
      <c r="Q42" s="178">
        <f t="shared" si="17"/>
        <v>217</v>
      </c>
      <c r="R42" s="178">
        <f t="shared" si="17"/>
        <v>410</v>
      </c>
      <c r="S42" s="178">
        <f t="shared" si="17"/>
        <v>265</v>
      </c>
      <c r="Z42" s="90" t="s">
        <v>547</v>
      </c>
      <c r="AA42" s="178">
        <v>560</v>
      </c>
      <c r="AB42" s="178">
        <v>815.33333333333337</v>
      </c>
      <c r="AC42" s="178">
        <v>516.66666666666663</v>
      </c>
      <c r="AD42" s="178">
        <v>561.33333333333337</v>
      </c>
      <c r="AE42" s="178">
        <v>613.33333333333337</v>
      </c>
      <c r="AL42" s="188" t="s">
        <v>547</v>
      </c>
      <c r="AM42" s="178">
        <v>456.25</v>
      </c>
      <c r="AN42" s="178">
        <v>527.88888888888891</v>
      </c>
      <c r="AO42" s="178">
        <v>235.22222222222223</v>
      </c>
      <c r="AP42" s="178">
        <v>361.55555555555554</v>
      </c>
      <c r="AQ42" s="178">
        <v>393.48571428571427</v>
      </c>
      <c r="AX42" s="188" t="s">
        <v>547</v>
      </c>
      <c r="AY42" s="194">
        <v>219.5</v>
      </c>
      <c r="AZ42" s="194">
        <v>214</v>
      </c>
      <c r="BA42" s="194">
        <v>127.5</v>
      </c>
      <c r="BB42" s="194">
        <v>332</v>
      </c>
      <c r="BC42" s="194">
        <v>223.25</v>
      </c>
      <c r="BJ42" s="188" t="s">
        <v>547</v>
      </c>
      <c r="BK42" s="195">
        <v>484.12</v>
      </c>
      <c r="BL42" s="195">
        <v>429.88461538461536</v>
      </c>
      <c r="BM42" s="195">
        <v>256.84615384615387</v>
      </c>
      <c r="BN42" s="195">
        <v>340.46153846153845</v>
      </c>
      <c r="BO42" s="195">
        <v>376.79611650485435</v>
      </c>
    </row>
    <row r="43" spans="2:67">
      <c r="B43" s="90"/>
      <c r="C43" s="177"/>
      <c r="D43" s="177"/>
      <c r="E43" s="177"/>
      <c r="F43" s="177"/>
      <c r="G43" s="177"/>
      <c r="N43" s="92"/>
      <c r="O43" s="178"/>
      <c r="P43" s="178"/>
      <c r="Q43" s="178"/>
      <c r="R43" s="178"/>
      <c r="S43" s="178"/>
      <c r="Z43" s="90"/>
      <c r="AA43" s="178"/>
      <c r="AB43" s="178"/>
      <c r="AC43" s="178"/>
      <c r="AD43" s="178"/>
      <c r="AE43" s="178"/>
      <c r="AL43" s="188"/>
      <c r="AM43" s="178"/>
      <c r="AN43" s="178"/>
      <c r="AO43" s="178"/>
      <c r="AP43" s="178"/>
      <c r="AQ43" s="178"/>
      <c r="AX43" s="188"/>
      <c r="AY43" s="194"/>
      <c r="AZ43" s="194"/>
      <c r="BA43" s="194"/>
      <c r="BB43" s="194"/>
      <c r="BC43" s="194"/>
      <c r="BJ43" s="188"/>
      <c r="BK43" s="195"/>
      <c r="BL43" s="195"/>
      <c r="BM43" s="195"/>
      <c r="BN43" s="195"/>
      <c r="BO43" s="195"/>
    </row>
    <row r="44" spans="2:67">
      <c r="B44" s="90" t="s">
        <v>596</v>
      </c>
      <c r="C44" s="177">
        <v>6077</v>
      </c>
      <c r="D44" s="177">
        <v>4510</v>
      </c>
      <c r="E44" s="177">
        <v>3066</v>
      </c>
      <c r="F44" s="177">
        <v>2307</v>
      </c>
      <c r="G44" s="177">
        <v>15960</v>
      </c>
      <c r="N44" s="92" t="s">
        <v>596</v>
      </c>
      <c r="O44" s="178">
        <v>613</v>
      </c>
      <c r="P44" s="178">
        <v>448</v>
      </c>
      <c r="Q44" s="178">
        <v>218</v>
      </c>
      <c r="R44" s="178">
        <v>100</v>
      </c>
      <c r="S44" s="178">
        <f>SUM(O44:R44)</f>
        <v>1379</v>
      </c>
      <c r="Z44" s="90" t="s">
        <v>596</v>
      </c>
      <c r="AA44" s="178">
        <v>1313</v>
      </c>
      <c r="AB44" s="178">
        <v>1992</v>
      </c>
      <c r="AC44" s="178">
        <v>2230</v>
      </c>
      <c r="AD44" s="178">
        <v>1646</v>
      </c>
      <c r="AE44" s="178">
        <v>7181</v>
      </c>
      <c r="AL44" s="188" t="s">
        <v>596</v>
      </c>
      <c r="AM44" s="178">
        <v>2077</v>
      </c>
      <c r="AN44" s="178">
        <v>1356</v>
      </c>
      <c r="AO44" s="178">
        <v>2948</v>
      </c>
      <c r="AP44" s="178">
        <v>4835</v>
      </c>
      <c r="AQ44" s="178">
        <v>11216</v>
      </c>
      <c r="AX44" s="188" t="s">
        <v>596</v>
      </c>
      <c r="AY44" s="194">
        <v>412</v>
      </c>
      <c r="AZ44" s="194">
        <v>593</v>
      </c>
      <c r="BA44" s="194">
        <v>356</v>
      </c>
      <c r="BB44" s="194">
        <v>243</v>
      </c>
      <c r="BC44" s="194">
        <v>1604</v>
      </c>
      <c r="BJ44" s="188" t="s">
        <v>596</v>
      </c>
      <c r="BK44" s="196">
        <v>10492</v>
      </c>
      <c r="BL44" s="196">
        <v>8899</v>
      </c>
      <c r="BM44" s="196">
        <v>8818</v>
      </c>
      <c r="BN44" s="196">
        <v>9131</v>
      </c>
      <c r="BO44" s="195">
        <v>37340</v>
      </c>
    </row>
    <row r="45" spans="2:67">
      <c r="B45" s="90" t="s">
        <v>583</v>
      </c>
      <c r="C45" s="177">
        <v>9</v>
      </c>
      <c r="D45" s="177">
        <v>9</v>
      </c>
      <c r="E45" s="177">
        <v>9</v>
      </c>
      <c r="F45" s="177">
        <v>9</v>
      </c>
      <c r="G45" s="177">
        <v>36</v>
      </c>
      <c r="N45" s="92" t="s">
        <v>583</v>
      </c>
      <c r="O45" s="91">
        <v>2</v>
      </c>
      <c r="P45" s="91">
        <v>2</v>
      </c>
      <c r="Q45" s="91">
        <v>1</v>
      </c>
      <c r="R45" s="91">
        <v>1</v>
      </c>
      <c r="S45" s="178">
        <f>SUM(O45:R45)</f>
        <v>6</v>
      </c>
      <c r="Z45" s="90" t="s">
        <v>583</v>
      </c>
      <c r="AA45" s="178">
        <v>4</v>
      </c>
      <c r="AB45" s="178">
        <v>4</v>
      </c>
      <c r="AC45" s="178">
        <v>4</v>
      </c>
      <c r="AD45" s="178">
        <v>4</v>
      </c>
      <c r="AE45" s="178">
        <v>16</v>
      </c>
      <c r="AL45" s="188" t="s">
        <v>583</v>
      </c>
      <c r="AM45" s="178">
        <v>9</v>
      </c>
      <c r="AN45" s="178">
        <v>9</v>
      </c>
      <c r="AO45" s="178">
        <v>9</v>
      </c>
      <c r="AP45" s="178">
        <v>9</v>
      </c>
      <c r="AQ45" s="178">
        <v>36</v>
      </c>
      <c r="AX45" s="188" t="s">
        <v>583</v>
      </c>
      <c r="AY45" s="194">
        <v>2</v>
      </c>
      <c r="AZ45" s="194">
        <v>2</v>
      </c>
      <c r="BA45" s="194">
        <v>2</v>
      </c>
      <c r="BB45" s="194">
        <v>2</v>
      </c>
      <c r="BC45" s="194">
        <v>8</v>
      </c>
      <c r="BJ45" s="188" t="s">
        <v>583</v>
      </c>
      <c r="BK45" s="195">
        <v>26</v>
      </c>
      <c r="BL45" s="195">
        <v>26</v>
      </c>
      <c r="BM45" s="195">
        <v>25</v>
      </c>
      <c r="BN45" s="195">
        <v>25</v>
      </c>
      <c r="BO45" s="195">
        <v>102</v>
      </c>
    </row>
    <row r="46" spans="2:67">
      <c r="B46" s="90" t="s">
        <v>547</v>
      </c>
      <c r="C46" s="177">
        <v>675.22222222222217</v>
      </c>
      <c r="D46" s="177">
        <v>501.11111111111109</v>
      </c>
      <c r="E46" s="177">
        <v>340.66666666666669</v>
      </c>
      <c r="F46" s="177">
        <v>256.33333333333331</v>
      </c>
      <c r="G46" s="177">
        <v>443.33333333333331</v>
      </c>
      <c r="N46" s="92" t="s">
        <v>547</v>
      </c>
      <c r="O46" s="178">
        <f>O44/O45</f>
        <v>306.5</v>
      </c>
      <c r="P46" s="178">
        <f t="shared" ref="P46:S46" si="18">P44/P45</f>
        <v>224</v>
      </c>
      <c r="Q46" s="178">
        <f t="shared" si="18"/>
        <v>218</v>
      </c>
      <c r="R46" s="178">
        <f t="shared" si="18"/>
        <v>100</v>
      </c>
      <c r="S46" s="178">
        <f t="shared" si="18"/>
        <v>229.83333333333334</v>
      </c>
      <c r="Z46" s="90" t="s">
        <v>547</v>
      </c>
      <c r="AA46" s="178">
        <v>437.66666666666669</v>
      </c>
      <c r="AB46" s="178">
        <v>664</v>
      </c>
      <c r="AC46" s="178">
        <v>743.33333333333337</v>
      </c>
      <c r="AD46" s="178">
        <v>548.66666666666663</v>
      </c>
      <c r="AE46" s="178">
        <v>598.41666666666663</v>
      </c>
      <c r="AL46" s="188" t="s">
        <v>547</v>
      </c>
      <c r="AM46" s="178">
        <v>230.77777777777777</v>
      </c>
      <c r="AN46" s="178">
        <v>150.66666666666666</v>
      </c>
      <c r="AO46" s="178">
        <v>327.55555555555554</v>
      </c>
      <c r="AP46" s="178">
        <v>537.22222222222217</v>
      </c>
      <c r="AQ46" s="178">
        <v>311.55555555555554</v>
      </c>
      <c r="AX46" s="188" t="s">
        <v>547</v>
      </c>
      <c r="AY46" s="194">
        <v>206</v>
      </c>
      <c r="AZ46" s="194">
        <v>296.5</v>
      </c>
      <c r="BA46" s="194">
        <v>178</v>
      </c>
      <c r="BB46" s="194">
        <v>121.5</v>
      </c>
      <c r="BC46" s="194">
        <v>200.5</v>
      </c>
      <c r="BJ46" s="188" t="s">
        <v>547</v>
      </c>
      <c r="BK46" s="195">
        <v>403.53846153846155</v>
      </c>
      <c r="BL46" s="195">
        <v>342.26923076923077</v>
      </c>
      <c r="BM46" s="195">
        <v>352.72</v>
      </c>
      <c r="BN46" s="195">
        <v>365.24</v>
      </c>
      <c r="BO46" s="195">
        <v>366.07843137254901</v>
      </c>
    </row>
    <row r="47" spans="2:67">
      <c r="B47" s="90"/>
      <c r="C47" s="177"/>
      <c r="D47" s="177"/>
      <c r="E47" s="177"/>
      <c r="F47" s="177"/>
      <c r="G47" s="177"/>
      <c r="N47" s="92"/>
      <c r="O47" s="178"/>
      <c r="P47" s="178"/>
      <c r="Q47" s="178"/>
      <c r="R47" s="178"/>
      <c r="S47" s="178"/>
      <c r="Z47" s="90"/>
      <c r="AA47" s="178"/>
      <c r="AB47" s="178"/>
      <c r="AC47" s="178"/>
      <c r="AD47" s="178"/>
      <c r="AE47" s="178"/>
      <c r="AL47" s="188"/>
      <c r="AM47" s="178"/>
      <c r="AN47" s="178"/>
      <c r="AO47" s="178"/>
      <c r="AP47" s="178"/>
      <c r="AQ47" s="178"/>
      <c r="AX47" s="188"/>
      <c r="AY47" s="194"/>
      <c r="AZ47" s="194"/>
      <c r="BA47" s="194"/>
      <c r="BB47" s="194"/>
      <c r="BC47" s="194"/>
      <c r="BJ47" s="188"/>
      <c r="BK47" s="195"/>
      <c r="BL47" s="195"/>
      <c r="BM47" s="195"/>
      <c r="BN47" s="195"/>
      <c r="BO47" s="195"/>
    </row>
    <row r="48" spans="2:67">
      <c r="B48" s="90" t="s">
        <v>597</v>
      </c>
      <c r="C48" s="67">
        <v>2764</v>
      </c>
      <c r="D48" s="67">
        <v>3087</v>
      </c>
      <c r="E48" s="67">
        <v>1328</v>
      </c>
      <c r="F48" s="67">
        <v>2413</v>
      </c>
      <c r="G48" s="67">
        <f>SUM(C48:F48)</f>
        <v>9592</v>
      </c>
      <c r="N48" s="92" t="s">
        <v>597</v>
      </c>
      <c r="O48" s="91">
        <v>343</v>
      </c>
      <c r="P48" s="91">
        <v>253</v>
      </c>
      <c r="Q48" s="91">
        <v>412</v>
      </c>
      <c r="R48" s="91">
        <v>413</v>
      </c>
      <c r="S48" s="91">
        <f>SUM(O48:R48)</f>
        <v>1421</v>
      </c>
      <c r="Z48" s="90" t="s">
        <v>597</v>
      </c>
      <c r="AA48" s="91">
        <v>1128</v>
      </c>
      <c r="AB48" s="91">
        <v>1817</v>
      </c>
      <c r="AC48" s="91">
        <v>1533</v>
      </c>
      <c r="AD48" s="91">
        <v>3288</v>
      </c>
      <c r="AE48" s="91">
        <f>SUM(AA48:AD48)</f>
        <v>7766</v>
      </c>
      <c r="AL48" s="188" t="s">
        <v>597</v>
      </c>
      <c r="AM48" s="91">
        <v>2633</v>
      </c>
      <c r="AN48" s="91">
        <v>3560</v>
      </c>
      <c r="AO48" s="91">
        <v>2277</v>
      </c>
      <c r="AP48" s="91">
        <v>5520</v>
      </c>
      <c r="AQ48" s="178">
        <f>SUM(AM48:AP48)</f>
        <v>13990</v>
      </c>
      <c r="AX48" s="188" t="s">
        <v>597</v>
      </c>
      <c r="AY48" s="93">
        <v>330</v>
      </c>
      <c r="AZ48" s="93">
        <v>383</v>
      </c>
      <c r="BA48" s="93">
        <v>249</v>
      </c>
      <c r="BB48" s="93">
        <v>302</v>
      </c>
      <c r="BC48" s="93">
        <f>SUM(AY48:BB48)</f>
        <v>1264</v>
      </c>
      <c r="BJ48" s="188" t="s">
        <v>597</v>
      </c>
      <c r="BK48" s="196">
        <v>7198</v>
      </c>
      <c r="BL48" s="196">
        <v>9100</v>
      </c>
      <c r="BM48" s="196">
        <v>5799</v>
      </c>
      <c r="BN48" s="196">
        <v>11936</v>
      </c>
      <c r="BO48" s="195">
        <f>SUM(BK48:BN48)</f>
        <v>34033</v>
      </c>
    </row>
    <row r="49" spans="2:67">
      <c r="B49" s="90" t="s">
        <v>583</v>
      </c>
      <c r="C49" s="177">
        <v>9</v>
      </c>
      <c r="D49" s="177">
        <v>9</v>
      </c>
      <c r="E49" s="177">
        <v>9</v>
      </c>
      <c r="F49" s="177">
        <v>9</v>
      </c>
      <c r="G49" s="177">
        <v>36</v>
      </c>
      <c r="N49" s="92" t="s">
        <v>583</v>
      </c>
      <c r="O49" s="178">
        <v>2</v>
      </c>
      <c r="P49" s="178">
        <v>2</v>
      </c>
      <c r="Q49" s="178">
        <v>2</v>
      </c>
      <c r="R49" s="178">
        <v>2</v>
      </c>
      <c r="S49" s="178">
        <f>SUM(O49:R49)</f>
        <v>8</v>
      </c>
      <c r="Z49" s="90" t="s">
        <v>583</v>
      </c>
      <c r="AA49" s="178">
        <v>4</v>
      </c>
      <c r="AB49" s="178">
        <v>4</v>
      </c>
      <c r="AC49" s="178">
        <v>4</v>
      </c>
      <c r="AD49" s="178">
        <v>4</v>
      </c>
      <c r="AE49" s="178">
        <v>16</v>
      </c>
      <c r="AL49" s="188" t="s">
        <v>583</v>
      </c>
      <c r="AM49" s="178">
        <v>9</v>
      </c>
      <c r="AN49" s="178">
        <v>9</v>
      </c>
      <c r="AO49" s="178">
        <v>9</v>
      </c>
      <c r="AP49" s="178">
        <v>9</v>
      </c>
      <c r="AQ49" s="178">
        <v>36</v>
      </c>
      <c r="AX49" s="188" t="s">
        <v>583</v>
      </c>
      <c r="AY49" s="194">
        <v>2</v>
      </c>
      <c r="AZ49" s="194">
        <v>2</v>
      </c>
      <c r="BA49" s="194">
        <v>2</v>
      </c>
      <c r="BB49" s="194">
        <v>2</v>
      </c>
      <c r="BC49" s="194">
        <v>8</v>
      </c>
      <c r="BJ49" s="188" t="s">
        <v>583</v>
      </c>
      <c r="BK49" s="195">
        <v>26</v>
      </c>
      <c r="BL49" s="195">
        <v>26</v>
      </c>
      <c r="BM49" s="195">
        <v>26</v>
      </c>
      <c r="BN49" s="195">
        <v>26</v>
      </c>
      <c r="BO49" s="195">
        <f>SUM(BK49:BN49)</f>
        <v>104</v>
      </c>
    </row>
    <row r="50" spans="2:67">
      <c r="B50" s="90" t="s">
        <v>547</v>
      </c>
      <c r="C50" s="177">
        <f>C48/C49</f>
        <v>307.11111111111109</v>
      </c>
      <c r="D50" s="177">
        <f t="shared" ref="D50:G50" si="19">D48/D49</f>
        <v>343</v>
      </c>
      <c r="E50" s="177">
        <f t="shared" si="19"/>
        <v>147.55555555555554</v>
      </c>
      <c r="F50" s="177">
        <f t="shared" si="19"/>
        <v>268.11111111111109</v>
      </c>
      <c r="G50" s="177">
        <f t="shared" si="19"/>
        <v>266.44444444444446</v>
      </c>
      <c r="N50" s="92" t="s">
        <v>547</v>
      </c>
      <c r="O50" s="178">
        <f>O48/O49</f>
        <v>171.5</v>
      </c>
      <c r="P50" s="178">
        <f t="shared" ref="P50:S50" si="20">P48/P49</f>
        <v>126.5</v>
      </c>
      <c r="Q50" s="178">
        <f t="shared" si="20"/>
        <v>206</v>
      </c>
      <c r="R50" s="178">
        <f t="shared" si="20"/>
        <v>206.5</v>
      </c>
      <c r="S50" s="178">
        <f t="shared" si="20"/>
        <v>177.625</v>
      </c>
      <c r="Z50" s="90" t="s">
        <v>547</v>
      </c>
      <c r="AA50" s="178">
        <f>AA48/AA49</f>
        <v>282</v>
      </c>
      <c r="AB50" s="178">
        <f t="shared" ref="AB50:AE50" si="21">AB48/AB49</f>
        <v>454.25</v>
      </c>
      <c r="AC50" s="178">
        <f t="shared" si="21"/>
        <v>383.25</v>
      </c>
      <c r="AD50" s="178">
        <f t="shared" si="21"/>
        <v>822</v>
      </c>
      <c r="AE50" s="178">
        <f t="shared" si="21"/>
        <v>485.375</v>
      </c>
      <c r="AL50" s="188" t="s">
        <v>547</v>
      </c>
      <c r="AM50" s="178">
        <f>AM48/AM49</f>
        <v>292.55555555555554</v>
      </c>
      <c r="AN50" s="178">
        <f t="shared" ref="AN50:AQ50" si="22">AN48/AN49</f>
        <v>395.55555555555554</v>
      </c>
      <c r="AO50" s="178">
        <f t="shared" si="22"/>
        <v>253</v>
      </c>
      <c r="AP50" s="178">
        <f t="shared" si="22"/>
        <v>613.33333333333337</v>
      </c>
      <c r="AQ50" s="178">
        <f t="shared" si="22"/>
        <v>388.61111111111109</v>
      </c>
      <c r="AX50" s="188" t="s">
        <v>547</v>
      </c>
      <c r="AY50" s="194">
        <f>AY48/AY49</f>
        <v>165</v>
      </c>
      <c r="AZ50" s="194">
        <f t="shared" ref="AZ50:BC50" si="23">AZ48/AZ49</f>
        <v>191.5</v>
      </c>
      <c r="BA50" s="194">
        <f t="shared" si="23"/>
        <v>124.5</v>
      </c>
      <c r="BB50" s="194">
        <f t="shared" si="23"/>
        <v>151</v>
      </c>
      <c r="BC50" s="194">
        <f t="shared" si="23"/>
        <v>158</v>
      </c>
      <c r="BJ50" s="188" t="s">
        <v>547</v>
      </c>
      <c r="BK50" s="195">
        <f>BK48/BK49</f>
        <v>276.84615384615387</v>
      </c>
      <c r="BL50" s="195">
        <f t="shared" ref="BL50:BO50" si="24">BL48/BL49</f>
        <v>350</v>
      </c>
      <c r="BM50" s="195">
        <f t="shared" si="24"/>
        <v>223.03846153846155</v>
      </c>
      <c r="BN50" s="195">
        <f t="shared" si="24"/>
        <v>459.07692307692309</v>
      </c>
      <c r="BO50" s="195">
        <f t="shared" si="24"/>
        <v>327.24038461538464</v>
      </c>
    </row>
    <row r="51" spans="2:67">
      <c r="B51" s="90"/>
      <c r="C51" s="67"/>
      <c r="D51" s="67"/>
      <c r="E51" s="67"/>
      <c r="F51" s="67"/>
      <c r="G51" s="67"/>
      <c r="N51" s="92"/>
      <c r="O51" s="91"/>
      <c r="P51" s="91"/>
      <c r="Q51" s="91"/>
      <c r="R51" s="91"/>
      <c r="S51" s="91"/>
      <c r="Z51" s="90"/>
      <c r="AA51" s="91"/>
      <c r="AB51" s="91"/>
      <c r="AC51" s="91"/>
      <c r="AD51" s="91"/>
      <c r="AE51" s="91"/>
      <c r="AL51" s="188"/>
      <c r="AM51" s="178"/>
      <c r="AN51" s="178"/>
      <c r="AO51" s="178"/>
      <c r="AP51" s="178"/>
      <c r="AQ51" s="178"/>
      <c r="AX51" s="188"/>
      <c r="AY51" s="194"/>
      <c r="AZ51" s="194"/>
      <c r="BA51" s="194"/>
      <c r="BB51" s="194"/>
      <c r="BC51" s="93"/>
      <c r="BJ51" s="188"/>
      <c r="BK51" s="196"/>
      <c r="BL51" s="196"/>
      <c r="BM51" s="196"/>
      <c r="BN51" s="196"/>
      <c r="BO51" s="196"/>
    </row>
    <row r="52" spans="2:67">
      <c r="B52" s="90" t="s">
        <v>598</v>
      </c>
      <c r="C52" s="67">
        <v>4558</v>
      </c>
      <c r="D52" s="67"/>
      <c r="E52" s="67">
        <v>1798</v>
      </c>
      <c r="F52" s="67">
        <v>2651</v>
      </c>
      <c r="G52" s="67">
        <f>SUM(C52:F52)</f>
        <v>9007</v>
      </c>
      <c r="N52" s="92" t="s">
        <v>598</v>
      </c>
      <c r="O52" s="91">
        <v>200</v>
      </c>
      <c r="P52" s="91"/>
      <c r="Q52" s="91">
        <v>208</v>
      </c>
      <c r="R52" s="91">
        <v>129</v>
      </c>
      <c r="S52" s="91">
        <f>SUM(O52:R52)</f>
        <v>537</v>
      </c>
      <c r="Z52" s="90" t="s">
        <v>598</v>
      </c>
      <c r="AA52" s="91">
        <v>1439</v>
      </c>
      <c r="AB52" s="91"/>
      <c r="AC52" s="91">
        <v>1342</v>
      </c>
      <c r="AD52" s="91">
        <v>1513</v>
      </c>
      <c r="AE52" s="91">
        <f>SUM(AA52:AD52)</f>
        <v>4294</v>
      </c>
      <c r="AL52" s="90" t="s">
        <v>598</v>
      </c>
      <c r="AM52" s="91">
        <v>3843</v>
      </c>
      <c r="AN52" s="91"/>
      <c r="AO52" s="91">
        <v>2530</v>
      </c>
      <c r="AP52" s="91">
        <v>2920</v>
      </c>
      <c r="AQ52" s="178">
        <f>SUM(AM52:AP52)</f>
        <v>9293</v>
      </c>
      <c r="AX52" s="90" t="s">
        <v>598</v>
      </c>
      <c r="AY52" s="93">
        <v>376</v>
      </c>
      <c r="AZ52" s="93"/>
      <c r="BA52" s="93">
        <v>286</v>
      </c>
      <c r="BB52" s="93">
        <v>195</v>
      </c>
      <c r="BC52" s="93">
        <f>SUM(AY52:BB52)</f>
        <v>857</v>
      </c>
      <c r="BJ52" s="90" t="s">
        <v>598</v>
      </c>
      <c r="BK52" s="196">
        <v>10416</v>
      </c>
      <c r="BL52" s="196"/>
      <c r="BM52" s="196">
        <v>6164</v>
      </c>
      <c r="BN52" s="196">
        <v>7408</v>
      </c>
      <c r="BO52" s="196">
        <f>SUM(BK52:BN52)</f>
        <v>23988</v>
      </c>
    </row>
    <row r="53" spans="2:67">
      <c r="B53" s="90" t="s">
        <v>583</v>
      </c>
      <c r="C53" s="67">
        <v>9</v>
      </c>
      <c r="D53" s="67"/>
      <c r="E53" s="67">
        <v>9</v>
      </c>
      <c r="F53" s="67">
        <v>9</v>
      </c>
      <c r="G53" s="67">
        <v>27</v>
      </c>
      <c r="N53" s="92" t="s">
        <v>583</v>
      </c>
      <c r="O53" s="91">
        <v>2</v>
      </c>
      <c r="P53" s="91"/>
      <c r="Q53" s="91">
        <v>2</v>
      </c>
      <c r="R53" s="91">
        <v>2</v>
      </c>
      <c r="S53" s="91">
        <f>SUM(O53:R53)</f>
        <v>6</v>
      </c>
      <c r="Z53" s="90" t="s">
        <v>583</v>
      </c>
      <c r="AA53" s="91">
        <v>4</v>
      </c>
      <c r="AB53" s="91"/>
      <c r="AC53" s="91">
        <v>4</v>
      </c>
      <c r="AD53" s="91">
        <v>4</v>
      </c>
      <c r="AE53" s="91">
        <v>12</v>
      </c>
      <c r="AL53" s="90" t="s">
        <v>583</v>
      </c>
      <c r="AM53" s="178">
        <v>9</v>
      </c>
      <c r="AN53" s="178"/>
      <c r="AO53" s="178">
        <v>8</v>
      </c>
      <c r="AP53" s="178">
        <v>9</v>
      </c>
      <c r="AQ53" s="178">
        <f>SUM(AM53:AP53)</f>
        <v>26</v>
      </c>
      <c r="AX53" s="90" t="s">
        <v>583</v>
      </c>
      <c r="AY53" s="194">
        <v>2</v>
      </c>
      <c r="AZ53" s="194"/>
      <c r="BA53" s="194">
        <v>2</v>
      </c>
      <c r="BB53" s="194">
        <v>2</v>
      </c>
      <c r="BC53" s="194">
        <f>SUM(AY53:BB53)</f>
        <v>6</v>
      </c>
      <c r="BJ53" s="90" t="s">
        <v>583</v>
      </c>
      <c r="BK53" s="196">
        <v>26</v>
      </c>
      <c r="BL53" s="196"/>
      <c r="BM53" s="196">
        <v>25</v>
      </c>
      <c r="BN53" s="196">
        <v>26</v>
      </c>
      <c r="BO53" s="196">
        <f>SUM(BK53:BN53)</f>
        <v>77</v>
      </c>
    </row>
    <row r="54" spans="2:67">
      <c r="B54" s="90" t="s">
        <v>547</v>
      </c>
      <c r="C54" s="177">
        <f>C52/C53</f>
        <v>506.44444444444446</v>
      </c>
      <c r="D54" s="177"/>
      <c r="E54" s="177">
        <f t="shared" ref="E54:G54" si="25">E52/E53</f>
        <v>199.77777777777777</v>
      </c>
      <c r="F54" s="177">
        <f t="shared" si="25"/>
        <v>294.55555555555554</v>
      </c>
      <c r="G54" s="177">
        <f t="shared" si="25"/>
        <v>333.59259259259261</v>
      </c>
      <c r="N54" s="92" t="s">
        <v>547</v>
      </c>
      <c r="O54" s="178">
        <f>O52/O53</f>
        <v>100</v>
      </c>
      <c r="P54" s="178"/>
      <c r="Q54" s="178">
        <f t="shared" ref="Q54:R54" si="26">Q52/Q53</f>
        <v>104</v>
      </c>
      <c r="R54" s="178">
        <f t="shared" si="26"/>
        <v>64.5</v>
      </c>
      <c r="S54" s="178">
        <f>S52/S53</f>
        <v>89.5</v>
      </c>
      <c r="Z54" s="90" t="s">
        <v>547</v>
      </c>
      <c r="AA54" s="178">
        <f>AA52/AA53</f>
        <v>359.75</v>
      </c>
      <c r="AB54" s="178"/>
      <c r="AC54" s="178">
        <f t="shared" ref="AC54:AE54" si="27">AC52/AC53</f>
        <v>335.5</v>
      </c>
      <c r="AD54" s="178">
        <f t="shared" si="27"/>
        <v>378.25</v>
      </c>
      <c r="AE54" s="178">
        <f t="shared" si="27"/>
        <v>357.83333333333331</v>
      </c>
      <c r="AL54" s="90" t="s">
        <v>547</v>
      </c>
      <c r="AM54" s="178">
        <f>AM52/AM53</f>
        <v>427</v>
      </c>
      <c r="AN54" s="178"/>
      <c r="AO54" s="178">
        <f t="shared" ref="AO54:AQ54" si="28">AO52/AO53</f>
        <v>316.25</v>
      </c>
      <c r="AP54" s="178">
        <f t="shared" si="28"/>
        <v>324.44444444444446</v>
      </c>
      <c r="AQ54" s="178">
        <f t="shared" si="28"/>
        <v>357.42307692307691</v>
      </c>
      <c r="AX54" s="90" t="s">
        <v>547</v>
      </c>
      <c r="AY54" s="194">
        <f>AY52/AY53</f>
        <v>188</v>
      </c>
      <c r="AZ54" s="194"/>
      <c r="BA54" s="194">
        <f t="shared" ref="BA54:BC54" si="29">BA52/BA53</f>
        <v>143</v>
      </c>
      <c r="BB54" s="194">
        <f t="shared" si="29"/>
        <v>97.5</v>
      </c>
      <c r="BC54" s="194">
        <f t="shared" si="29"/>
        <v>142.83333333333334</v>
      </c>
      <c r="BJ54" s="90" t="s">
        <v>547</v>
      </c>
      <c r="BK54" s="195">
        <f>BK52/BK53</f>
        <v>400.61538461538464</v>
      </c>
      <c r="BL54" s="195"/>
      <c r="BM54" s="195">
        <f t="shared" ref="BM54:BO54" si="30">BM52/BM53</f>
        <v>246.56</v>
      </c>
      <c r="BN54" s="195">
        <f t="shared" si="30"/>
        <v>284.92307692307691</v>
      </c>
      <c r="BO54" s="195">
        <f t="shared" si="30"/>
        <v>311.53246753246754</v>
      </c>
    </row>
    <row r="55" spans="2:67">
      <c r="B55" s="90"/>
      <c r="C55" s="67"/>
      <c r="D55" s="67"/>
      <c r="E55" s="67"/>
      <c r="F55" s="67"/>
      <c r="G55" s="67"/>
      <c r="N55" s="92"/>
      <c r="O55" s="91"/>
      <c r="P55" s="91"/>
      <c r="Q55" s="91"/>
      <c r="R55" s="91"/>
      <c r="S55" s="91"/>
      <c r="Z55" s="90"/>
      <c r="AA55" s="91"/>
      <c r="AB55" s="91"/>
      <c r="AC55" s="91"/>
      <c r="AD55" s="91"/>
      <c r="AE55" s="91"/>
      <c r="AL55" s="90"/>
      <c r="AM55" s="178"/>
      <c r="AN55" s="178"/>
      <c r="AO55" s="178"/>
      <c r="AP55" s="178"/>
      <c r="AQ55" s="178"/>
      <c r="AX55" s="90"/>
      <c r="AY55" s="194"/>
      <c r="AZ55" s="194"/>
      <c r="BA55" s="194"/>
      <c r="BB55" s="194"/>
      <c r="BC55" s="93"/>
      <c r="BJ55" s="90"/>
      <c r="BK55" s="196"/>
      <c r="BL55" s="196"/>
      <c r="BM55" s="196"/>
      <c r="BN55" s="196"/>
      <c r="BO55" s="196"/>
    </row>
    <row r="56" spans="2:67">
      <c r="B56" s="90" t="s">
        <v>599</v>
      </c>
      <c r="C56" s="67">
        <v>3670</v>
      </c>
      <c r="D56" s="67">
        <v>2333</v>
      </c>
      <c r="E56" s="67">
        <v>1994</v>
      </c>
      <c r="F56" s="67">
        <v>1210</v>
      </c>
      <c r="G56" s="67">
        <f>SUM(C56:F56)</f>
        <v>9207</v>
      </c>
      <c r="N56" s="92" t="s">
        <v>599</v>
      </c>
      <c r="O56" s="91">
        <v>76</v>
      </c>
      <c r="P56" s="91">
        <v>247</v>
      </c>
      <c r="Q56" s="91">
        <v>165</v>
      </c>
      <c r="R56" s="91">
        <v>175</v>
      </c>
      <c r="S56" s="91">
        <f>SUM(O56:R56)</f>
        <v>663</v>
      </c>
      <c r="Z56" s="90" t="s">
        <v>599</v>
      </c>
      <c r="AA56" s="91">
        <v>1011</v>
      </c>
      <c r="AB56" s="91">
        <v>1684</v>
      </c>
      <c r="AC56" s="91">
        <v>2434</v>
      </c>
      <c r="AD56" s="91">
        <v>2458</v>
      </c>
      <c r="AE56" s="91">
        <f>SUM(AA56:AD56)</f>
        <v>7587</v>
      </c>
      <c r="AL56" s="90" t="s">
        <v>599</v>
      </c>
      <c r="AM56" s="91">
        <v>2713</v>
      </c>
      <c r="AN56" s="91">
        <v>2432</v>
      </c>
      <c r="AO56" s="91">
        <v>2272</v>
      </c>
      <c r="AP56" s="91">
        <v>2701</v>
      </c>
      <c r="AQ56" s="178">
        <f>SUM(AM56:AP56)</f>
        <v>10118</v>
      </c>
      <c r="AX56" s="90" t="s">
        <v>599</v>
      </c>
      <c r="AY56" s="93">
        <v>244</v>
      </c>
      <c r="AZ56" s="93">
        <v>356</v>
      </c>
      <c r="BA56" s="93">
        <v>219</v>
      </c>
      <c r="BB56" s="93">
        <v>324</v>
      </c>
      <c r="BC56" s="93">
        <f>SUM(AY56:BB56)</f>
        <v>1143</v>
      </c>
      <c r="BJ56" s="90" t="s">
        <v>599</v>
      </c>
      <c r="BK56" s="196">
        <v>7714</v>
      </c>
      <c r="BL56" s="196">
        <v>7052</v>
      </c>
      <c r="BM56" s="196">
        <v>7084</v>
      </c>
      <c r="BN56" s="196">
        <v>6868</v>
      </c>
      <c r="BO56" s="196">
        <f>SUM(BK56:BN56)</f>
        <v>28718</v>
      </c>
    </row>
    <row r="57" spans="2:67">
      <c r="B57" s="90" t="s">
        <v>583</v>
      </c>
      <c r="C57" s="67">
        <v>9</v>
      </c>
      <c r="D57" s="67">
        <v>9</v>
      </c>
      <c r="E57" s="67">
        <v>9</v>
      </c>
      <c r="F57" s="67">
        <v>9</v>
      </c>
      <c r="G57" s="67">
        <f>SUM(C57:F57)</f>
        <v>36</v>
      </c>
      <c r="N57" s="92" t="s">
        <v>583</v>
      </c>
      <c r="O57" s="91">
        <v>2</v>
      </c>
      <c r="P57" s="91">
        <v>2</v>
      </c>
      <c r="Q57" s="91">
        <v>2</v>
      </c>
      <c r="R57" s="91">
        <v>2</v>
      </c>
      <c r="S57" s="91">
        <f>SUM(O57:R57)</f>
        <v>8</v>
      </c>
      <c r="Z57" s="90" t="s">
        <v>583</v>
      </c>
      <c r="AA57" s="91">
        <v>4</v>
      </c>
      <c r="AB57" s="91">
        <v>4</v>
      </c>
      <c r="AC57" s="91">
        <v>4</v>
      </c>
      <c r="AD57" s="91">
        <v>4</v>
      </c>
      <c r="AE57" s="91">
        <v>16</v>
      </c>
      <c r="AL57" s="90" t="s">
        <v>583</v>
      </c>
      <c r="AM57" s="178">
        <v>9</v>
      </c>
      <c r="AN57" s="178">
        <v>9</v>
      </c>
      <c r="AO57" s="178">
        <v>9</v>
      </c>
      <c r="AP57" s="178">
        <v>9</v>
      </c>
      <c r="AQ57" s="178">
        <v>36</v>
      </c>
      <c r="AX57" s="90" t="s">
        <v>583</v>
      </c>
      <c r="AY57" s="194">
        <v>2</v>
      </c>
      <c r="AZ57" s="194">
        <v>2</v>
      </c>
      <c r="BA57" s="194">
        <v>2</v>
      </c>
      <c r="BB57" s="194">
        <v>2</v>
      </c>
      <c r="BC57" s="93">
        <v>8</v>
      </c>
      <c r="BJ57" s="90" t="s">
        <v>583</v>
      </c>
      <c r="BK57" s="196">
        <v>26</v>
      </c>
      <c r="BL57" s="196">
        <v>26</v>
      </c>
      <c r="BM57" s="196">
        <v>26</v>
      </c>
      <c r="BN57" s="196">
        <v>26</v>
      </c>
      <c r="BO57" s="196">
        <f>SUM(BK57:BN57)</f>
        <v>104</v>
      </c>
    </row>
    <row r="58" spans="2:67">
      <c r="B58" s="90" t="s">
        <v>547</v>
      </c>
      <c r="C58" s="177">
        <f>C56/C57</f>
        <v>407.77777777777777</v>
      </c>
      <c r="D58" s="177">
        <f t="shared" ref="D58:G58" si="31">D56/D57</f>
        <v>259.22222222222223</v>
      </c>
      <c r="E58" s="177">
        <f t="shared" si="31"/>
        <v>221.55555555555554</v>
      </c>
      <c r="F58" s="177">
        <f t="shared" si="31"/>
        <v>134.44444444444446</v>
      </c>
      <c r="G58" s="177">
        <f t="shared" si="31"/>
        <v>255.75</v>
      </c>
      <c r="N58" s="92" t="s">
        <v>547</v>
      </c>
      <c r="O58" s="178">
        <f>O56/O57</f>
        <v>38</v>
      </c>
      <c r="P58" s="178">
        <f t="shared" ref="P58:S58" si="32">P56/P57</f>
        <v>123.5</v>
      </c>
      <c r="Q58" s="178">
        <f t="shared" si="32"/>
        <v>82.5</v>
      </c>
      <c r="R58" s="178">
        <f t="shared" si="32"/>
        <v>87.5</v>
      </c>
      <c r="S58" s="178">
        <f t="shared" si="32"/>
        <v>82.875</v>
      </c>
      <c r="Z58" s="90" t="s">
        <v>547</v>
      </c>
      <c r="AA58" s="178">
        <f>AA56/AA57</f>
        <v>252.75</v>
      </c>
      <c r="AB58" s="178">
        <f t="shared" ref="AB58:AE58" si="33">AB56/AB57</f>
        <v>421</v>
      </c>
      <c r="AC58" s="178">
        <f t="shared" si="33"/>
        <v>608.5</v>
      </c>
      <c r="AD58" s="178">
        <f t="shared" si="33"/>
        <v>614.5</v>
      </c>
      <c r="AE58" s="178">
        <f t="shared" si="33"/>
        <v>474.1875</v>
      </c>
      <c r="AL58" s="90" t="s">
        <v>547</v>
      </c>
      <c r="AM58" s="178">
        <f>AM56/AM57</f>
        <v>301.44444444444446</v>
      </c>
      <c r="AN58" s="178">
        <f t="shared" ref="AN58:AQ58" si="34">AN56/AN57</f>
        <v>270.22222222222223</v>
      </c>
      <c r="AO58" s="178">
        <f t="shared" si="34"/>
        <v>252.44444444444446</v>
      </c>
      <c r="AP58" s="178">
        <f t="shared" si="34"/>
        <v>300.11111111111109</v>
      </c>
      <c r="AQ58" s="178">
        <f t="shared" si="34"/>
        <v>281.05555555555554</v>
      </c>
      <c r="AX58" s="90" t="s">
        <v>547</v>
      </c>
      <c r="AY58" s="194">
        <f>AY56/AY57</f>
        <v>122</v>
      </c>
      <c r="AZ58" s="194">
        <f t="shared" ref="AZ58:BC58" si="35">AZ56/AZ57</f>
        <v>178</v>
      </c>
      <c r="BA58" s="194">
        <f t="shared" si="35"/>
        <v>109.5</v>
      </c>
      <c r="BB58" s="194">
        <f t="shared" si="35"/>
        <v>162</v>
      </c>
      <c r="BC58" s="194">
        <f t="shared" si="35"/>
        <v>142.875</v>
      </c>
      <c r="BJ58" s="90" t="s">
        <v>547</v>
      </c>
      <c r="BK58" s="195">
        <f>BK56/BK57</f>
        <v>296.69230769230768</v>
      </c>
      <c r="BL58" s="195">
        <f t="shared" ref="BL58:BO58" si="36">BL56/BL57</f>
        <v>271.23076923076923</v>
      </c>
      <c r="BM58" s="195">
        <f t="shared" si="36"/>
        <v>272.46153846153845</v>
      </c>
      <c r="BN58" s="195">
        <f t="shared" si="36"/>
        <v>264.15384615384613</v>
      </c>
      <c r="BO58" s="195">
        <f t="shared" si="36"/>
        <v>276.13461538461536</v>
      </c>
    </row>
    <row r="59" spans="2:67">
      <c r="B59" s="90"/>
      <c r="C59" s="67"/>
      <c r="D59" s="67"/>
      <c r="E59" s="67"/>
      <c r="F59" s="67"/>
      <c r="G59" s="67"/>
      <c r="N59" s="92"/>
      <c r="O59" s="91"/>
      <c r="P59" s="91"/>
      <c r="Q59" s="91"/>
      <c r="R59" s="91"/>
      <c r="S59" s="91"/>
      <c r="Z59" s="90"/>
      <c r="AA59" s="91"/>
      <c r="AB59" s="91"/>
      <c r="AC59" s="91"/>
      <c r="AD59" s="91"/>
      <c r="AE59" s="91"/>
      <c r="AL59" s="90"/>
      <c r="AM59" s="178"/>
      <c r="AN59" s="178"/>
      <c r="AO59" s="178"/>
      <c r="AP59" s="178"/>
      <c r="AQ59" s="178"/>
      <c r="AX59" s="90"/>
      <c r="AY59" s="194"/>
      <c r="AZ59" s="194"/>
      <c r="BA59" s="194"/>
      <c r="BB59" s="194"/>
      <c r="BC59" s="93"/>
      <c r="BJ59" s="90"/>
      <c r="BK59" s="196"/>
      <c r="BL59" s="196"/>
      <c r="BM59" s="196"/>
      <c r="BN59" s="196"/>
      <c r="BO59" s="196"/>
    </row>
    <row r="60" spans="2:67">
      <c r="B60" s="90" t="s">
        <v>600</v>
      </c>
      <c r="C60" s="177">
        <f>C24+C28+C32+C36+C40+C44+C48+C52</f>
        <v>35377</v>
      </c>
      <c r="D60" s="177">
        <f>D24+D28+D32+D36+D40+D44+D48+D52</f>
        <v>24239</v>
      </c>
      <c r="E60" s="177">
        <f>E24+E28+E32+E36+E40+E44+E48+E52</f>
        <v>18341</v>
      </c>
      <c r="F60" s="177">
        <f>F24+F28+F32+F36+F40+F44+F48+F52</f>
        <v>21829</v>
      </c>
      <c r="G60" s="177">
        <f>G24+G28+G32+G36+G40+G44+G48+G52</f>
        <v>99786</v>
      </c>
      <c r="N60" s="92" t="s">
        <v>600</v>
      </c>
      <c r="O60" s="178">
        <f>O24+O28+O32+O36+O40+O44+O48+O52+O56</f>
        <v>3254</v>
      </c>
      <c r="P60" s="178">
        <f t="shared" ref="P60:S60" si="37">P24+P28+P32+P36+P40+P44+P48+P52+P56</f>
        <v>3128</v>
      </c>
      <c r="Q60" s="178">
        <f t="shared" si="37"/>
        <v>3186</v>
      </c>
      <c r="R60" s="178">
        <f t="shared" si="37"/>
        <v>4240</v>
      </c>
      <c r="S60" s="178">
        <f t="shared" si="37"/>
        <v>13808</v>
      </c>
      <c r="Z60" s="90" t="s">
        <v>600</v>
      </c>
      <c r="AA60" s="178">
        <f>AA24+AA28+AA32+AA36+AA40+AA44+AA48+AA52+AA56</f>
        <v>8866</v>
      </c>
      <c r="AB60" s="178">
        <f t="shared" ref="AB60:AE61" si="38">AB24+AB28+AB32+AB36+AB40+AB44+AB48+AB52+AB56</f>
        <v>10287</v>
      </c>
      <c r="AC60" s="178">
        <f t="shared" si="38"/>
        <v>11480</v>
      </c>
      <c r="AD60" s="178">
        <f t="shared" si="38"/>
        <v>14291</v>
      </c>
      <c r="AE60" s="178">
        <f t="shared" si="38"/>
        <v>44924</v>
      </c>
      <c r="AL60" s="90" t="s">
        <v>600</v>
      </c>
      <c r="AM60" s="178">
        <f t="shared" ref="AM60:AQ60" si="39">AM24+AM28+AM32+AM36+AM40+AM44+AM48+AM52</f>
        <v>25357</v>
      </c>
      <c r="AN60" s="178">
        <f t="shared" si="39"/>
        <v>19950</v>
      </c>
      <c r="AO60" s="178">
        <f t="shared" si="39"/>
        <v>19331</v>
      </c>
      <c r="AP60" s="178">
        <f t="shared" si="39"/>
        <v>34784</v>
      </c>
      <c r="AQ60" s="178">
        <f t="shared" si="39"/>
        <v>99422</v>
      </c>
      <c r="AX60" s="90" t="s">
        <v>600</v>
      </c>
      <c r="AY60" s="194">
        <f t="shared" ref="AY60:BC60" si="40">AY24+AY28+AY32+AY36+AY40+AY44+AY48+AY52</f>
        <v>3651</v>
      </c>
      <c r="AZ60" s="194">
        <f t="shared" si="40"/>
        <v>3402</v>
      </c>
      <c r="BA60" s="194">
        <f t="shared" si="40"/>
        <v>2520</v>
      </c>
      <c r="BB60" s="194">
        <f t="shared" si="40"/>
        <v>3108</v>
      </c>
      <c r="BC60" s="194">
        <f t="shared" si="40"/>
        <v>12681</v>
      </c>
      <c r="BJ60" s="90" t="s">
        <v>600</v>
      </c>
      <c r="BK60" s="195">
        <f>BK24+BK28+BK32+BK36+BK40+BK44+BK48+BK52+BK56</f>
        <v>83132</v>
      </c>
      <c r="BL60" s="195">
        <f t="shared" ref="BL60:BO61" si="41">BL24+BL28+BL32+BL36+BL40+BL44+BL48+BL52+BL56</f>
        <v>66127</v>
      </c>
      <c r="BM60" s="195">
        <f t="shared" si="41"/>
        <v>59343</v>
      </c>
      <c r="BN60" s="195">
        <f t="shared" si="41"/>
        <v>82487</v>
      </c>
      <c r="BO60" s="195">
        <f t="shared" si="41"/>
        <v>291089</v>
      </c>
    </row>
    <row r="61" spans="2:67">
      <c r="B61" s="90" t="s">
        <v>583</v>
      </c>
      <c r="C61" s="177">
        <f>C25+C29+C33+C37+C41+C45+C49+C53+C57</f>
        <v>79</v>
      </c>
      <c r="D61" s="177">
        <f t="shared" ref="D61:G61" si="42">D25+D29+D33+D37+D41+D45+D49+D53+D57</f>
        <v>70</v>
      </c>
      <c r="E61" s="177">
        <f t="shared" si="42"/>
        <v>76</v>
      </c>
      <c r="F61" s="177">
        <f t="shared" si="42"/>
        <v>79</v>
      </c>
      <c r="G61" s="177">
        <f t="shared" si="42"/>
        <v>304</v>
      </c>
      <c r="N61" s="92" t="s">
        <v>583</v>
      </c>
      <c r="O61" s="178">
        <f>O25+O29+O33+O37+O3+O581+O45+O49+O53</f>
        <v>14</v>
      </c>
      <c r="P61" s="178">
        <f>P25+P29+P33+P37+P3+P581+P45+P49+P53</f>
        <v>12</v>
      </c>
      <c r="Q61" s="178">
        <f>Q25+Q29+Q33+Q37+Q3+Q581+Q45+Q49+Q53</f>
        <v>13</v>
      </c>
      <c r="R61" s="178">
        <f>R25+R29+R33+R37+R3+R581+R45+R49+R53</f>
        <v>13</v>
      </c>
      <c r="S61" s="178">
        <f>S25+S29+S33+S37+S41+S45+S49+S53+S57</f>
        <v>68</v>
      </c>
      <c r="Z61" s="90" t="s">
        <v>583</v>
      </c>
      <c r="AA61" s="178">
        <f>AA25+AA29+AA33+AA37+AA41+AA45+AA49+AA53+AA57</f>
        <v>36</v>
      </c>
      <c r="AB61" s="178">
        <f t="shared" si="38"/>
        <v>32</v>
      </c>
      <c r="AC61" s="178">
        <f t="shared" si="38"/>
        <v>36</v>
      </c>
      <c r="AD61" s="178">
        <f t="shared" si="38"/>
        <v>36</v>
      </c>
      <c r="AE61" s="178">
        <f t="shared" si="38"/>
        <v>140</v>
      </c>
      <c r="AL61" s="90" t="s">
        <v>583</v>
      </c>
      <c r="AM61" s="178">
        <f>AM25+AM29+AM33+AM37+AM41+AM45+AM49+AM53+AM57</f>
        <v>77</v>
      </c>
      <c r="AN61" s="178">
        <f t="shared" ref="AN61:AQ61" si="43">AN25+AN29+AN33+AN37+AN41+AN45+AN49+AN53+AN57</f>
        <v>69</v>
      </c>
      <c r="AO61" s="178">
        <f t="shared" si="43"/>
        <v>79</v>
      </c>
      <c r="AP61" s="178">
        <f t="shared" si="43"/>
        <v>79</v>
      </c>
      <c r="AQ61" s="178">
        <f t="shared" si="43"/>
        <v>304</v>
      </c>
      <c r="AX61" s="90" t="s">
        <v>583</v>
      </c>
      <c r="AY61" s="194">
        <f>AY25+AY29+AY33+AY37+AY41+AY45+AY49+AY53+AY57</f>
        <v>19</v>
      </c>
      <c r="AZ61" s="194">
        <f t="shared" ref="AZ61:BC61" si="44">AZ25+AZ29+AZ33+AZ37+AZ41+AZ45+AZ49+AZ53+AZ57</f>
        <v>17</v>
      </c>
      <c r="BA61" s="194">
        <f t="shared" si="44"/>
        <v>18</v>
      </c>
      <c r="BB61" s="194">
        <f t="shared" si="44"/>
        <v>19</v>
      </c>
      <c r="BC61" s="194">
        <f t="shared" si="44"/>
        <v>73</v>
      </c>
      <c r="BJ61" s="90" t="s">
        <v>583</v>
      </c>
      <c r="BK61" s="195">
        <f>BK25+BK29+BK33+BK37+BK41+BK45+BK49+BK53+BK57</f>
        <v>229</v>
      </c>
      <c r="BL61" s="195">
        <f t="shared" si="41"/>
        <v>204</v>
      </c>
      <c r="BM61" s="195">
        <f t="shared" si="41"/>
        <v>226</v>
      </c>
      <c r="BN61" s="195">
        <f t="shared" si="41"/>
        <v>230</v>
      </c>
      <c r="BO61" s="195">
        <f>SUM(BK61:BN61)</f>
        <v>889</v>
      </c>
    </row>
    <row r="62" spans="2:67">
      <c r="B62" s="90" t="s">
        <v>547</v>
      </c>
      <c r="C62" s="177">
        <f>C60/C61</f>
        <v>447.81012658227849</v>
      </c>
      <c r="D62" s="177">
        <f t="shared" ref="D62:G62" si="45">D60/D61</f>
        <v>346.27142857142854</v>
      </c>
      <c r="E62" s="177">
        <f t="shared" si="45"/>
        <v>241.32894736842104</v>
      </c>
      <c r="F62" s="177">
        <f t="shared" si="45"/>
        <v>276.31645569620252</v>
      </c>
      <c r="G62" s="177">
        <f t="shared" si="45"/>
        <v>328.24342105263156</v>
      </c>
      <c r="N62" s="92" t="s">
        <v>547</v>
      </c>
      <c r="O62" s="178">
        <f>O60/O61</f>
        <v>232.42857142857142</v>
      </c>
      <c r="P62" s="178">
        <f t="shared" ref="P62:S62" si="46">P60/P61</f>
        <v>260.66666666666669</v>
      </c>
      <c r="Q62" s="178">
        <f t="shared" si="46"/>
        <v>245.07692307692307</v>
      </c>
      <c r="R62" s="178">
        <f t="shared" si="46"/>
        <v>326.15384615384613</v>
      </c>
      <c r="S62" s="178">
        <f t="shared" si="46"/>
        <v>203.05882352941177</v>
      </c>
      <c r="Z62" s="90" t="s">
        <v>547</v>
      </c>
      <c r="AA62" s="178">
        <f>AA60/AA61</f>
        <v>246.27777777777777</v>
      </c>
      <c r="AB62" s="178">
        <f t="shared" ref="AB62:AE62" si="47">AB60/AB61</f>
        <v>321.46875</v>
      </c>
      <c r="AC62" s="178">
        <f t="shared" si="47"/>
        <v>318.88888888888891</v>
      </c>
      <c r="AD62" s="178">
        <f t="shared" si="47"/>
        <v>396.97222222222223</v>
      </c>
      <c r="AE62" s="178">
        <f t="shared" si="47"/>
        <v>320.8857142857143</v>
      </c>
      <c r="AL62" s="90" t="s">
        <v>547</v>
      </c>
      <c r="AM62" s="178">
        <f>AM60/AM61</f>
        <v>329.31168831168833</v>
      </c>
      <c r="AN62" s="178">
        <f t="shared" ref="AN62:AQ62" si="48">AN60/AN61</f>
        <v>289.13043478260869</v>
      </c>
      <c r="AO62" s="178">
        <f t="shared" si="48"/>
        <v>244.69620253164558</v>
      </c>
      <c r="AP62" s="178">
        <f t="shared" si="48"/>
        <v>440.30379746835445</v>
      </c>
      <c r="AQ62" s="178">
        <f t="shared" si="48"/>
        <v>327.04605263157896</v>
      </c>
      <c r="AX62" s="90" t="s">
        <v>547</v>
      </c>
      <c r="AY62" s="194">
        <f>AY60/AY61</f>
        <v>192.15789473684211</v>
      </c>
      <c r="AZ62" s="194">
        <f t="shared" ref="AZ62:BC62" si="49">AZ60/AZ61</f>
        <v>200.11764705882354</v>
      </c>
      <c r="BA62" s="194">
        <f t="shared" si="49"/>
        <v>140</v>
      </c>
      <c r="BB62" s="194">
        <f t="shared" si="49"/>
        <v>163.57894736842104</v>
      </c>
      <c r="BC62" s="194">
        <f t="shared" si="49"/>
        <v>173.7123287671233</v>
      </c>
      <c r="BJ62" s="90" t="s">
        <v>547</v>
      </c>
      <c r="BK62" s="195">
        <f>BK60/BK61</f>
        <v>363.02183406113539</v>
      </c>
      <c r="BL62" s="195">
        <f t="shared" ref="BL62:BO62" si="50">BL60/BL61</f>
        <v>324.1519607843137</v>
      </c>
      <c r="BM62" s="195">
        <f t="shared" si="50"/>
        <v>262.57964601769913</v>
      </c>
      <c r="BN62" s="195">
        <f t="shared" si="50"/>
        <v>358.6391304347826</v>
      </c>
      <c r="BO62" s="195">
        <f t="shared" si="50"/>
        <v>327.43419572553432</v>
      </c>
    </row>
    <row r="67" spans="2:8">
      <c r="E67" s="170" t="s">
        <v>579</v>
      </c>
      <c r="F67" s="170" t="s">
        <v>580</v>
      </c>
      <c r="G67" s="170" t="s">
        <v>581</v>
      </c>
      <c r="H67" s="170" t="s">
        <v>582</v>
      </c>
    </row>
    <row r="68" spans="2:8">
      <c r="C68" s="475" t="s">
        <v>602</v>
      </c>
      <c r="D68" s="476"/>
      <c r="E68" s="178">
        <v>447.81012658227849</v>
      </c>
      <c r="F68" s="178">
        <v>346.27142857142854</v>
      </c>
      <c r="G68" s="178">
        <v>241.32894736842104</v>
      </c>
      <c r="H68" s="178">
        <v>276.31645569620252</v>
      </c>
    </row>
    <row r="69" spans="2:8">
      <c r="C69" s="475" t="s">
        <v>603</v>
      </c>
      <c r="D69" s="476"/>
      <c r="E69" s="178">
        <v>232.42857142857142</v>
      </c>
      <c r="F69" s="178">
        <v>260.66666666666669</v>
      </c>
      <c r="G69" s="178">
        <v>245.07692307692307</v>
      </c>
      <c r="H69" s="178">
        <v>326.15384615384613</v>
      </c>
    </row>
    <row r="70" spans="2:8">
      <c r="C70" s="477" t="s">
        <v>604</v>
      </c>
      <c r="D70" s="478"/>
      <c r="E70" s="178">
        <v>246.27777777777777</v>
      </c>
      <c r="F70" s="178">
        <v>321.46875</v>
      </c>
      <c r="G70" s="178">
        <v>318.88888888888891</v>
      </c>
      <c r="H70" s="178">
        <v>396.97222222222223</v>
      </c>
    </row>
    <row r="71" spans="2:8">
      <c r="C71" s="475" t="s">
        <v>605</v>
      </c>
      <c r="D71" s="476"/>
      <c r="E71" s="178">
        <v>329.31168831168833</v>
      </c>
      <c r="F71" s="178">
        <v>289.13043478260869</v>
      </c>
      <c r="G71" s="178">
        <v>244.69620253164558</v>
      </c>
      <c r="H71" s="178">
        <v>440.30379746835445</v>
      </c>
    </row>
    <row r="72" spans="2:8">
      <c r="C72" s="475" t="s">
        <v>606</v>
      </c>
      <c r="D72" s="476"/>
      <c r="E72" s="178">
        <v>192.15789473684211</v>
      </c>
      <c r="F72" s="178">
        <v>200.11764705882354</v>
      </c>
      <c r="G72" s="178">
        <v>140</v>
      </c>
      <c r="H72" s="178">
        <v>163.57894736842104</v>
      </c>
    </row>
    <row r="74" spans="2:8">
      <c r="B74" t="s">
        <v>6</v>
      </c>
    </row>
    <row r="75" spans="2:8">
      <c r="B75" t="s">
        <v>1309</v>
      </c>
    </row>
  </sheetData>
  <mergeCells count="17">
    <mergeCell ref="C68:D68"/>
    <mergeCell ref="C69:D69"/>
    <mergeCell ref="C70:D70"/>
    <mergeCell ref="C71:D71"/>
    <mergeCell ref="C72:D72"/>
    <mergeCell ref="BK9:BT9"/>
    <mergeCell ref="C22:G22"/>
    <mergeCell ref="O22:S22"/>
    <mergeCell ref="AA22:AE22"/>
    <mergeCell ref="AM22:AQ22"/>
    <mergeCell ref="AY22:BC22"/>
    <mergeCell ref="BK22:BO22"/>
    <mergeCell ref="C9:L9"/>
    <mergeCell ref="O9:X9"/>
    <mergeCell ref="AA9:AJ9"/>
    <mergeCell ref="AM9:AV9"/>
    <mergeCell ref="AY9:BH9"/>
  </mergeCells>
  <hyperlinks>
    <hyperlink ref="A1" location="Indice!A1" display="Regresar &lt;-"/>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8"/>
  <sheetViews>
    <sheetView workbookViewId="0"/>
  </sheetViews>
  <sheetFormatPr baseColWidth="10" defaultRowHeight="15"/>
  <cols>
    <col min="2" max="2" width="19.5703125" customWidth="1"/>
    <col min="5" max="5" width="12.7109375" customWidth="1"/>
  </cols>
  <sheetData>
    <row r="1" spans="1:5">
      <c r="A1" s="1" t="s">
        <v>1552</v>
      </c>
    </row>
    <row r="2" spans="1:5" ht="21">
      <c r="B2" s="2" t="s">
        <v>273</v>
      </c>
    </row>
    <row r="3" spans="1:5" ht="21">
      <c r="B3" s="41" t="s">
        <v>551</v>
      </c>
    </row>
    <row r="4" spans="1:5" ht="21">
      <c r="B4" s="41"/>
    </row>
    <row r="5" spans="1:5" ht="15.75">
      <c r="B5" s="47" t="s">
        <v>607</v>
      </c>
    </row>
    <row r="8" spans="1:5">
      <c r="B8" s="73" t="s">
        <v>1306</v>
      </c>
    </row>
    <row r="9" spans="1:5">
      <c r="B9" s="197" t="s">
        <v>608</v>
      </c>
      <c r="C9" s="172" t="s">
        <v>580</v>
      </c>
      <c r="D9" s="172" t="s">
        <v>582</v>
      </c>
      <c r="E9" s="172" t="s">
        <v>609</v>
      </c>
    </row>
    <row r="10" spans="1:5">
      <c r="B10" s="197" t="s">
        <v>602</v>
      </c>
      <c r="C10" s="198">
        <v>24.940396889202624</v>
      </c>
      <c r="D10" s="198">
        <v>15.194179197459476</v>
      </c>
      <c r="E10" s="198">
        <v>20.06728804333105</v>
      </c>
    </row>
    <row r="11" spans="1:5">
      <c r="B11" s="197" t="s">
        <v>603</v>
      </c>
      <c r="C11" s="198">
        <v>16.683348519939795</v>
      </c>
      <c r="D11" s="198">
        <v>1.5293352319831137</v>
      </c>
      <c r="E11" s="198">
        <v>9.1063418759614549</v>
      </c>
    </row>
    <row r="12" spans="1:5">
      <c r="B12" s="197" t="s">
        <v>604</v>
      </c>
      <c r="C12" s="198">
        <v>27.908924818718827</v>
      </c>
      <c r="D12" s="198">
        <v>4.0368859220579871</v>
      </c>
      <c r="E12" s="198">
        <v>15.972905370388407</v>
      </c>
    </row>
    <row r="13" spans="1:5">
      <c r="B13" s="197" t="s">
        <v>605</v>
      </c>
      <c r="C13" s="198">
        <v>22.983742177935145</v>
      </c>
      <c r="D13" s="198">
        <v>118.46637804502531</v>
      </c>
      <c r="E13" s="198">
        <v>70.725060111480232</v>
      </c>
    </row>
    <row r="14" spans="1:5">
      <c r="B14" s="197" t="s">
        <v>606</v>
      </c>
      <c r="C14" s="198">
        <v>26.370569416134266</v>
      </c>
      <c r="D14" s="198">
        <v>11.58008220245874</v>
      </c>
      <c r="E14" s="198">
        <v>18.975325809296503</v>
      </c>
    </row>
    <row r="17" spans="2:2">
      <c r="B17" s="22" t="s">
        <v>51</v>
      </c>
    </row>
    <row r="18" spans="2:2">
      <c r="B18" s="22" t="s">
        <v>1308</v>
      </c>
    </row>
  </sheetData>
  <hyperlinks>
    <hyperlink ref="A1" location="Indice!A1" display="Regresar &lt;-"/>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25"/>
  <sheetViews>
    <sheetView workbookViewId="0"/>
  </sheetViews>
  <sheetFormatPr baseColWidth="10" defaultRowHeight="15"/>
  <cols>
    <col min="2" max="2" width="16.85546875" customWidth="1"/>
  </cols>
  <sheetData>
    <row r="1" spans="1:12">
      <c r="A1" s="1" t="s">
        <v>1552</v>
      </c>
    </row>
    <row r="2" spans="1:12" ht="21">
      <c r="B2" s="2" t="s">
        <v>273</v>
      </c>
    </row>
    <row r="3" spans="1:12" ht="21">
      <c r="B3" s="41" t="s">
        <v>551</v>
      </c>
    </row>
    <row r="4" spans="1:12" ht="21">
      <c r="B4" s="41"/>
    </row>
    <row r="5" spans="1:12" ht="15.75">
      <c r="B5" s="47" t="s">
        <v>610</v>
      </c>
    </row>
    <row r="8" spans="1:12">
      <c r="B8" s="169" t="s">
        <v>611</v>
      </c>
    </row>
    <row r="9" spans="1:12">
      <c r="B9" s="199" t="s">
        <v>612</v>
      </c>
      <c r="C9" s="199">
        <v>2011</v>
      </c>
      <c r="D9" s="199">
        <v>2012</v>
      </c>
      <c r="E9" s="199">
        <v>2013</v>
      </c>
      <c r="F9" s="199">
        <v>2014</v>
      </c>
      <c r="G9" s="199">
        <v>2015</v>
      </c>
      <c r="H9" s="199">
        <v>2016</v>
      </c>
      <c r="I9" s="199">
        <v>2017</v>
      </c>
      <c r="J9" s="199">
        <v>2018</v>
      </c>
      <c r="K9" s="199">
        <v>2019</v>
      </c>
      <c r="L9" s="199">
        <v>2020</v>
      </c>
    </row>
    <row r="10" spans="1:12">
      <c r="B10" s="200" t="s">
        <v>613</v>
      </c>
      <c r="C10" s="364">
        <v>7.5321383898638503</v>
      </c>
      <c r="D10" s="364">
        <v>2.8049490501767327</v>
      </c>
      <c r="E10" s="364">
        <v>3.6860895564910612</v>
      </c>
      <c r="F10" s="364">
        <v>1.4483080712444141</v>
      </c>
      <c r="G10" s="364">
        <v>2.3955359846988209</v>
      </c>
      <c r="H10" s="364">
        <v>1.8511942093371685</v>
      </c>
      <c r="I10" s="364">
        <v>0.20228639726273878</v>
      </c>
      <c r="J10" s="364">
        <v>0.22059416809539914</v>
      </c>
      <c r="K10" s="364">
        <v>0.24229458696187309</v>
      </c>
      <c r="L10" s="364">
        <v>7.7602620000000011E-2</v>
      </c>
    </row>
    <row r="11" spans="1:12">
      <c r="B11" s="200" t="s">
        <v>614</v>
      </c>
      <c r="C11" s="364">
        <v>7.4550992896216237E-2</v>
      </c>
      <c r="D11" s="364">
        <v>4.4067845584408648E-2</v>
      </c>
      <c r="E11" s="364">
        <v>0.14464713557511794</v>
      </c>
      <c r="F11" s="364">
        <v>4.8128923548071634E-2</v>
      </c>
      <c r="G11" s="364">
        <v>4.5020110422509009E-2</v>
      </c>
      <c r="H11" s="364">
        <v>0.51597212414814775</v>
      </c>
      <c r="I11" s="364">
        <v>2.5902485040896213E-2</v>
      </c>
      <c r="J11" s="364">
        <v>6.754840273934061E-2</v>
      </c>
      <c r="K11" s="364">
        <v>1.2146877689190785E-2</v>
      </c>
      <c r="L11" s="364">
        <v>2.0794099999999999E-2</v>
      </c>
    </row>
    <row r="12" spans="1:12">
      <c r="B12" s="200" t="s">
        <v>615</v>
      </c>
      <c r="C12" s="364">
        <v>67.749880946692272</v>
      </c>
      <c r="D12" s="364">
        <v>61.168223614990367</v>
      </c>
      <c r="E12" s="364">
        <v>146.15191387262843</v>
      </c>
      <c r="F12" s="364">
        <v>103.25608822973982</v>
      </c>
      <c r="G12" s="364">
        <v>122.11901102710409</v>
      </c>
      <c r="H12" s="364">
        <v>51.643570777171618</v>
      </c>
      <c r="I12" s="364">
        <v>23.829988873903304</v>
      </c>
      <c r="J12" s="364">
        <v>36.354861060757827</v>
      </c>
      <c r="K12" s="364">
        <v>27.463363399000002</v>
      </c>
      <c r="L12" s="364">
        <v>31.923567269999996</v>
      </c>
    </row>
    <row r="13" spans="1:12">
      <c r="B13" s="200" t="s">
        <v>616</v>
      </c>
      <c r="C13" s="364">
        <v>7.8812808279007189</v>
      </c>
      <c r="D13" s="364">
        <v>4.9492148355022652</v>
      </c>
      <c r="E13" s="364">
        <v>12.988745659399033</v>
      </c>
      <c r="F13" s="364">
        <v>4.7494671199637892</v>
      </c>
      <c r="G13" s="364">
        <v>7.7421352527666087</v>
      </c>
      <c r="H13" s="364">
        <v>26.063948711464896</v>
      </c>
      <c r="I13" s="364">
        <v>4.324862600390639</v>
      </c>
      <c r="J13" s="364">
        <v>15.189341715073947</v>
      </c>
      <c r="K13" s="364">
        <v>6.745063331035051</v>
      </c>
      <c r="L13" s="364">
        <v>7.67976774</v>
      </c>
    </row>
    <row r="14" spans="1:12">
      <c r="B14" s="200" t="s">
        <v>617</v>
      </c>
      <c r="C14" s="364">
        <v>216.0527299800122</v>
      </c>
      <c r="D14" s="364">
        <v>122.39238693802444</v>
      </c>
      <c r="E14" s="364">
        <v>222.84790814603795</v>
      </c>
      <c r="F14" s="364">
        <v>131.61083920292435</v>
      </c>
      <c r="G14" s="364">
        <v>135.18774018176859</v>
      </c>
      <c r="H14" s="364">
        <v>228.2157656628579</v>
      </c>
      <c r="I14" s="364">
        <v>56.862269626999378</v>
      </c>
      <c r="J14" s="364">
        <v>153.05822137640649</v>
      </c>
      <c r="K14" s="364">
        <v>163.91094835000001</v>
      </c>
      <c r="L14" s="364">
        <v>99.212358969999997</v>
      </c>
    </row>
    <row r="15" spans="1:12">
      <c r="B15" s="200" t="s">
        <v>618</v>
      </c>
      <c r="C15" s="364">
        <v>33.078598005171195</v>
      </c>
      <c r="D15" s="364">
        <v>15.486188368318873</v>
      </c>
      <c r="E15" s="364">
        <v>28.446722721674089</v>
      </c>
      <c r="F15" s="364">
        <v>24.78880481617723</v>
      </c>
      <c r="G15" s="364">
        <v>26.25240518495994</v>
      </c>
      <c r="H15" s="364">
        <v>45.050816328829917</v>
      </c>
      <c r="I15" s="364">
        <v>2.4846810597199691</v>
      </c>
      <c r="J15" s="364">
        <v>3.8680736800633628</v>
      </c>
      <c r="K15" s="364">
        <v>2.1645590019999998</v>
      </c>
      <c r="L15" s="364">
        <v>0.32001689999999999</v>
      </c>
    </row>
    <row r="16" spans="1:12">
      <c r="B16" s="200" t="s">
        <v>619</v>
      </c>
      <c r="C16" s="364">
        <v>0.6110323100220687</v>
      </c>
      <c r="D16" s="364">
        <v>0.80968192042707376</v>
      </c>
      <c r="E16" s="364">
        <v>1.1486119813990272</v>
      </c>
      <c r="F16" s="364">
        <v>1.2062770733072776</v>
      </c>
      <c r="G16" s="364">
        <v>0.635888690699973</v>
      </c>
      <c r="H16" s="364">
        <v>0.68029358032170206</v>
      </c>
      <c r="I16" s="364">
        <v>0.3974824749348187</v>
      </c>
      <c r="J16" s="364">
        <v>0.74257863690316528</v>
      </c>
      <c r="K16" s="364">
        <v>0.499909355</v>
      </c>
      <c r="L16" s="364">
        <v>0.32016827000000003</v>
      </c>
    </row>
    <row r="17" spans="2:12">
      <c r="B17" s="200" t="s">
        <v>620</v>
      </c>
      <c r="C17" s="364">
        <v>17.265067086494142</v>
      </c>
      <c r="D17" s="364">
        <v>13.420926823486393</v>
      </c>
      <c r="E17" s="364">
        <v>19.324942242823425</v>
      </c>
      <c r="F17" s="364">
        <v>21.791606919420072</v>
      </c>
      <c r="G17" s="364">
        <v>14.444992590225198</v>
      </c>
      <c r="H17" s="364">
        <v>27.423295773403321</v>
      </c>
      <c r="I17" s="364">
        <v>12.355034720640587</v>
      </c>
      <c r="J17" s="364">
        <v>20.213144436627605</v>
      </c>
      <c r="K17" s="364">
        <v>18.961666037000001</v>
      </c>
      <c r="L17" s="364">
        <v>21.75564589</v>
      </c>
    </row>
    <row r="18" spans="2:12">
      <c r="B18" s="200" t="s">
        <v>621</v>
      </c>
      <c r="C18" s="364">
        <v>0.49989345753307068</v>
      </c>
      <c r="D18" s="364">
        <v>0.3913843001327853</v>
      </c>
      <c r="E18" s="364">
        <v>0.77103346969611231</v>
      </c>
      <c r="F18" s="364">
        <v>6.38201395709953</v>
      </c>
      <c r="G18" s="364">
        <v>0.47030270369709609</v>
      </c>
      <c r="H18" s="364">
        <v>0.38455338336020994</v>
      </c>
      <c r="I18" s="364">
        <v>0.11229938789225735</v>
      </c>
      <c r="J18" s="364">
        <v>0.59961397317410192</v>
      </c>
      <c r="K18" s="364">
        <v>0.28646433229999996</v>
      </c>
      <c r="L18" s="364">
        <v>0.40112397999999999</v>
      </c>
    </row>
    <row r="19" spans="2:12">
      <c r="B19" s="200" t="s">
        <v>622</v>
      </c>
      <c r="C19" s="364">
        <v>10.961018275815659</v>
      </c>
      <c r="D19" s="364">
        <v>8.4631840742101474</v>
      </c>
      <c r="E19" s="364">
        <v>14.626518053458199</v>
      </c>
      <c r="F19" s="364">
        <v>43.366795902593857</v>
      </c>
      <c r="G19" s="364">
        <v>13.383732578280215</v>
      </c>
      <c r="H19" s="364">
        <v>14.491350589117145</v>
      </c>
      <c r="I19" s="364">
        <v>9.3093361426318264</v>
      </c>
      <c r="J19" s="364">
        <v>15.474974326592411</v>
      </c>
      <c r="K19" s="364">
        <v>11.900350506999999</v>
      </c>
      <c r="L19" s="364">
        <v>13.561599279999999</v>
      </c>
    </row>
    <row r="20" spans="2:12">
      <c r="B20" s="200" t="s">
        <v>623</v>
      </c>
      <c r="C20" s="364">
        <v>0.69541937914939533</v>
      </c>
      <c r="D20" s="364">
        <v>0.87149905941892014</v>
      </c>
      <c r="E20" s="364">
        <v>1.2782169291500263</v>
      </c>
      <c r="F20" s="364">
        <v>1.0346394913608035</v>
      </c>
      <c r="G20" s="364">
        <v>1.8051916878146954</v>
      </c>
      <c r="H20" s="364">
        <v>1.0982963971822282</v>
      </c>
      <c r="I20" s="364">
        <v>0.36199291003894163</v>
      </c>
      <c r="J20" s="364">
        <v>1.1927182652738004</v>
      </c>
      <c r="K20" s="364">
        <v>0.60518972799999993</v>
      </c>
      <c r="L20" s="364">
        <v>0.83356537400000008</v>
      </c>
    </row>
    <row r="21" spans="2:12">
      <c r="B21" s="200" t="s">
        <v>624</v>
      </c>
      <c r="C21" s="364">
        <v>89.299106840609795</v>
      </c>
      <c r="D21" s="364">
        <v>56.505805661573341</v>
      </c>
      <c r="E21" s="364">
        <v>137.68265807518063</v>
      </c>
      <c r="F21" s="364">
        <v>115.07875539004533</v>
      </c>
      <c r="G21" s="364">
        <v>52.962005392828452</v>
      </c>
      <c r="H21" s="364">
        <v>44.816914030964547</v>
      </c>
      <c r="I21" s="364">
        <v>27.262670797020149</v>
      </c>
      <c r="J21" s="364">
        <v>201.47248768295523</v>
      </c>
      <c r="K21" s="364">
        <v>73.179881310000013</v>
      </c>
      <c r="L21" s="364">
        <v>64.962952792999999</v>
      </c>
    </row>
    <row r="24" spans="2:12">
      <c r="B24" t="s">
        <v>51</v>
      </c>
    </row>
    <row r="25" spans="2:12">
      <c r="B25" t="s">
        <v>625</v>
      </c>
    </row>
  </sheetData>
  <hyperlinks>
    <hyperlink ref="A1" location="Indice!A1" display="Regresar &lt;-"/>
  </hyperlink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29"/>
  <sheetViews>
    <sheetView workbookViewId="0"/>
  </sheetViews>
  <sheetFormatPr baseColWidth="10" defaultRowHeight="15"/>
  <sheetData>
    <row r="1" spans="1:13">
      <c r="A1" s="1" t="s">
        <v>1552</v>
      </c>
    </row>
    <row r="2" spans="1:13" ht="21">
      <c r="B2" s="2" t="s">
        <v>273</v>
      </c>
    </row>
    <row r="3" spans="1:13" ht="21">
      <c r="B3" s="41" t="s">
        <v>551</v>
      </c>
    </row>
    <row r="4" spans="1:13" ht="21">
      <c r="B4" s="41"/>
    </row>
    <row r="5" spans="1:13" ht="15.75">
      <c r="B5" s="47" t="s">
        <v>626</v>
      </c>
    </row>
    <row r="8" spans="1:13">
      <c r="B8" s="73" t="s">
        <v>627</v>
      </c>
    </row>
    <row r="9" spans="1:13">
      <c r="B9" s="199" t="s">
        <v>628</v>
      </c>
      <c r="C9" s="199">
        <v>2011</v>
      </c>
      <c r="D9" s="199">
        <v>2012</v>
      </c>
      <c r="E9" s="199">
        <v>2013</v>
      </c>
      <c r="F9" s="199">
        <v>2014</v>
      </c>
      <c r="G9" s="199">
        <v>2015</v>
      </c>
      <c r="H9" s="199">
        <v>2016</v>
      </c>
      <c r="I9" s="199">
        <v>2017</v>
      </c>
      <c r="J9" s="199">
        <v>2018</v>
      </c>
      <c r="K9" s="199">
        <v>2019</v>
      </c>
      <c r="L9" s="199">
        <v>2020</v>
      </c>
      <c r="M9" s="199">
        <v>2021</v>
      </c>
    </row>
    <row r="10" spans="1:13">
      <c r="B10" s="75" t="s">
        <v>629</v>
      </c>
      <c r="C10" s="88">
        <v>1663</v>
      </c>
      <c r="D10" s="88">
        <v>1703</v>
      </c>
      <c r="E10" s="88">
        <v>1699</v>
      </c>
      <c r="F10" s="88">
        <v>1688</v>
      </c>
      <c r="G10" s="88">
        <v>1726</v>
      </c>
      <c r="H10" s="88">
        <v>1728</v>
      </c>
      <c r="I10" s="88">
        <v>1773</v>
      </c>
      <c r="J10" s="88">
        <v>1812</v>
      </c>
      <c r="K10" s="88">
        <v>1835</v>
      </c>
      <c r="L10" s="88">
        <v>1840</v>
      </c>
      <c r="M10" s="88">
        <v>1828</v>
      </c>
    </row>
    <row r="11" spans="1:13">
      <c r="B11" s="75" t="s">
        <v>630</v>
      </c>
      <c r="C11" s="88">
        <v>134</v>
      </c>
      <c r="D11" s="88">
        <v>110</v>
      </c>
      <c r="E11" s="88">
        <v>119</v>
      </c>
      <c r="F11" s="88">
        <v>155</v>
      </c>
      <c r="G11" s="88">
        <v>130</v>
      </c>
      <c r="H11" s="88">
        <v>139</v>
      </c>
      <c r="I11" s="88">
        <v>119</v>
      </c>
      <c r="J11" s="88">
        <v>100</v>
      </c>
      <c r="K11" s="88">
        <v>92</v>
      </c>
      <c r="L11" s="88">
        <v>93</v>
      </c>
      <c r="M11" s="88">
        <v>107</v>
      </c>
    </row>
    <row r="12" spans="1:13">
      <c r="B12" s="75" t="s">
        <v>631</v>
      </c>
      <c r="C12" s="88">
        <v>71</v>
      </c>
      <c r="D12" s="88">
        <v>56</v>
      </c>
      <c r="E12" s="88">
        <v>56</v>
      </c>
      <c r="F12" s="88">
        <v>46</v>
      </c>
      <c r="G12" s="88">
        <v>44</v>
      </c>
      <c r="H12" s="88">
        <v>45</v>
      </c>
      <c r="I12" s="88">
        <v>37</v>
      </c>
      <c r="J12" s="88">
        <v>28</v>
      </c>
      <c r="K12" s="88">
        <v>25</v>
      </c>
      <c r="L12" s="88">
        <v>22</v>
      </c>
      <c r="M12" s="88">
        <v>19</v>
      </c>
    </row>
    <row r="13" spans="1:13">
      <c r="B13" s="75" t="s">
        <v>632</v>
      </c>
      <c r="C13" s="88">
        <v>52</v>
      </c>
      <c r="D13" s="88">
        <v>47</v>
      </c>
      <c r="E13" s="88">
        <v>40</v>
      </c>
      <c r="F13" s="88">
        <v>35</v>
      </c>
      <c r="G13" s="88">
        <v>31</v>
      </c>
      <c r="H13" s="88">
        <v>19</v>
      </c>
      <c r="I13" s="88">
        <v>11</v>
      </c>
      <c r="J13" s="88">
        <v>10</v>
      </c>
      <c r="K13" s="88">
        <v>6</v>
      </c>
      <c r="L13" s="88">
        <v>4</v>
      </c>
      <c r="M13" s="88">
        <v>4</v>
      </c>
    </row>
    <row r="14" spans="1:13">
      <c r="B14" s="75" t="s">
        <v>633</v>
      </c>
      <c r="C14" s="88">
        <v>4</v>
      </c>
      <c r="D14" s="88">
        <v>7</v>
      </c>
      <c r="E14" s="88">
        <v>16</v>
      </c>
      <c r="F14" s="88">
        <v>17</v>
      </c>
      <c r="G14" s="88">
        <v>17</v>
      </c>
      <c r="H14" s="88">
        <v>18</v>
      </c>
      <c r="I14" s="88">
        <v>20</v>
      </c>
      <c r="J14" s="88">
        <v>15</v>
      </c>
      <c r="K14" s="88">
        <v>10</v>
      </c>
      <c r="L14" s="88">
        <v>10</v>
      </c>
      <c r="M14" s="88">
        <v>26</v>
      </c>
    </row>
    <row r="15" spans="1:13">
      <c r="B15" s="75" t="s">
        <v>62</v>
      </c>
      <c r="C15" s="88">
        <f>SUM(C10:C14)</f>
        <v>1924</v>
      </c>
      <c r="D15" s="88">
        <f t="shared" ref="D15:J15" si="0">SUM(D10:D14)</f>
        <v>1923</v>
      </c>
      <c r="E15" s="88">
        <f t="shared" si="0"/>
        <v>1930</v>
      </c>
      <c r="F15" s="88">
        <f t="shared" si="0"/>
        <v>1941</v>
      </c>
      <c r="G15" s="88">
        <f t="shared" si="0"/>
        <v>1948</v>
      </c>
      <c r="H15" s="88">
        <f t="shared" si="0"/>
        <v>1949</v>
      </c>
      <c r="I15" s="88">
        <f t="shared" si="0"/>
        <v>1960</v>
      </c>
      <c r="J15" s="88">
        <f t="shared" si="0"/>
        <v>1965</v>
      </c>
      <c r="K15" s="88">
        <v>1968</v>
      </c>
      <c r="L15" s="88">
        <f>SUM(L10:L14)</f>
        <v>1969</v>
      </c>
      <c r="M15" s="88">
        <f>SUM(M10:M14)</f>
        <v>1984</v>
      </c>
    </row>
    <row r="16" spans="1:13">
      <c r="B16" s="89" t="s">
        <v>634</v>
      </c>
    </row>
    <row r="18" spans="2:13">
      <c r="B18" s="73" t="s">
        <v>635</v>
      </c>
    </row>
    <row r="19" spans="2:13">
      <c r="B19" s="199" t="s">
        <v>628</v>
      </c>
      <c r="C19" s="199">
        <v>2011</v>
      </c>
      <c r="D19" s="199">
        <v>2012</v>
      </c>
      <c r="E19" s="199">
        <v>2013</v>
      </c>
      <c r="F19" s="199">
        <v>2014</v>
      </c>
      <c r="G19" s="199">
        <v>2015</v>
      </c>
      <c r="H19" s="199">
        <v>2016</v>
      </c>
      <c r="I19" s="199">
        <v>2017</v>
      </c>
      <c r="J19" s="199">
        <v>2018</v>
      </c>
      <c r="K19" s="199">
        <v>2019</v>
      </c>
      <c r="L19" s="199">
        <v>2020</v>
      </c>
      <c r="M19" s="199">
        <v>2021</v>
      </c>
    </row>
    <row r="20" spans="2:13">
      <c r="B20" s="67" t="s">
        <v>629</v>
      </c>
      <c r="C20" s="126">
        <v>86.434511434511435</v>
      </c>
      <c r="D20" s="126">
        <v>88.559542381695266</v>
      </c>
      <c r="E20" s="126">
        <v>88.031088082901547</v>
      </c>
      <c r="F20" s="126">
        <v>86.965481710458519</v>
      </c>
      <c r="G20" s="126">
        <v>88.603696098562622</v>
      </c>
      <c r="H20" s="126">
        <v>88.660851718830173</v>
      </c>
      <c r="I20" s="126">
        <v>90.459183673469397</v>
      </c>
      <c r="J20" s="126">
        <v>92.213740458015266</v>
      </c>
      <c r="K20" s="126">
        <v>93.24186991869918</v>
      </c>
      <c r="L20" s="126">
        <v>93.448450990350423</v>
      </c>
      <c r="M20" s="126">
        <v>92.137096774193552</v>
      </c>
    </row>
    <row r="21" spans="2:13">
      <c r="B21" s="67" t="s">
        <v>630</v>
      </c>
      <c r="C21" s="126">
        <v>6.9646569646569647</v>
      </c>
      <c r="D21" s="126">
        <v>5.7202288091523661</v>
      </c>
      <c r="E21" s="126">
        <v>6.1658031088082907</v>
      </c>
      <c r="F21" s="126">
        <v>7.9855744461617721</v>
      </c>
      <c r="G21" s="126">
        <v>6.6735112936344976</v>
      </c>
      <c r="H21" s="126">
        <v>7.1318624935864552</v>
      </c>
      <c r="I21" s="126">
        <v>6.0714285714285712</v>
      </c>
      <c r="J21" s="126">
        <v>5.0890585241730273</v>
      </c>
      <c r="K21" s="126">
        <v>4.6747967479674797</v>
      </c>
      <c r="L21" s="126">
        <v>4.7232097511427122</v>
      </c>
      <c r="M21" s="126">
        <v>5.393145161290323</v>
      </c>
    </row>
    <row r="22" spans="2:13">
      <c r="B22" s="67" t="s">
        <v>631</v>
      </c>
      <c r="C22" s="126">
        <v>3.6902286902286905</v>
      </c>
      <c r="D22" s="126">
        <v>2.9121164846593861</v>
      </c>
      <c r="E22" s="126">
        <v>2.9015544041450778</v>
      </c>
      <c r="F22" s="126">
        <v>2.3699124162802678</v>
      </c>
      <c r="G22" s="126">
        <v>2.2587268993839835</v>
      </c>
      <c r="H22" s="126">
        <v>2.3088763468445359</v>
      </c>
      <c r="I22" s="126">
        <v>1.8877551020408163</v>
      </c>
      <c r="J22" s="126">
        <v>1.4249363867684479</v>
      </c>
      <c r="K22" s="126">
        <v>1.2703252032520325</v>
      </c>
      <c r="L22" s="126">
        <v>1.1173184357541899</v>
      </c>
      <c r="M22" s="126">
        <v>0.95766129032258063</v>
      </c>
    </row>
    <row r="23" spans="2:13">
      <c r="B23" s="67" t="s">
        <v>632</v>
      </c>
      <c r="C23" s="126">
        <v>2.7027027027027026</v>
      </c>
      <c r="D23" s="126">
        <v>2.4440977639105563</v>
      </c>
      <c r="E23" s="126">
        <v>2.0725388601036272</v>
      </c>
      <c r="F23" s="126">
        <v>1.8031942297784647</v>
      </c>
      <c r="G23" s="126">
        <v>1.5913757700205338</v>
      </c>
      <c r="H23" s="126">
        <v>0.9748589020010261</v>
      </c>
      <c r="I23" s="126">
        <v>0.56122448979591832</v>
      </c>
      <c r="J23" s="126">
        <v>0.5089058524173028</v>
      </c>
      <c r="K23" s="126">
        <v>0.3048780487804878</v>
      </c>
      <c r="L23" s="126">
        <v>0.20314880650076178</v>
      </c>
      <c r="M23" s="126">
        <v>0.20161290322580644</v>
      </c>
    </row>
    <row r="24" spans="2:13">
      <c r="B24" s="67" t="s">
        <v>633</v>
      </c>
      <c r="C24" s="126">
        <v>0.20790020790020791</v>
      </c>
      <c r="D24" s="126">
        <v>0.36401456058242326</v>
      </c>
      <c r="E24" s="126">
        <v>0.82901554404145072</v>
      </c>
      <c r="F24" s="126">
        <v>0.87583719732096854</v>
      </c>
      <c r="G24" s="126">
        <v>0.87268993839835718</v>
      </c>
      <c r="H24" s="126">
        <v>0.92355053873781434</v>
      </c>
      <c r="I24" s="126">
        <v>1.0204081632653061</v>
      </c>
      <c r="J24" s="126">
        <v>0.76335877862595414</v>
      </c>
      <c r="K24" s="126">
        <v>0.50813008130081294</v>
      </c>
      <c r="L24" s="126">
        <v>0.50787201625190448</v>
      </c>
      <c r="M24" s="126">
        <v>1.310483870967742</v>
      </c>
    </row>
    <row r="25" spans="2:13">
      <c r="B25" s="67" t="s">
        <v>62</v>
      </c>
      <c r="C25" s="88">
        <v>100</v>
      </c>
      <c r="D25" s="88">
        <v>100</v>
      </c>
      <c r="E25" s="88">
        <v>100</v>
      </c>
      <c r="F25" s="88">
        <v>100</v>
      </c>
      <c r="G25" s="88">
        <v>100</v>
      </c>
      <c r="H25" s="88">
        <v>100</v>
      </c>
      <c r="I25" s="88">
        <v>100</v>
      </c>
      <c r="J25" s="88">
        <v>100</v>
      </c>
      <c r="K25" s="88">
        <v>100</v>
      </c>
      <c r="L25" s="88">
        <v>100</v>
      </c>
      <c r="M25" s="88">
        <v>100</v>
      </c>
    </row>
    <row r="26" spans="2:13">
      <c r="B26" s="89"/>
    </row>
    <row r="27" spans="2:13">
      <c r="B27" s="89"/>
    </row>
    <row r="28" spans="2:13">
      <c r="B28" s="201" t="s">
        <v>6</v>
      </c>
    </row>
    <row r="29" spans="2:13">
      <c r="B29" s="202" t="s">
        <v>1307</v>
      </c>
    </row>
  </sheetData>
  <hyperlinks>
    <hyperlink ref="A1" location="Indice!A1" display="Regresar &lt;-"/>
  </hyperlink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7"/>
  <sheetViews>
    <sheetView workbookViewId="0"/>
  </sheetViews>
  <sheetFormatPr baseColWidth="10" defaultRowHeight="15"/>
  <sheetData>
    <row r="1" spans="1:10">
      <c r="A1" s="1" t="s">
        <v>1552</v>
      </c>
    </row>
    <row r="2" spans="1:10" ht="21">
      <c r="B2" s="2" t="s">
        <v>273</v>
      </c>
    </row>
    <row r="3" spans="1:10" ht="21">
      <c r="B3" s="41" t="s">
        <v>636</v>
      </c>
    </row>
    <row r="4" spans="1:10" ht="21">
      <c r="B4" s="41"/>
    </row>
    <row r="5" spans="1:10" ht="15.75">
      <c r="B5" s="47" t="s">
        <v>637</v>
      </c>
    </row>
    <row r="8" spans="1:10">
      <c r="B8" s="73" t="s">
        <v>638</v>
      </c>
    </row>
    <row r="9" spans="1:10">
      <c r="B9" s="199" t="s">
        <v>639</v>
      </c>
      <c r="C9" s="480" t="s">
        <v>708</v>
      </c>
      <c r="D9" s="480"/>
      <c r="E9" s="199" t="s">
        <v>72</v>
      </c>
      <c r="F9" s="199" t="s">
        <v>71</v>
      </c>
      <c r="G9" s="199" t="s">
        <v>70</v>
      </c>
      <c r="H9" s="199" t="s">
        <v>640</v>
      </c>
      <c r="I9" s="199" t="s">
        <v>641</v>
      </c>
      <c r="J9" s="199" t="s">
        <v>642</v>
      </c>
    </row>
    <row r="10" spans="1:10">
      <c r="B10" s="205" t="s">
        <v>643</v>
      </c>
      <c r="C10" s="367">
        <v>44110</v>
      </c>
      <c r="D10" s="479" t="s">
        <v>644</v>
      </c>
      <c r="E10" s="206">
        <v>25845</v>
      </c>
      <c r="F10" s="206">
        <v>23038</v>
      </c>
      <c r="G10" s="206">
        <v>29794</v>
      </c>
      <c r="H10" s="206">
        <v>21786</v>
      </c>
      <c r="I10" s="206">
        <v>26845</v>
      </c>
      <c r="J10" s="206">
        <v>30200</v>
      </c>
    </row>
    <row r="11" spans="1:10">
      <c r="B11" s="205" t="s">
        <v>645</v>
      </c>
      <c r="C11" s="362"/>
      <c r="D11" s="479"/>
      <c r="E11" s="206">
        <v>25632</v>
      </c>
      <c r="F11" s="206">
        <v>22656</v>
      </c>
      <c r="G11" s="206">
        <v>29309</v>
      </c>
      <c r="H11" s="206">
        <v>21484</v>
      </c>
      <c r="I11" s="206">
        <v>26505</v>
      </c>
      <c r="J11" s="206">
        <v>29980</v>
      </c>
    </row>
    <row r="12" spans="1:10">
      <c r="B12" s="205" t="s">
        <v>646</v>
      </c>
      <c r="C12" s="362"/>
      <c r="D12" s="479"/>
      <c r="E12" s="206">
        <v>25278</v>
      </c>
      <c r="F12" s="206">
        <v>22344</v>
      </c>
      <c r="G12" s="206">
        <v>29001</v>
      </c>
      <c r="H12" s="206">
        <v>21227</v>
      </c>
      <c r="I12" s="206">
        <v>26218</v>
      </c>
      <c r="J12" s="206">
        <v>29798</v>
      </c>
    </row>
    <row r="13" spans="1:10">
      <c r="B13" s="205" t="s">
        <v>647</v>
      </c>
      <c r="C13" s="362"/>
      <c r="D13" s="479"/>
      <c r="E13" s="206">
        <v>25935</v>
      </c>
      <c r="F13" s="206">
        <v>22313</v>
      </c>
      <c r="G13" s="206">
        <v>29371</v>
      </c>
      <c r="H13" s="206">
        <v>21169</v>
      </c>
      <c r="I13" s="206">
        <v>26186</v>
      </c>
      <c r="J13" s="206">
        <v>29719</v>
      </c>
    </row>
    <row r="14" spans="1:10">
      <c r="B14" s="205" t="s">
        <v>648</v>
      </c>
      <c r="C14" s="362"/>
      <c r="D14" s="479"/>
      <c r="E14" s="206">
        <v>26062</v>
      </c>
      <c r="F14" s="206">
        <v>22605</v>
      </c>
      <c r="G14" s="206">
        <v>29186</v>
      </c>
      <c r="H14" s="206">
        <v>21024</v>
      </c>
      <c r="I14" s="206">
        <v>26202</v>
      </c>
      <c r="J14" s="206">
        <v>29811</v>
      </c>
    </row>
    <row r="15" spans="1:10">
      <c r="B15" s="205" t="s">
        <v>649</v>
      </c>
      <c r="C15" s="362"/>
      <c r="D15" s="479" t="s">
        <v>650</v>
      </c>
      <c r="E15" s="206">
        <v>26395</v>
      </c>
      <c r="F15" s="206">
        <v>22713</v>
      </c>
      <c r="G15" s="206">
        <v>29307</v>
      </c>
      <c r="H15" s="206">
        <v>20920</v>
      </c>
      <c r="I15" s="206">
        <v>26332</v>
      </c>
      <c r="J15" s="206">
        <v>30052</v>
      </c>
    </row>
    <row r="16" spans="1:10">
      <c r="B16" s="205" t="s">
        <v>651</v>
      </c>
      <c r="C16" s="362"/>
      <c r="D16" s="479"/>
      <c r="E16" s="206">
        <v>26504</v>
      </c>
      <c r="F16" s="206">
        <v>23243</v>
      </c>
      <c r="G16" s="206">
        <v>29885</v>
      </c>
      <c r="H16" s="206">
        <v>20873</v>
      </c>
      <c r="I16" s="206">
        <v>26515</v>
      </c>
      <c r="J16" s="206">
        <v>30487</v>
      </c>
    </row>
    <row r="17" spans="2:10">
      <c r="B17" s="205" t="s">
        <v>652</v>
      </c>
      <c r="C17" s="362"/>
      <c r="D17" s="479"/>
      <c r="E17" s="206">
        <v>26405</v>
      </c>
      <c r="F17" s="206">
        <v>24251</v>
      </c>
      <c r="G17" s="206">
        <v>30107</v>
      </c>
      <c r="H17" s="206">
        <v>20768</v>
      </c>
      <c r="I17" s="206">
        <v>26670</v>
      </c>
      <c r="J17" s="206">
        <v>30724</v>
      </c>
    </row>
    <row r="18" spans="2:10">
      <c r="B18" s="205" t="s">
        <v>653</v>
      </c>
      <c r="C18" s="362"/>
      <c r="D18" s="479"/>
      <c r="E18" s="206">
        <v>26274</v>
      </c>
      <c r="F18" s="206">
        <v>25104</v>
      </c>
      <c r="G18" s="206">
        <v>30367</v>
      </c>
      <c r="H18" s="206">
        <v>20575</v>
      </c>
      <c r="I18" s="206">
        <v>27131</v>
      </c>
      <c r="J18" s="206">
        <v>31102</v>
      </c>
    </row>
    <row r="19" spans="2:10">
      <c r="B19" s="205" t="s">
        <v>654</v>
      </c>
      <c r="C19" s="362"/>
      <c r="D19" s="479" t="s">
        <v>655</v>
      </c>
      <c r="E19" s="206">
        <v>26235</v>
      </c>
      <c r="F19" s="206">
        <v>26233</v>
      </c>
      <c r="G19" s="206">
        <v>30741</v>
      </c>
      <c r="H19" s="206">
        <v>20446</v>
      </c>
      <c r="I19" s="206">
        <v>27457</v>
      </c>
      <c r="J19" s="206">
        <v>31402</v>
      </c>
    </row>
    <row r="20" spans="2:10">
      <c r="B20" s="205" t="s">
        <v>656</v>
      </c>
      <c r="C20" s="362"/>
      <c r="D20" s="479"/>
      <c r="E20" s="206">
        <v>27266</v>
      </c>
      <c r="F20" s="206">
        <v>26463</v>
      </c>
      <c r="G20" s="206">
        <v>30755</v>
      </c>
      <c r="H20" s="206">
        <v>20475</v>
      </c>
      <c r="I20" s="206">
        <v>27518</v>
      </c>
      <c r="J20" s="206">
        <v>31640</v>
      </c>
    </row>
    <row r="21" spans="2:10">
      <c r="B21" s="205" t="s">
        <v>657</v>
      </c>
      <c r="C21" s="362"/>
      <c r="D21" s="479"/>
      <c r="E21" s="206">
        <v>28078</v>
      </c>
      <c r="F21" s="206">
        <v>26955</v>
      </c>
      <c r="G21" s="206">
        <v>30804</v>
      </c>
      <c r="H21" s="206">
        <v>21106</v>
      </c>
      <c r="I21" s="206">
        <v>27745</v>
      </c>
      <c r="J21" s="206">
        <v>31823</v>
      </c>
    </row>
    <row r="22" spans="2:10">
      <c r="B22" s="205" t="s">
        <v>658</v>
      </c>
      <c r="C22" s="362"/>
      <c r="D22" s="479"/>
      <c r="E22" s="206">
        <v>28486</v>
      </c>
      <c r="F22" s="206">
        <v>30972</v>
      </c>
      <c r="G22" s="206">
        <v>31040</v>
      </c>
      <c r="H22" s="206">
        <v>21391</v>
      </c>
      <c r="I22" s="206">
        <v>28624</v>
      </c>
      <c r="J22" s="206">
        <v>32448</v>
      </c>
    </row>
    <row r="23" spans="2:10">
      <c r="B23" s="205" t="s">
        <v>659</v>
      </c>
      <c r="C23" s="362"/>
      <c r="D23" s="479"/>
      <c r="E23" s="206">
        <v>28486</v>
      </c>
      <c r="F23" s="206">
        <v>31817</v>
      </c>
      <c r="G23" s="206">
        <v>31040</v>
      </c>
      <c r="H23" s="206">
        <v>21391</v>
      </c>
      <c r="I23" s="206">
        <v>28624</v>
      </c>
      <c r="J23" s="206">
        <v>32448</v>
      </c>
    </row>
    <row r="24" spans="2:10">
      <c r="B24" s="205" t="s">
        <v>660</v>
      </c>
      <c r="C24" s="362"/>
      <c r="D24" s="479" t="s">
        <v>661</v>
      </c>
      <c r="E24" s="206">
        <v>28692</v>
      </c>
      <c r="F24" s="206">
        <v>31740</v>
      </c>
      <c r="G24" s="206">
        <v>30935</v>
      </c>
      <c r="H24" s="206">
        <v>21832</v>
      </c>
      <c r="I24" s="206">
        <v>28907</v>
      </c>
      <c r="J24" s="206">
        <v>32988</v>
      </c>
    </row>
    <row r="25" spans="2:10">
      <c r="B25" s="205" t="s">
        <v>662</v>
      </c>
      <c r="C25" s="362"/>
      <c r="D25" s="479"/>
      <c r="E25" s="206">
        <v>28381</v>
      </c>
      <c r="F25" s="206">
        <v>31480</v>
      </c>
      <c r="G25" s="206">
        <v>30739</v>
      </c>
      <c r="H25" s="206">
        <v>22632</v>
      </c>
      <c r="I25" s="206">
        <v>29357</v>
      </c>
      <c r="J25" s="206">
        <v>33495</v>
      </c>
    </row>
    <row r="26" spans="2:10">
      <c r="B26" s="205" t="s">
        <v>663</v>
      </c>
      <c r="C26" s="362"/>
      <c r="D26" s="479"/>
      <c r="E26" s="206">
        <v>27957</v>
      </c>
      <c r="F26" s="206">
        <v>31384</v>
      </c>
      <c r="G26" s="206">
        <v>30548</v>
      </c>
      <c r="H26" s="206">
        <v>23065</v>
      </c>
      <c r="I26" s="206">
        <v>29728</v>
      </c>
      <c r="J26" s="206">
        <v>33781</v>
      </c>
    </row>
    <row r="27" spans="2:10">
      <c r="B27" s="205" t="s">
        <v>664</v>
      </c>
      <c r="C27" s="362"/>
      <c r="D27" s="479"/>
      <c r="E27" s="206">
        <v>29160</v>
      </c>
      <c r="F27" s="206">
        <v>31927</v>
      </c>
      <c r="G27" s="206">
        <v>30261</v>
      </c>
      <c r="H27" s="206">
        <v>23254</v>
      </c>
      <c r="I27" s="206">
        <v>29867</v>
      </c>
      <c r="J27" s="206">
        <v>34084</v>
      </c>
    </row>
    <row r="28" spans="2:10">
      <c r="B28" s="205" t="s">
        <v>665</v>
      </c>
      <c r="C28" s="362"/>
      <c r="D28" s="479" t="s">
        <v>666</v>
      </c>
      <c r="E28" s="206">
        <v>30941</v>
      </c>
      <c r="F28" s="206">
        <v>32760</v>
      </c>
      <c r="G28" s="206">
        <v>30718</v>
      </c>
      <c r="H28" s="206">
        <v>23508</v>
      </c>
      <c r="I28" s="206">
        <v>30123</v>
      </c>
      <c r="J28" s="206">
        <v>34497</v>
      </c>
    </row>
    <row r="29" spans="2:10">
      <c r="B29" s="205" t="s">
        <v>667</v>
      </c>
      <c r="C29" s="362"/>
      <c r="D29" s="479"/>
      <c r="E29" s="206">
        <v>32482</v>
      </c>
      <c r="F29" s="206">
        <v>33000</v>
      </c>
      <c r="G29" s="206">
        <v>31982</v>
      </c>
      <c r="H29" s="206">
        <v>23618</v>
      </c>
      <c r="I29" s="206">
        <v>30649</v>
      </c>
      <c r="J29" s="206">
        <v>35105</v>
      </c>
    </row>
    <row r="30" spans="2:10">
      <c r="B30" s="205" t="s">
        <v>668</v>
      </c>
      <c r="C30" s="362"/>
      <c r="D30" s="479"/>
      <c r="E30" s="206">
        <v>34827</v>
      </c>
      <c r="F30" s="206">
        <v>32916</v>
      </c>
      <c r="G30" s="206">
        <v>32571</v>
      </c>
      <c r="H30" s="206">
        <v>23526</v>
      </c>
      <c r="I30" s="206">
        <v>31254</v>
      </c>
      <c r="J30" s="206">
        <v>35590</v>
      </c>
    </row>
    <row r="31" spans="2:10">
      <c r="B31" s="205" t="s">
        <v>669</v>
      </c>
      <c r="C31" s="362"/>
      <c r="D31" s="479"/>
      <c r="E31" s="206">
        <v>35592</v>
      </c>
      <c r="F31" s="206">
        <v>32738</v>
      </c>
      <c r="G31" s="206">
        <v>32801</v>
      </c>
      <c r="H31" s="206">
        <v>24077</v>
      </c>
      <c r="I31" s="206">
        <v>31828</v>
      </c>
      <c r="J31" s="206">
        <v>36073</v>
      </c>
    </row>
    <row r="32" spans="2:10">
      <c r="B32" s="205" t="s">
        <v>670</v>
      </c>
      <c r="C32" s="362"/>
      <c r="D32" s="479" t="s">
        <v>671</v>
      </c>
      <c r="E32" s="206">
        <v>35991</v>
      </c>
      <c r="F32" s="206">
        <v>32551</v>
      </c>
      <c r="G32" s="206">
        <v>32846</v>
      </c>
      <c r="H32" s="206">
        <v>24413</v>
      </c>
      <c r="I32" s="206">
        <v>31975</v>
      </c>
      <c r="J32" s="206">
        <v>36420</v>
      </c>
    </row>
    <row r="33" spans="2:10">
      <c r="B33" s="205" t="s">
        <v>672</v>
      </c>
      <c r="C33" s="362"/>
      <c r="D33" s="479"/>
      <c r="E33" s="206">
        <v>36018</v>
      </c>
      <c r="F33" s="206">
        <v>33234</v>
      </c>
      <c r="G33" s="206">
        <v>32554</v>
      </c>
      <c r="H33" s="206">
        <v>26307</v>
      </c>
      <c r="I33" s="206">
        <v>32552</v>
      </c>
      <c r="J33" s="206">
        <v>36836</v>
      </c>
    </row>
    <row r="34" spans="2:10">
      <c r="B34" s="205" t="s">
        <v>673</v>
      </c>
      <c r="C34" s="362"/>
      <c r="D34" s="479"/>
      <c r="E34" s="206">
        <v>35888</v>
      </c>
      <c r="F34" s="206">
        <v>33296</v>
      </c>
      <c r="G34" s="206">
        <v>32936</v>
      </c>
      <c r="H34" s="206">
        <v>30120</v>
      </c>
      <c r="I34" s="206">
        <v>33477</v>
      </c>
      <c r="J34" s="206">
        <v>37532</v>
      </c>
    </row>
    <row r="35" spans="2:10">
      <c r="B35" s="205" t="s">
        <v>674</v>
      </c>
      <c r="C35" s="362"/>
      <c r="D35" s="479"/>
      <c r="E35" s="206">
        <v>35877</v>
      </c>
      <c r="F35" s="206">
        <v>33840</v>
      </c>
      <c r="G35" s="206">
        <v>32845</v>
      </c>
      <c r="H35" s="206">
        <v>33729</v>
      </c>
      <c r="I35" s="206">
        <v>34297</v>
      </c>
      <c r="J35" s="206">
        <v>38175</v>
      </c>
    </row>
    <row r="36" spans="2:10">
      <c r="B36" s="205" t="s">
        <v>675</v>
      </c>
      <c r="C36" s="362"/>
      <c r="D36" s="479"/>
      <c r="E36" s="206">
        <v>35378</v>
      </c>
      <c r="F36" s="206">
        <v>33868</v>
      </c>
      <c r="G36" s="206">
        <v>32627</v>
      </c>
      <c r="H36" s="206">
        <v>34979</v>
      </c>
      <c r="I36" s="206">
        <v>34550</v>
      </c>
      <c r="J36" s="206">
        <v>38450</v>
      </c>
    </row>
    <row r="37" spans="2:10">
      <c r="B37" s="205" t="s">
        <v>676</v>
      </c>
      <c r="C37" s="362"/>
      <c r="D37" s="479" t="s">
        <v>677</v>
      </c>
      <c r="E37" s="206">
        <v>35248</v>
      </c>
      <c r="F37" s="206">
        <v>34366</v>
      </c>
      <c r="G37" s="206">
        <v>32407</v>
      </c>
      <c r="H37" s="206">
        <v>35781</v>
      </c>
      <c r="I37" s="206">
        <v>34911</v>
      </c>
      <c r="J37" s="206">
        <v>38986</v>
      </c>
    </row>
    <row r="38" spans="2:10">
      <c r="B38" s="205" t="s">
        <v>678</v>
      </c>
      <c r="C38" s="362"/>
      <c r="D38" s="479"/>
      <c r="E38" s="206">
        <v>34891</v>
      </c>
      <c r="F38" s="206">
        <v>34877</v>
      </c>
      <c r="G38" s="206">
        <v>32213</v>
      </c>
      <c r="H38" s="206">
        <v>36628</v>
      </c>
      <c r="I38" s="206">
        <v>35231</v>
      </c>
      <c r="J38" s="206">
        <v>39285</v>
      </c>
    </row>
    <row r="39" spans="2:10">
      <c r="B39" s="205" t="s">
        <v>679</v>
      </c>
      <c r="C39" s="362"/>
      <c r="D39" s="479"/>
      <c r="E39" s="206">
        <v>34458</v>
      </c>
      <c r="F39" s="206">
        <v>35856</v>
      </c>
      <c r="G39" s="206">
        <v>32389</v>
      </c>
      <c r="H39" s="206">
        <v>38461</v>
      </c>
      <c r="I39" s="206">
        <v>35899</v>
      </c>
      <c r="J39" s="206">
        <v>39646</v>
      </c>
    </row>
    <row r="40" spans="2:10">
      <c r="B40" s="205" t="s">
        <v>680</v>
      </c>
      <c r="C40" s="362"/>
      <c r="D40" s="479"/>
      <c r="E40" s="206">
        <v>34047</v>
      </c>
      <c r="F40" s="206">
        <v>36396</v>
      </c>
      <c r="G40" s="206">
        <v>32788</v>
      </c>
      <c r="H40" s="206">
        <v>39690</v>
      </c>
      <c r="I40" s="206">
        <v>36462</v>
      </c>
      <c r="J40" s="206">
        <v>40002</v>
      </c>
    </row>
    <row r="41" spans="2:10">
      <c r="B41" s="205" t="s">
        <v>681</v>
      </c>
      <c r="C41" s="362"/>
      <c r="D41" s="479" t="s">
        <v>682</v>
      </c>
      <c r="E41" s="206">
        <v>34036</v>
      </c>
      <c r="F41" s="206">
        <v>36953</v>
      </c>
      <c r="G41" s="206">
        <v>33614</v>
      </c>
      <c r="H41" s="206">
        <v>39850</v>
      </c>
      <c r="I41" s="206">
        <v>36713</v>
      </c>
      <c r="J41" s="206">
        <v>40222</v>
      </c>
    </row>
    <row r="42" spans="2:10">
      <c r="B42" s="205" t="s">
        <v>683</v>
      </c>
      <c r="C42" s="362"/>
      <c r="D42" s="479"/>
      <c r="E42" s="206">
        <v>33926</v>
      </c>
      <c r="F42" s="206">
        <v>36945</v>
      </c>
      <c r="G42" s="206">
        <v>34033</v>
      </c>
      <c r="H42" s="206">
        <v>40109</v>
      </c>
      <c r="I42" s="206">
        <v>36819</v>
      </c>
      <c r="J42" s="206">
        <v>40412</v>
      </c>
    </row>
    <row r="43" spans="2:10">
      <c r="B43" s="205" t="s">
        <v>684</v>
      </c>
      <c r="C43" s="362"/>
      <c r="D43" s="479"/>
      <c r="E43" s="206">
        <v>34075</v>
      </c>
      <c r="F43" s="206">
        <v>37280</v>
      </c>
      <c r="G43" s="206">
        <v>34043</v>
      </c>
      <c r="H43" s="206">
        <v>40221</v>
      </c>
      <c r="I43" s="206">
        <v>37231</v>
      </c>
      <c r="J43" s="206">
        <v>40603</v>
      </c>
    </row>
    <row r="44" spans="2:10">
      <c r="B44" s="205" t="s">
        <v>685</v>
      </c>
      <c r="C44" s="362"/>
      <c r="D44" s="479"/>
      <c r="E44" s="206">
        <v>33875</v>
      </c>
      <c r="F44" s="206">
        <v>37361</v>
      </c>
      <c r="G44" s="206">
        <v>33944</v>
      </c>
      <c r="H44" s="206">
        <v>40257</v>
      </c>
      <c r="I44" s="206">
        <v>37209</v>
      </c>
      <c r="J44" s="206">
        <v>40512</v>
      </c>
    </row>
    <row r="45" spans="2:10">
      <c r="B45" s="205" t="s">
        <v>686</v>
      </c>
      <c r="C45" s="362"/>
      <c r="D45" s="479" t="s">
        <v>687</v>
      </c>
      <c r="E45" s="206">
        <v>33363</v>
      </c>
      <c r="F45" s="206">
        <v>37120</v>
      </c>
      <c r="G45" s="206">
        <v>33852</v>
      </c>
      <c r="H45" s="206">
        <v>40287</v>
      </c>
      <c r="I45" s="206">
        <v>37038</v>
      </c>
      <c r="J45" s="206">
        <v>40324</v>
      </c>
    </row>
    <row r="46" spans="2:10">
      <c r="B46" s="205" t="s">
        <v>688</v>
      </c>
      <c r="C46" s="362"/>
      <c r="D46" s="479"/>
      <c r="E46" s="206">
        <v>33098</v>
      </c>
      <c r="F46" s="206">
        <v>36806</v>
      </c>
      <c r="G46" s="206">
        <v>33587</v>
      </c>
      <c r="H46" s="206">
        <v>40591</v>
      </c>
      <c r="I46" s="206">
        <v>36861</v>
      </c>
      <c r="J46" s="206">
        <v>40057</v>
      </c>
    </row>
    <row r="47" spans="2:10">
      <c r="B47" s="205" t="s">
        <v>689</v>
      </c>
      <c r="C47" s="362"/>
      <c r="D47" s="479"/>
      <c r="E47" s="206">
        <v>32611</v>
      </c>
      <c r="F47" s="206">
        <v>36607</v>
      </c>
      <c r="G47" s="206">
        <v>33271</v>
      </c>
      <c r="H47" s="206">
        <v>40846</v>
      </c>
      <c r="I47" s="206">
        <v>36654</v>
      </c>
      <c r="J47" s="206">
        <v>39789</v>
      </c>
    </row>
    <row r="48" spans="2:10">
      <c r="B48" s="205" t="s">
        <v>690</v>
      </c>
      <c r="C48" s="362"/>
      <c r="D48" s="479"/>
      <c r="E48" s="206">
        <v>32266</v>
      </c>
      <c r="F48" s="206">
        <v>36192</v>
      </c>
      <c r="G48" s="206">
        <v>32814</v>
      </c>
      <c r="H48" s="206">
        <v>40868</v>
      </c>
      <c r="I48" s="206">
        <v>36265</v>
      </c>
      <c r="J48" s="206">
        <v>39393</v>
      </c>
    </row>
    <row r="49" spans="2:10">
      <c r="B49" s="205" t="s">
        <v>691</v>
      </c>
      <c r="C49" s="362"/>
      <c r="D49" s="479"/>
      <c r="E49" s="206">
        <v>31851</v>
      </c>
      <c r="F49" s="206">
        <v>35586</v>
      </c>
      <c r="G49" s="206">
        <v>32241</v>
      </c>
      <c r="H49" s="206">
        <v>40328</v>
      </c>
      <c r="I49" s="206">
        <v>35645</v>
      </c>
      <c r="J49" s="206">
        <v>38768</v>
      </c>
    </row>
    <row r="50" spans="2:10">
      <c r="B50" s="205" t="s">
        <v>692</v>
      </c>
      <c r="C50" s="362"/>
      <c r="D50" s="479" t="s">
        <v>693</v>
      </c>
      <c r="E50" s="206">
        <v>30974</v>
      </c>
      <c r="F50" s="206">
        <v>34896</v>
      </c>
      <c r="G50" s="206">
        <v>31591</v>
      </c>
      <c r="H50" s="206">
        <v>39603</v>
      </c>
      <c r="I50" s="206">
        <v>34984</v>
      </c>
      <c r="J50" s="206">
        <v>38063</v>
      </c>
    </row>
    <row r="51" spans="2:10">
      <c r="B51" s="205" t="s">
        <v>694</v>
      </c>
      <c r="C51" s="362"/>
      <c r="D51" s="479"/>
      <c r="E51" s="206">
        <v>29857</v>
      </c>
      <c r="F51" s="206">
        <v>34244</v>
      </c>
      <c r="G51" s="206">
        <v>30745</v>
      </c>
      <c r="H51" s="206">
        <v>38935</v>
      </c>
      <c r="I51" s="206">
        <v>34269</v>
      </c>
      <c r="J51" s="206">
        <v>37344</v>
      </c>
    </row>
    <row r="52" spans="2:10">
      <c r="B52" s="205" t="s">
        <v>695</v>
      </c>
      <c r="C52" s="362"/>
      <c r="D52" s="479"/>
      <c r="E52" s="206">
        <v>28877</v>
      </c>
      <c r="F52" s="206">
        <v>33493</v>
      </c>
      <c r="G52" s="206">
        <v>30181</v>
      </c>
      <c r="H52" s="206">
        <v>38254</v>
      </c>
      <c r="I52" s="206">
        <v>33602</v>
      </c>
      <c r="J52" s="206">
        <v>36575</v>
      </c>
    </row>
    <row r="53" spans="2:10">
      <c r="B53" s="205" t="s">
        <v>696</v>
      </c>
      <c r="C53" s="362"/>
      <c r="D53" s="479"/>
      <c r="E53" s="206">
        <v>27958</v>
      </c>
      <c r="F53" s="206">
        <v>32630</v>
      </c>
      <c r="G53" s="206">
        <v>29342</v>
      </c>
      <c r="H53" s="206">
        <v>37501</v>
      </c>
      <c r="I53" s="206">
        <v>32758</v>
      </c>
      <c r="J53" s="206">
        <v>35732</v>
      </c>
    </row>
    <row r="54" spans="2:10">
      <c r="B54" s="205" t="s">
        <v>697</v>
      </c>
      <c r="C54" s="362"/>
      <c r="D54" s="479" t="s">
        <v>698</v>
      </c>
      <c r="E54" s="206">
        <v>27092</v>
      </c>
      <c r="F54" s="206">
        <v>31591</v>
      </c>
      <c r="G54" s="206">
        <v>28448</v>
      </c>
      <c r="H54" s="206">
        <v>36481</v>
      </c>
      <c r="I54" s="206">
        <v>31849</v>
      </c>
      <c r="J54" s="206">
        <v>34857</v>
      </c>
    </row>
    <row r="55" spans="2:10">
      <c r="B55" s="205" t="s">
        <v>699</v>
      </c>
      <c r="C55" s="362"/>
      <c r="D55" s="479"/>
      <c r="E55" s="206">
        <v>26289</v>
      </c>
      <c r="F55" s="206">
        <v>30458</v>
      </c>
      <c r="G55" s="206">
        <v>27716</v>
      </c>
      <c r="H55" s="206">
        <v>35574</v>
      </c>
      <c r="I55" s="206">
        <v>30906</v>
      </c>
      <c r="J55" s="206">
        <v>33965</v>
      </c>
    </row>
    <row r="56" spans="2:10">
      <c r="B56" s="205" t="s">
        <v>700</v>
      </c>
      <c r="C56" s="362"/>
      <c r="D56" s="479"/>
      <c r="E56" s="206">
        <v>25353</v>
      </c>
      <c r="F56" s="206">
        <v>30002</v>
      </c>
      <c r="G56" s="206">
        <v>27024</v>
      </c>
      <c r="H56" s="206">
        <v>34787</v>
      </c>
      <c r="I56" s="206">
        <v>30181</v>
      </c>
      <c r="J56" s="206">
        <v>33217</v>
      </c>
    </row>
    <row r="57" spans="2:10">
      <c r="B57" s="205" t="s">
        <v>701</v>
      </c>
      <c r="C57" s="362"/>
      <c r="D57" s="479"/>
      <c r="E57" s="206">
        <v>24571</v>
      </c>
      <c r="F57" s="206">
        <v>29111</v>
      </c>
      <c r="G57" s="206">
        <v>26232</v>
      </c>
      <c r="H57" s="206">
        <v>34051</v>
      </c>
      <c r="I57" s="206">
        <v>29449</v>
      </c>
      <c r="J57" s="206">
        <v>32458</v>
      </c>
    </row>
    <row r="58" spans="2:10">
      <c r="B58" s="205" t="s">
        <v>702</v>
      </c>
      <c r="C58" s="362"/>
      <c r="D58" s="479" t="s">
        <v>703</v>
      </c>
      <c r="E58" s="206">
        <v>23823</v>
      </c>
      <c r="F58" s="206">
        <v>28283</v>
      </c>
      <c r="G58" s="206">
        <v>25659</v>
      </c>
      <c r="H58" s="206">
        <v>33180</v>
      </c>
      <c r="I58" s="206">
        <v>28692</v>
      </c>
      <c r="J58" s="206">
        <v>31705</v>
      </c>
    </row>
    <row r="59" spans="2:10">
      <c r="B59" s="205" t="s">
        <v>704</v>
      </c>
      <c r="C59" s="362"/>
      <c r="D59" s="479"/>
      <c r="E59" s="206">
        <v>23332</v>
      </c>
      <c r="F59" s="206">
        <v>27600</v>
      </c>
      <c r="G59" s="206">
        <v>24991</v>
      </c>
      <c r="H59" s="206">
        <v>32279</v>
      </c>
      <c r="I59" s="206">
        <v>27929</v>
      </c>
      <c r="J59" s="206">
        <v>30999</v>
      </c>
    </row>
    <row r="60" spans="2:10">
      <c r="B60" s="205" t="s">
        <v>705</v>
      </c>
      <c r="C60" s="362"/>
      <c r="D60" s="479"/>
      <c r="E60" s="206">
        <v>22868</v>
      </c>
      <c r="F60" s="206">
        <v>26892</v>
      </c>
      <c r="G60" s="206">
        <v>24328</v>
      </c>
      <c r="H60" s="206">
        <v>31643</v>
      </c>
      <c r="I60" s="206">
        <v>27243</v>
      </c>
      <c r="J60" s="206">
        <v>30390</v>
      </c>
    </row>
    <row r="61" spans="2:10">
      <c r="B61" s="205" t="s">
        <v>706</v>
      </c>
      <c r="C61" s="362"/>
      <c r="D61" s="479"/>
      <c r="E61" s="206">
        <v>22646</v>
      </c>
      <c r="F61" s="206">
        <v>26296</v>
      </c>
      <c r="G61" s="206">
        <v>23798</v>
      </c>
      <c r="H61" s="206">
        <v>31006</v>
      </c>
      <c r="I61" s="206">
        <v>26675</v>
      </c>
      <c r="J61" s="206">
        <v>29898</v>
      </c>
    </row>
    <row r="62" spans="2:10">
      <c r="B62" s="205" t="s">
        <v>707</v>
      </c>
      <c r="C62" s="363">
        <v>44468</v>
      </c>
      <c r="D62" s="479"/>
      <c r="E62" s="206">
        <v>22537</v>
      </c>
      <c r="F62" s="206">
        <v>25868</v>
      </c>
      <c r="G62" s="206">
        <v>23383</v>
      </c>
      <c r="H62" s="206">
        <v>30363</v>
      </c>
      <c r="I62" s="206">
        <v>26173</v>
      </c>
      <c r="J62" s="206">
        <v>29430</v>
      </c>
    </row>
    <row r="63" spans="2:10">
      <c r="B63" s="482" t="s">
        <v>584</v>
      </c>
      <c r="C63" s="483"/>
      <c r="D63" s="484"/>
      <c r="E63" s="204">
        <f>TRIMMEAN(E10:E62,0)</f>
        <v>29697.867924528302</v>
      </c>
      <c r="F63" s="204">
        <f>TRIMMEAN(F10:F62,0)</f>
        <v>30927.358490566039</v>
      </c>
      <c r="G63" s="204">
        <f t="shared" ref="G63:J63" si="0">TRIMMEAN(G10:G62,0)</f>
        <v>30560.452830188678</v>
      </c>
      <c r="H63" s="204">
        <f t="shared" si="0"/>
        <v>30137.150943396227</v>
      </c>
      <c r="I63" s="204">
        <f>TRIMMEAN(I10:I62,0)</f>
        <v>31222.33962264151</v>
      </c>
      <c r="J63" s="204">
        <f t="shared" si="0"/>
        <v>34854.566037735851</v>
      </c>
    </row>
    <row r="66" spans="2:3">
      <c r="B66" s="481" t="s">
        <v>6</v>
      </c>
      <c r="C66" s="481"/>
    </row>
    <row r="67" spans="2:3">
      <c r="B67" t="s">
        <v>1310</v>
      </c>
      <c r="C67" s="351"/>
    </row>
  </sheetData>
  <mergeCells count="15">
    <mergeCell ref="D58:D62"/>
    <mergeCell ref="B66:C66"/>
    <mergeCell ref="D32:D36"/>
    <mergeCell ref="D37:D40"/>
    <mergeCell ref="D41:D44"/>
    <mergeCell ref="D45:D49"/>
    <mergeCell ref="D50:D53"/>
    <mergeCell ref="D54:D57"/>
    <mergeCell ref="B63:D63"/>
    <mergeCell ref="D28:D31"/>
    <mergeCell ref="C9:D9"/>
    <mergeCell ref="D10:D14"/>
    <mergeCell ref="D15:D18"/>
    <mergeCell ref="D19:D23"/>
    <mergeCell ref="D24:D27"/>
  </mergeCells>
  <hyperlinks>
    <hyperlink ref="A1" location="Indice!A1" display="Regresar &lt;-"/>
  </hyperlink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8"/>
  <sheetViews>
    <sheetView workbookViewId="0"/>
  </sheetViews>
  <sheetFormatPr baseColWidth="10" defaultRowHeight="15"/>
  <cols>
    <col min="2" max="2" width="21.140625" customWidth="1"/>
    <col min="12" max="12" width="11.85546875" customWidth="1"/>
    <col min="14" max="14" width="20" customWidth="1"/>
  </cols>
  <sheetData>
    <row r="1" spans="1:14">
      <c r="A1" s="1" t="s">
        <v>1552</v>
      </c>
    </row>
    <row r="2" spans="1:14" ht="21">
      <c r="B2" s="2" t="s">
        <v>273</v>
      </c>
    </row>
    <row r="3" spans="1:14" ht="21">
      <c r="B3" s="41" t="s">
        <v>636</v>
      </c>
    </row>
    <row r="4" spans="1:14" ht="21">
      <c r="B4" s="41"/>
    </row>
    <row r="5" spans="1:14" ht="15.75">
      <c r="B5" s="47" t="s">
        <v>709</v>
      </c>
    </row>
    <row r="8" spans="1:14">
      <c r="B8" s="73" t="s">
        <v>710</v>
      </c>
    </row>
    <row r="9" spans="1:14">
      <c r="B9" s="203" t="s">
        <v>711</v>
      </c>
      <c r="C9" s="203" t="s">
        <v>712</v>
      </c>
      <c r="D9" s="208" t="s">
        <v>713</v>
      </c>
      <c r="E9" s="208" t="s">
        <v>714</v>
      </c>
      <c r="F9" s="207" t="s">
        <v>715</v>
      </c>
      <c r="G9" s="203" t="s">
        <v>716</v>
      </c>
      <c r="H9" s="207" t="s">
        <v>717</v>
      </c>
      <c r="I9" s="203" t="s">
        <v>718</v>
      </c>
      <c r="J9" s="207" t="s">
        <v>640</v>
      </c>
      <c r="K9" s="203" t="s">
        <v>70</v>
      </c>
      <c r="L9" s="203" t="s">
        <v>71</v>
      </c>
      <c r="M9" s="372" t="s">
        <v>72</v>
      </c>
      <c r="N9" s="372" t="s">
        <v>1311</v>
      </c>
    </row>
    <row r="10" spans="1:14">
      <c r="B10" s="92" t="s">
        <v>719</v>
      </c>
      <c r="C10" s="209">
        <v>28.295161431535117</v>
      </c>
      <c r="D10" s="209">
        <v>14.989354857213554</v>
      </c>
      <c r="E10" s="209">
        <v>16.964193569616445</v>
      </c>
      <c r="F10" s="209">
        <v>2.6787096778711965</v>
      </c>
      <c r="G10" s="209">
        <v>5.358709673727712</v>
      </c>
      <c r="H10" s="209">
        <v>7.1080645262738393</v>
      </c>
      <c r="I10" s="209">
        <v>12.445483900186035</v>
      </c>
      <c r="J10" s="209">
        <v>6.905483806445714</v>
      </c>
      <c r="K10" s="209">
        <v>80.341483872041351</v>
      </c>
      <c r="L10" s="209">
        <v>46.337645198841606</v>
      </c>
      <c r="M10" s="209">
        <v>123.57129016831037</v>
      </c>
      <c r="N10" s="209">
        <v>31.363234607460267</v>
      </c>
    </row>
    <row r="11" spans="1:14">
      <c r="B11" s="92" t="s">
        <v>720</v>
      </c>
      <c r="C11" s="209">
        <v>587.00466360648477</v>
      </c>
      <c r="D11" s="209">
        <v>204.20499972856294</v>
      </c>
      <c r="E11" s="209">
        <v>123.29733371970555</v>
      </c>
      <c r="F11" s="209">
        <v>341.68033303668102</v>
      </c>
      <c r="G11" s="209">
        <v>179.22199961698303</v>
      </c>
      <c r="H11" s="209">
        <v>156.17236661659987</v>
      </c>
      <c r="I11" s="209">
        <v>391.28286712941531</v>
      </c>
      <c r="J11" s="209">
        <v>128.19263331793545</v>
      </c>
      <c r="K11" s="209">
        <v>490.65373244944709</v>
      </c>
      <c r="L11" s="209">
        <v>922.97793445394734</v>
      </c>
      <c r="M11" s="209">
        <v>100.35833261640121</v>
      </c>
      <c r="N11" s="209">
        <v>329.54974511746946</v>
      </c>
    </row>
    <row r="12" spans="1:14">
      <c r="B12" s="92" t="s">
        <v>721</v>
      </c>
      <c r="C12" s="209">
        <v>1315.6583865765601</v>
      </c>
      <c r="D12" s="209">
        <v>331.6248376508874</v>
      </c>
      <c r="E12" s="209">
        <v>656.64645143285873</v>
      </c>
      <c r="F12" s="209">
        <v>908.05774641229266</v>
      </c>
      <c r="G12" s="209">
        <v>646.82870908706423</v>
      </c>
      <c r="H12" s="209">
        <v>340.8697424614042</v>
      </c>
      <c r="I12" s="209">
        <v>828.92861381715227</v>
      </c>
      <c r="J12" s="209">
        <v>1001.9089029083087</v>
      </c>
      <c r="K12" s="209">
        <v>553.11406414989608</v>
      </c>
      <c r="L12" s="209">
        <v>1550.961126708431</v>
      </c>
      <c r="M12" s="209">
        <v>801.73193644419791</v>
      </c>
      <c r="N12" s="209">
        <v>812.39368342264106</v>
      </c>
    </row>
    <row r="13" spans="1:14">
      <c r="B13" s="92" t="s">
        <v>722</v>
      </c>
      <c r="C13" s="209">
        <v>1355.1335483366443</v>
      </c>
      <c r="D13" s="209">
        <v>424.75580779294813</v>
      </c>
      <c r="E13" s="209">
        <v>1202.5690281814145</v>
      </c>
      <c r="F13" s="209">
        <v>1632.9719374872022</v>
      </c>
      <c r="G13" s="209">
        <v>1281.9122620936364</v>
      </c>
      <c r="H13" s="209">
        <v>809.02054955827759</v>
      </c>
      <c r="I13" s="209">
        <v>1247.0441912983933</v>
      </c>
      <c r="J13" s="209">
        <v>2015.5735155724967</v>
      </c>
      <c r="K13" s="209">
        <v>857.76983795557203</v>
      </c>
      <c r="L13" s="209">
        <v>1966.940933840807</v>
      </c>
      <c r="M13" s="209">
        <v>2131.2116069793701</v>
      </c>
      <c r="N13" s="209">
        <v>1356.8093835542511</v>
      </c>
    </row>
    <row r="14" spans="1:14">
      <c r="B14" s="92" t="s">
        <v>723</v>
      </c>
      <c r="C14" s="209">
        <v>1804.4971462999072</v>
      </c>
      <c r="D14" s="209">
        <v>896.0537910379212</v>
      </c>
      <c r="E14" s="209">
        <v>2472.7549863883428</v>
      </c>
      <c r="F14" s="209">
        <v>2886.9031964029587</v>
      </c>
      <c r="G14" s="209">
        <v>3439.3667731625692</v>
      </c>
      <c r="H14" s="209">
        <v>1299.7160001926181</v>
      </c>
      <c r="I14" s="209">
        <v>2362.4772117271918</v>
      </c>
      <c r="J14" s="209">
        <v>3364.144218747892</v>
      </c>
      <c r="K14" s="209">
        <v>1967.5571778589451</v>
      </c>
      <c r="L14" s="209">
        <v>2027.9996909584866</v>
      </c>
      <c r="M14" s="209">
        <v>1538.445007622242</v>
      </c>
      <c r="N14" s="209">
        <v>2187.2650182180978</v>
      </c>
    </row>
    <row r="15" spans="1:14">
      <c r="B15" s="92" t="s">
        <v>724</v>
      </c>
      <c r="C15" s="209">
        <v>2062.4832215770598</v>
      </c>
      <c r="D15" s="209">
        <v>622.55032114864832</v>
      </c>
      <c r="E15" s="209">
        <v>2606.5248406317928</v>
      </c>
      <c r="F15" s="209">
        <v>2844.9535647361508</v>
      </c>
      <c r="G15" s="209">
        <v>2897.5070984748104</v>
      </c>
      <c r="H15" s="209">
        <v>2424.9160292099723</v>
      </c>
      <c r="I15" s="209">
        <v>2138.5133228779728</v>
      </c>
      <c r="J15" s="209">
        <v>4101.710607959596</v>
      </c>
      <c r="K15" s="209">
        <v>1133.9040316595986</v>
      </c>
      <c r="L15" s="209">
        <v>2128.742322291404</v>
      </c>
      <c r="M15" s="209">
        <v>1397.3200122156452</v>
      </c>
      <c r="N15" s="209">
        <v>2214.4659429802409</v>
      </c>
    </row>
    <row r="16" spans="1:14">
      <c r="B16" s="92" t="s">
        <v>725</v>
      </c>
      <c r="C16" s="209">
        <v>745.52600223422053</v>
      </c>
      <c r="D16" s="209">
        <v>810.07333278544252</v>
      </c>
      <c r="E16" s="209">
        <v>1825.0890001694361</v>
      </c>
      <c r="F16" s="209">
        <v>1793.7256684303284</v>
      </c>
      <c r="G16" s="209">
        <v>1494.0756666898728</v>
      </c>
      <c r="H16" s="209">
        <v>1825.3572661974883</v>
      </c>
      <c r="I16" s="209">
        <v>1416.6820998866506</v>
      </c>
      <c r="J16" s="209">
        <v>3516.050100455489</v>
      </c>
      <c r="K16" s="209">
        <v>1052.3396311978054</v>
      </c>
      <c r="L16" s="209">
        <v>1721.2477010321877</v>
      </c>
      <c r="M16" s="209">
        <v>921.75766327343877</v>
      </c>
      <c r="N16" s="209">
        <v>1556.5385574865782</v>
      </c>
    </row>
    <row r="17" spans="2:14">
      <c r="B17" s="92" t="s">
        <v>726</v>
      </c>
      <c r="C17" s="209">
        <v>184.97580657586937</v>
      </c>
      <c r="D17" s="209">
        <v>352.46419480671324</v>
      </c>
      <c r="E17" s="209">
        <v>1075.8232211182194</v>
      </c>
      <c r="F17" s="209">
        <v>813.16257884828076</v>
      </c>
      <c r="G17" s="209">
        <v>387.35645129789987</v>
      </c>
      <c r="H17" s="209">
        <v>1062.8819344247374</v>
      </c>
      <c r="I17" s="209">
        <v>655.94484074652917</v>
      </c>
      <c r="J17" s="209">
        <v>1681.7190030987128</v>
      </c>
      <c r="K17" s="209">
        <v>573.98835405519151</v>
      </c>
      <c r="L17" s="209">
        <v>664.00451482039307</v>
      </c>
      <c r="M17" s="209">
        <v>572.58354636498041</v>
      </c>
      <c r="N17" s="209">
        <v>729.53676783250239</v>
      </c>
    </row>
    <row r="18" spans="2:14">
      <c r="B18" s="92" t="s">
        <v>727</v>
      </c>
      <c r="C18" s="209">
        <v>24.693666406845054</v>
      </c>
      <c r="D18" s="209">
        <v>22.862333434075119</v>
      </c>
      <c r="E18" s="209">
        <v>492.4466673410808</v>
      </c>
      <c r="F18" s="209">
        <v>287.07633350857844</v>
      </c>
      <c r="G18" s="209">
        <v>75.97333286578457</v>
      </c>
      <c r="H18" s="209">
        <v>257.88866686421386</v>
      </c>
      <c r="I18" s="209">
        <v>81.971333204023537</v>
      </c>
      <c r="J18" s="209">
        <v>457.61266659584396</v>
      </c>
      <c r="K18" s="209">
        <v>120.396333552291</v>
      </c>
      <c r="L18" s="209">
        <v>145.19999950629725</v>
      </c>
      <c r="M18" s="209">
        <v>115.89800061664234</v>
      </c>
      <c r="N18" s="209">
        <v>189.2744848996069</v>
      </c>
    </row>
    <row r="19" spans="2:14">
      <c r="B19" s="92" t="s">
        <v>728</v>
      </c>
      <c r="C19" s="209">
        <v>3.3641935491393649</v>
      </c>
      <c r="D19" s="209">
        <v>2.618709656800474</v>
      </c>
      <c r="E19" s="209">
        <v>38.878064769530489</v>
      </c>
      <c r="F19" s="209">
        <v>42.944193499643475</v>
      </c>
      <c r="G19" s="209">
        <v>17.954516233936435</v>
      </c>
      <c r="H19" s="209">
        <v>20.99387096709782</v>
      </c>
      <c r="I19" s="209">
        <v>8.0880645269588118</v>
      </c>
      <c r="J19" s="209">
        <v>50.446774056902335</v>
      </c>
      <c r="K19" s="209">
        <v>8.2348386706003254</v>
      </c>
      <c r="L19" s="209">
        <v>14.652580660257128</v>
      </c>
      <c r="M19" s="209">
        <v>49.119355008486778</v>
      </c>
      <c r="N19" s="209">
        <v>23.390469236304856</v>
      </c>
    </row>
    <row r="20" spans="2:14">
      <c r="B20" s="92" t="s">
        <v>729</v>
      </c>
      <c r="C20" s="209">
        <v>2.0203225813325374</v>
      </c>
      <c r="D20" s="209">
        <v>0.31096774273582045</v>
      </c>
      <c r="E20" s="209">
        <v>3.7187096982473329</v>
      </c>
      <c r="F20" s="209">
        <v>10.209999990559393</v>
      </c>
      <c r="G20" s="209">
        <v>5.3774193677931059</v>
      </c>
      <c r="H20" s="209">
        <v>4.9683870777127241</v>
      </c>
      <c r="I20" s="209">
        <v>2.902580648360233</v>
      </c>
      <c r="J20" s="209">
        <v>7.5948387092399985</v>
      </c>
      <c r="K20" s="209">
        <v>4.4506451622132328</v>
      </c>
      <c r="L20" s="209">
        <v>0.25774193404903334</v>
      </c>
      <c r="M20" s="209">
        <v>44.671935355831536</v>
      </c>
      <c r="N20" s="209">
        <v>7.8621407516431763</v>
      </c>
    </row>
    <row r="21" spans="2:14">
      <c r="B21" s="92" t="s">
        <v>730</v>
      </c>
      <c r="C21" s="209">
        <v>1.6413333320369323</v>
      </c>
      <c r="D21" s="209">
        <v>1.6256666606292129</v>
      </c>
      <c r="E21" s="209">
        <v>2.3606666595985493</v>
      </c>
      <c r="F21" s="209">
        <v>6.7510000311459102</v>
      </c>
      <c r="G21" s="209">
        <v>4.2833333317190405</v>
      </c>
      <c r="H21" s="209">
        <v>3.511333316514889</v>
      </c>
      <c r="I21" s="209">
        <v>9.5613333092381563</v>
      </c>
      <c r="J21" s="209">
        <v>3.2890000090003015</v>
      </c>
      <c r="K21" s="209">
        <v>4.0476666561638313</v>
      </c>
      <c r="L21" s="209">
        <v>14.135000116591652</v>
      </c>
      <c r="M21" s="209">
        <v>42.771333301439881</v>
      </c>
      <c r="N21" s="209">
        <v>8.5434242476434878</v>
      </c>
    </row>
    <row r="22" spans="2:14">
      <c r="B22" s="92" t="s">
        <v>731</v>
      </c>
      <c r="C22" s="209">
        <v>8115.2934525076362</v>
      </c>
      <c r="D22" s="209">
        <v>3684.1343173025784</v>
      </c>
      <c r="E22" s="209">
        <v>10517.073163679845</v>
      </c>
      <c r="F22" s="209">
        <v>11571.115262061692</v>
      </c>
      <c r="G22" s="209">
        <v>10435.216271895795</v>
      </c>
      <c r="H22" s="209">
        <v>8213.4042114129134</v>
      </c>
      <c r="I22" s="209">
        <v>9155.8419430720714</v>
      </c>
      <c r="J22" s="209">
        <v>16335.147745237862</v>
      </c>
      <c r="K22" s="209">
        <v>6846.7977972397648</v>
      </c>
      <c r="L22" s="209">
        <v>11203.457191521693</v>
      </c>
      <c r="M22" s="209">
        <v>7839.4400199669863</v>
      </c>
      <c r="N22" s="209">
        <f>SUM(N10:N21)</f>
        <v>9446.9928523544386</v>
      </c>
    </row>
    <row r="23" spans="2:14">
      <c r="B23" s="92" t="s">
        <v>732</v>
      </c>
      <c r="C23" s="209">
        <v>676.27445437563631</v>
      </c>
      <c r="D23" s="209">
        <v>307.01119310854818</v>
      </c>
      <c r="E23" s="209">
        <v>876.42276363998701</v>
      </c>
      <c r="F23" s="209">
        <v>964.25960517180772</v>
      </c>
      <c r="G23" s="209">
        <v>869.60135599131627</v>
      </c>
      <c r="H23" s="209">
        <v>684.45035095107608</v>
      </c>
      <c r="I23" s="209">
        <v>762.98682858933932</v>
      </c>
      <c r="J23" s="209">
        <v>1361.2623121031552</v>
      </c>
      <c r="K23" s="209">
        <v>570.56648310331377</v>
      </c>
      <c r="L23" s="209">
        <v>933.62143262680775</v>
      </c>
      <c r="M23" s="209">
        <v>653.28666833058219</v>
      </c>
      <c r="N23" s="209">
        <f>AVERAGE(N10:N21)</f>
        <v>787.24940436286988</v>
      </c>
    </row>
    <row r="24" spans="2:14">
      <c r="B24" s="92" t="s">
        <v>733</v>
      </c>
      <c r="C24" s="209">
        <v>2062.4832215770598</v>
      </c>
      <c r="D24" s="209">
        <v>896.0537910379212</v>
      </c>
      <c r="E24" s="209">
        <v>2606.5248406317928</v>
      </c>
      <c r="F24" s="209">
        <v>2886.9031964029587</v>
      </c>
      <c r="G24" s="209">
        <v>3439.3667731625692</v>
      </c>
      <c r="H24" s="209">
        <v>2424.9160292099723</v>
      </c>
      <c r="I24" s="209">
        <v>2362.4772117271918</v>
      </c>
      <c r="J24" s="209">
        <v>4101.710607959596</v>
      </c>
      <c r="K24" s="209">
        <v>1967.5571778589451</v>
      </c>
      <c r="L24" s="209">
        <v>2128.742322291404</v>
      </c>
      <c r="M24" s="209">
        <v>2131.2116069793701</v>
      </c>
      <c r="N24" s="209">
        <v>2214.4699999999998</v>
      </c>
    </row>
    <row r="27" spans="2:14">
      <c r="B27" s="210" t="s">
        <v>51</v>
      </c>
    </row>
    <row r="28" spans="2:14">
      <c r="B28" t="s">
        <v>1312</v>
      </c>
    </row>
  </sheetData>
  <hyperlinks>
    <hyperlink ref="A1" location="Indice!A1" display="Regresar &lt;-"/>
  </hyperlink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51"/>
  <sheetViews>
    <sheetView workbookViewId="0"/>
  </sheetViews>
  <sheetFormatPr baseColWidth="10" defaultRowHeight="15"/>
  <cols>
    <col min="2" max="2" width="24.7109375" customWidth="1"/>
    <col min="3" max="3" width="16.28515625" customWidth="1"/>
    <col min="6" max="6" width="13.42578125" customWidth="1"/>
    <col min="7" max="7" width="20" customWidth="1"/>
    <col min="8" max="8" width="4.7109375" customWidth="1"/>
    <col min="10" max="10" width="12.85546875" customWidth="1"/>
    <col min="11" max="11" width="12.42578125" bestFit="1" customWidth="1"/>
    <col min="12" max="12" width="13.7109375" bestFit="1" customWidth="1"/>
    <col min="13" max="13" width="13.85546875" bestFit="1" customWidth="1"/>
  </cols>
  <sheetData>
    <row r="1" spans="1:14">
      <c r="A1" s="1" t="s">
        <v>1552</v>
      </c>
    </row>
    <row r="2" spans="1:14" ht="21">
      <c r="B2" s="2" t="s">
        <v>273</v>
      </c>
    </row>
    <row r="3" spans="1:14" ht="21">
      <c r="B3" s="41" t="s">
        <v>636</v>
      </c>
    </row>
    <row r="4" spans="1:14" ht="21">
      <c r="B4" s="41"/>
    </row>
    <row r="5" spans="1:14" ht="15.75">
      <c r="B5" s="47" t="s">
        <v>734</v>
      </c>
    </row>
    <row r="8" spans="1:14">
      <c r="B8" s="73" t="s">
        <v>735</v>
      </c>
      <c r="C8" s="73"/>
      <c r="D8" s="73"/>
      <c r="E8" s="73"/>
      <c r="F8" s="73"/>
      <c r="G8" s="73"/>
      <c r="H8" s="73"/>
      <c r="I8" s="73"/>
      <c r="J8" s="73"/>
      <c r="K8" s="73"/>
      <c r="L8" s="73"/>
      <c r="M8" s="73"/>
      <c r="N8" s="73"/>
    </row>
    <row r="9" spans="1:14">
      <c r="B9" s="208" t="s">
        <v>736</v>
      </c>
      <c r="C9" s="486" t="s">
        <v>737</v>
      </c>
      <c r="D9" s="487"/>
      <c r="E9" s="487"/>
      <c r="F9" s="487"/>
      <c r="G9" s="488"/>
      <c r="H9" s="489"/>
      <c r="I9" s="486" t="s">
        <v>738</v>
      </c>
      <c r="J9" s="487"/>
      <c r="K9" s="487"/>
      <c r="L9" s="487"/>
      <c r="M9" s="487"/>
      <c r="N9" s="488"/>
    </row>
    <row r="10" spans="1:14">
      <c r="B10" s="208" t="s">
        <v>739</v>
      </c>
      <c r="C10" s="208" t="s">
        <v>740</v>
      </c>
      <c r="D10" s="208" t="s">
        <v>741</v>
      </c>
      <c r="E10" s="208" t="s">
        <v>742</v>
      </c>
      <c r="F10" s="208" t="s">
        <v>364</v>
      </c>
      <c r="G10" s="208" t="s">
        <v>265</v>
      </c>
      <c r="H10" s="489"/>
      <c r="I10" s="208" t="s">
        <v>743</v>
      </c>
      <c r="J10" s="208" t="s">
        <v>744</v>
      </c>
      <c r="K10" s="208" t="s">
        <v>745</v>
      </c>
      <c r="L10" s="208" t="s">
        <v>746</v>
      </c>
      <c r="M10" s="208" t="s">
        <v>747</v>
      </c>
      <c r="N10" s="208" t="s">
        <v>265</v>
      </c>
    </row>
    <row r="11" spans="1:14">
      <c r="B11" s="90" t="s">
        <v>748</v>
      </c>
      <c r="C11" s="211">
        <v>21.24</v>
      </c>
      <c r="D11" s="211">
        <v>239.57</v>
      </c>
      <c r="E11" s="211">
        <v>4.95</v>
      </c>
      <c r="F11" s="211">
        <v>1.71</v>
      </c>
      <c r="G11" s="211">
        <v>267.46999999999997</v>
      </c>
      <c r="H11" s="489"/>
      <c r="I11" s="211">
        <v>233.49</v>
      </c>
      <c r="J11" s="211">
        <v>30.59</v>
      </c>
      <c r="K11" s="211">
        <v>0</v>
      </c>
      <c r="L11" s="211">
        <v>0</v>
      </c>
      <c r="M11" s="211">
        <v>3.39</v>
      </c>
      <c r="N11" s="211">
        <v>267.46999999999997</v>
      </c>
    </row>
    <row r="12" spans="1:14">
      <c r="B12" s="90" t="s">
        <v>749</v>
      </c>
      <c r="C12" s="211">
        <v>155.69</v>
      </c>
      <c r="D12" s="211">
        <v>8.64</v>
      </c>
      <c r="E12" s="211">
        <v>90.09</v>
      </c>
      <c r="F12" s="211">
        <v>0.06</v>
      </c>
      <c r="G12" s="211">
        <v>254.48</v>
      </c>
      <c r="H12" s="489"/>
      <c r="I12" s="211">
        <v>228.51</v>
      </c>
      <c r="J12" s="211">
        <v>25.87</v>
      </c>
      <c r="K12" s="211">
        <v>0</v>
      </c>
      <c r="L12" s="211">
        <v>0</v>
      </c>
      <c r="M12" s="211">
        <v>0.1</v>
      </c>
      <c r="N12" s="211">
        <v>254.48</v>
      </c>
    </row>
    <row r="13" spans="1:14">
      <c r="B13" s="90" t="s">
        <v>750</v>
      </c>
      <c r="C13" s="211">
        <v>233.87</v>
      </c>
      <c r="D13" s="211">
        <v>2.84</v>
      </c>
      <c r="E13" s="211">
        <v>35.61</v>
      </c>
      <c r="F13" s="211">
        <v>0.7</v>
      </c>
      <c r="G13" s="211">
        <v>273.02</v>
      </c>
      <c r="H13" s="489"/>
      <c r="I13" s="211">
        <v>97.69</v>
      </c>
      <c r="J13" s="211">
        <v>40.61</v>
      </c>
      <c r="K13" s="211">
        <v>3.4</v>
      </c>
      <c r="L13" s="211">
        <v>0</v>
      </c>
      <c r="M13" s="211">
        <v>131.32</v>
      </c>
      <c r="N13" s="211">
        <v>273.02</v>
      </c>
    </row>
    <row r="14" spans="1:14">
      <c r="B14" s="90" t="s">
        <v>751</v>
      </c>
      <c r="C14" s="211">
        <v>284.60000000000002</v>
      </c>
      <c r="D14" s="211">
        <v>52.3</v>
      </c>
      <c r="E14" s="211">
        <v>461</v>
      </c>
      <c r="F14" s="211">
        <v>0</v>
      </c>
      <c r="G14" s="211">
        <v>797.90000000000009</v>
      </c>
      <c r="H14" s="489"/>
      <c r="I14" s="211">
        <v>680.11</v>
      </c>
      <c r="J14" s="211">
        <v>112.4</v>
      </c>
      <c r="K14" s="211">
        <v>0</v>
      </c>
      <c r="L14" s="211">
        <v>0</v>
      </c>
      <c r="M14" s="211">
        <v>5.39</v>
      </c>
      <c r="N14" s="211">
        <v>797.9</v>
      </c>
    </row>
    <row r="15" spans="1:14">
      <c r="B15" s="90" t="s">
        <v>752</v>
      </c>
      <c r="C15" s="211">
        <v>258.69</v>
      </c>
      <c r="D15" s="211">
        <v>2846.95</v>
      </c>
      <c r="E15" s="211">
        <v>34.97</v>
      </c>
      <c r="F15" s="211">
        <v>106.09</v>
      </c>
      <c r="G15" s="211">
        <v>3246.7</v>
      </c>
      <c r="H15" s="489"/>
      <c r="I15" s="211">
        <v>2470.9299999999998</v>
      </c>
      <c r="J15" s="211">
        <v>775.77</v>
      </c>
      <c r="K15" s="211">
        <v>0</v>
      </c>
      <c r="L15" s="211">
        <v>0</v>
      </c>
      <c r="M15" s="211">
        <v>0</v>
      </c>
      <c r="N15" s="211">
        <v>3246.7</v>
      </c>
    </row>
    <row r="16" spans="1:14">
      <c r="B16" s="90" t="s">
        <v>753</v>
      </c>
      <c r="C16" s="211">
        <v>676.34</v>
      </c>
      <c r="D16" s="211">
        <v>1734.84</v>
      </c>
      <c r="E16" s="211">
        <v>50.66</v>
      </c>
      <c r="F16" s="211">
        <v>39.21</v>
      </c>
      <c r="G16" s="211">
        <v>2501.0499999999997</v>
      </c>
      <c r="H16" s="489"/>
      <c r="I16" s="211">
        <v>2249.4</v>
      </c>
      <c r="J16" s="211">
        <v>227.89</v>
      </c>
      <c r="K16" s="211">
        <v>21.45</v>
      </c>
      <c r="L16" s="211">
        <v>0</v>
      </c>
      <c r="M16" s="211">
        <v>2.31</v>
      </c>
      <c r="N16" s="211">
        <v>2501.0499999999997</v>
      </c>
    </row>
    <row r="17" spans="2:14">
      <c r="B17" s="90" t="s">
        <v>754</v>
      </c>
      <c r="C17" s="211">
        <v>187.65</v>
      </c>
      <c r="D17" s="211">
        <v>2019.77</v>
      </c>
      <c r="E17" s="211">
        <v>48.48</v>
      </c>
      <c r="F17" s="211">
        <v>3.2</v>
      </c>
      <c r="G17" s="211">
        <v>2259.1</v>
      </c>
      <c r="H17" s="489"/>
      <c r="I17" s="211">
        <v>1643.73</v>
      </c>
      <c r="J17" s="211">
        <v>606.37</v>
      </c>
      <c r="K17" s="211">
        <v>2.0099999999999998</v>
      </c>
      <c r="L17" s="211">
        <v>0</v>
      </c>
      <c r="M17" s="211">
        <v>6.99</v>
      </c>
      <c r="N17" s="211">
        <v>2259.1</v>
      </c>
    </row>
    <row r="18" spans="2:14">
      <c r="B18" s="90" t="s">
        <v>755</v>
      </c>
      <c r="C18" s="211">
        <v>344.73</v>
      </c>
      <c r="D18" s="211">
        <v>2962.08</v>
      </c>
      <c r="E18" s="211">
        <v>43.4</v>
      </c>
      <c r="F18" s="211" t="s">
        <v>756</v>
      </c>
      <c r="G18" s="211">
        <v>3350.21</v>
      </c>
      <c r="H18" s="489"/>
      <c r="I18" s="211">
        <v>2398.9899999999998</v>
      </c>
      <c r="J18" s="211">
        <v>928.18</v>
      </c>
      <c r="K18" s="211">
        <v>16.989999999999998</v>
      </c>
      <c r="L18" s="211">
        <v>0</v>
      </c>
      <c r="M18" s="211">
        <v>6.05</v>
      </c>
      <c r="N18" s="211">
        <v>3350.2099999999996</v>
      </c>
    </row>
    <row r="19" spans="2:14">
      <c r="B19" s="90" t="s">
        <v>757</v>
      </c>
      <c r="C19" s="211">
        <v>344.85</v>
      </c>
      <c r="D19" s="211">
        <v>821.27</v>
      </c>
      <c r="E19" s="211">
        <v>19.62</v>
      </c>
      <c r="F19" s="211">
        <v>29.75</v>
      </c>
      <c r="G19" s="211">
        <v>1215.4899999999998</v>
      </c>
      <c r="H19" s="489"/>
      <c r="I19" s="211">
        <v>590.91</v>
      </c>
      <c r="J19" s="211">
        <v>528.39</v>
      </c>
      <c r="K19" s="211">
        <v>22</v>
      </c>
      <c r="L19" s="211">
        <v>43.59</v>
      </c>
      <c r="M19" s="211">
        <v>30.6</v>
      </c>
      <c r="N19" s="211">
        <v>1215.4899999999998</v>
      </c>
    </row>
    <row r="20" spans="2:14">
      <c r="B20" s="90" t="s">
        <v>758</v>
      </c>
      <c r="C20" s="211">
        <v>107.94</v>
      </c>
      <c r="D20" s="211">
        <v>306.87</v>
      </c>
      <c r="E20" s="211">
        <v>17.2</v>
      </c>
      <c r="F20" s="211">
        <v>6.24</v>
      </c>
      <c r="G20" s="211">
        <v>438.25</v>
      </c>
      <c r="H20" s="489"/>
      <c r="I20" s="211">
        <v>352.07</v>
      </c>
      <c r="J20" s="211">
        <v>65.34</v>
      </c>
      <c r="K20" s="211">
        <v>9.84</v>
      </c>
      <c r="L20" s="211">
        <v>0</v>
      </c>
      <c r="M20" s="211">
        <v>11</v>
      </c>
      <c r="N20" s="211">
        <v>438.24999999999994</v>
      </c>
    </row>
    <row r="21" spans="2:14">
      <c r="B21" s="90" t="s">
        <v>759</v>
      </c>
      <c r="C21" s="211">
        <v>49.42</v>
      </c>
      <c r="D21" s="211">
        <v>171.28</v>
      </c>
      <c r="E21" s="211">
        <v>41.72</v>
      </c>
      <c r="F21" s="211">
        <v>2.2599999999999998</v>
      </c>
      <c r="G21" s="211">
        <v>264.67999999999995</v>
      </c>
      <c r="H21" s="489"/>
      <c r="I21" s="211">
        <v>119.62</v>
      </c>
      <c r="J21" s="211">
        <v>24.93</v>
      </c>
      <c r="K21" s="211">
        <v>0</v>
      </c>
      <c r="L21" s="211">
        <v>0</v>
      </c>
      <c r="M21" s="211">
        <v>120.13</v>
      </c>
      <c r="N21" s="211">
        <v>264.68</v>
      </c>
    </row>
    <row r="22" spans="2:14">
      <c r="B22" s="90" t="s">
        <v>760</v>
      </c>
      <c r="C22" s="211">
        <v>239.1</v>
      </c>
      <c r="D22" s="211">
        <v>1293.5999999999999</v>
      </c>
      <c r="E22" s="211">
        <v>9</v>
      </c>
      <c r="F22" s="211">
        <v>42.8</v>
      </c>
      <c r="G22" s="211">
        <v>1584.4999999999998</v>
      </c>
      <c r="H22" s="489"/>
      <c r="I22" s="211">
        <v>542.20000000000005</v>
      </c>
      <c r="J22" s="211">
        <v>575.4</v>
      </c>
      <c r="K22" s="211">
        <v>86.4</v>
      </c>
      <c r="L22" s="211">
        <v>227.7</v>
      </c>
      <c r="M22" s="211">
        <v>152.80000000000001</v>
      </c>
      <c r="N22" s="211">
        <v>1584.5</v>
      </c>
    </row>
    <row r="23" spans="2:14">
      <c r="B23" s="90" t="s">
        <v>761</v>
      </c>
      <c r="C23" s="211">
        <v>455.6</v>
      </c>
      <c r="D23" s="211">
        <v>2460.14</v>
      </c>
      <c r="E23" s="211">
        <v>122.54</v>
      </c>
      <c r="F23" s="211">
        <v>12.08</v>
      </c>
      <c r="G23" s="211">
        <v>3050.3599999999997</v>
      </c>
      <c r="H23" s="489"/>
      <c r="I23" s="211">
        <v>1502.22</v>
      </c>
      <c r="J23" s="211">
        <v>1469.28</v>
      </c>
      <c r="K23" s="211">
        <v>73.67</v>
      </c>
      <c r="L23" s="211">
        <v>5.19</v>
      </c>
      <c r="M23" s="211">
        <v>0</v>
      </c>
      <c r="N23" s="211">
        <v>3050.36</v>
      </c>
    </row>
    <row r="24" spans="2:14">
      <c r="B24" s="90" t="s">
        <v>762</v>
      </c>
      <c r="C24" s="211">
        <v>358</v>
      </c>
      <c r="D24" s="211">
        <v>7428.7</v>
      </c>
      <c r="E24" s="211">
        <v>147</v>
      </c>
      <c r="F24" s="211" t="s">
        <v>756</v>
      </c>
      <c r="G24" s="211">
        <v>7933.7</v>
      </c>
      <c r="H24" s="489"/>
      <c r="I24" s="211">
        <v>7602.75</v>
      </c>
      <c r="J24" s="211">
        <v>325</v>
      </c>
      <c r="K24" s="211">
        <v>5</v>
      </c>
      <c r="L24" s="211">
        <v>0</v>
      </c>
      <c r="M24" s="211">
        <v>0.95</v>
      </c>
      <c r="N24" s="211">
        <v>7933.7</v>
      </c>
    </row>
    <row r="25" spans="2:14">
      <c r="B25" s="90" t="s">
        <v>763</v>
      </c>
      <c r="C25" s="211">
        <v>587.36</v>
      </c>
      <c r="D25" s="211">
        <v>383.21</v>
      </c>
      <c r="E25" s="211">
        <v>104.4</v>
      </c>
      <c r="F25" s="211" t="s">
        <v>756</v>
      </c>
      <c r="G25" s="211">
        <v>1074.97</v>
      </c>
      <c r="H25" s="489"/>
      <c r="I25" s="211">
        <v>532.61</v>
      </c>
      <c r="J25" s="211">
        <v>434.46</v>
      </c>
      <c r="K25" s="211">
        <v>6.52</v>
      </c>
      <c r="L25" s="211">
        <v>22.7</v>
      </c>
      <c r="M25" s="211">
        <v>78.680000000000007</v>
      </c>
      <c r="N25" s="211">
        <v>1074.97</v>
      </c>
    </row>
    <row r="26" spans="2:14">
      <c r="B26" s="90" t="s">
        <v>764</v>
      </c>
      <c r="C26" s="211">
        <v>118.86</v>
      </c>
      <c r="D26" s="211">
        <v>51.28</v>
      </c>
      <c r="E26" s="211">
        <v>7.37</v>
      </c>
      <c r="F26" s="211">
        <v>33.6</v>
      </c>
      <c r="G26" s="211">
        <v>211.10999999999999</v>
      </c>
      <c r="H26" s="489"/>
      <c r="I26" s="211">
        <v>9.89</v>
      </c>
      <c r="J26" s="211">
        <v>155.12</v>
      </c>
      <c r="K26" s="211">
        <v>24</v>
      </c>
      <c r="L26" s="211">
        <v>22.1</v>
      </c>
      <c r="M26" s="211">
        <v>0</v>
      </c>
      <c r="N26" s="211">
        <v>211.10999999999999</v>
      </c>
    </row>
    <row r="27" spans="2:14">
      <c r="B27" s="90" t="s">
        <v>765</v>
      </c>
      <c r="C27" s="211">
        <v>70.7</v>
      </c>
      <c r="D27" s="211">
        <v>66.7</v>
      </c>
      <c r="E27" s="211">
        <v>6.7</v>
      </c>
      <c r="F27" s="211">
        <v>11.65</v>
      </c>
      <c r="G27" s="211">
        <v>155.75</v>
      </c>
      <c r="H27" s="489"/>
      <c r="I27" s="211">
        <v>11</v>
      </c>
      <c r="J27" s="211">
        <v>54.14</v>
      </c>
      <c r="K27" s="211">
        <v>12.7</v>
      </c>
      <c r="L27" s="211">
        <v>77.91</v>
      </c>
      <c r="M27" s="211">
        <v>0</v>
      </c>
      <c r="N27" s="211">
        <v>155.75</v>
      </c>
    </row>
    <row r="28" spans="2:14">
      <c r="B28" s="90" t="s">
        <v>766</v>
      </c>
      <c r="C28" s="211">
        <v>15.51</v>
      </c>
      <c r="D28" s="211">
        <v>1.1299999999999999</v>
      </c>
      <c r="E28" s="211">
        <v>0.36</v>
      </c>
      <c r="F28" s="211">
        <v>4.2300000000000004</v>
      </c>
      <c r="G28" s="211">
        <v>21.23</v>
      </c>
      <c r="H28" s="489"/>
      <c r="I28" s="211">
        <v>0</v>
      </c>
      <c r="J28" s="211">
        <v>0</v>
      </c>
      <c r="K28" s="211">
        <v>4.2300000000000004</v>
      </c>
      <c r="L28" s="211">
        <v>17</v>
      </c>
      <c r="M28" s="211">
        <v>0</v>
      </c>
      <c r="N28" s="211">
        <v>21.23</v>
      </c>
    </row>
    <row r="29" spans="2:14">
      <c r="B29" s="90" t="s">
        <v>767</v>
      </c>
      <c r="C29" s="211">
        <v>19.66</v>
      </c>
      <c r="D29" s="211">
        <v>1.56</v>
      </c>
      <c r="E29" s="211">
        <v>0.67</v>
      </c>
      <c r="F29" s="211">
        <v>0.65</v>
      </c>
      <c r="G29" s="211">
        <v>22.54</v>
      </c>
      <c r="H29" s="489"/>
      <c r="I29" s="211">
        <v>1.56</v>
      </c>
      <c r="J29" s="211">
        <v>0</v>
      </c>
      <c r="K29" s="211">
        <v>0.65</v>
      </c>
      <c r="L29" s="211">
        <v>20.329999999999998</v>
      </c>
      <c r="M29" s="211">
        <v>0</v>
      </c>
      <c r="N29" s="211">
        <v>22.54</v>
      </c>
    </row>
    <row r="30" spans="2:14">
      <c r="B30" s="90" t="s">
        <v>567</v>
      </c>
      <c r="C30" s="211">
        <v>91.09</v>
      </c>
      <c r="D30" s="211">
        <v>89.2</v>
      </c>
      <c r="E30" s="211">
        <v>4.37</v>
      </c>
      <c r="F30" s="211">
        <v>2.73</v>
      </c>
      <c r="G30" s="211">
        <v>187.39000000000001</v>
      </c>
      <c r="H30" s="489"/>
      <c r="I30" s="211">
        <v>0.92</v>
      </c>
      <c r="J30" s="211">
        <v>157.08000000000001</v>
      </c>
      <c r="K30" s="211">
        <v>11.13</v>
      </c>
      <c r="L30" s="211">
        <v>18.260000000000002</v>
      </c>
      <c r="M30" s="211">
        <v>0</v>
      </c>
      <c r="N30" s="211">
        <v>187.39</v>
      </c>
    </row>
    <row r="31" spans="2:14">
      <c r="B31" s="90" t="s">
        <v>768</v>
      </c>
      <c r="C31" s="211">
        <v>9.42</v>
      </c>
      <c r="D31" s="211">
        <v>71.040000000000006</v>
      </c>
      <c r="E31" s="211">
        <v>0.53</v>
      </c>
      <c r="F31" s="211">
        <v>0</v>
      </c>
      <c r="G31" s="211">
        <v>80.990000000000009</v>
      </c>
      <c r="H31" s="489"/>
      <c r="I31" s="211">
        <v>0</v>
      </c>
      <c r="J31" s="211">
        <v>80.989999999999995</v>
      </c>
      <c r="K31" s="211">
        <v>0</v>
      </c>
      <c r="L31" s="211">
        <v>1E-3</v>
      </c>
      <c r="M31" s="211">
        <v>0</v>
      </c>
      <c r="N31" s="211">
        <v>80.991</v>
      </c>
    </row>
    <row r="32" spans="2:14">
      <c r="B32" s="90" t="s">
        <v>769</v>
      </c>
      <c r="C32" s="211">
        <v>3.08</v>
      </c>
      <c r="D32" s="211">
        <v>5.07</v>
      </c>
      <c r="E32" s="211">
        <v>0</v>
      </c>
      <c r="F32" s="211">
        <v>0.46</v>
      </c>
      <c r="G32" s="211">
        <v>8.6100000000000012</v>
      </c>
      <c r="H32" s="489"/>
      <c r="I32" s="211">
        <v>2.1800000000000002</v>
      </c>
      <c r="J32" s="211">
        <v>6.43</v>
      </c>
      <c r="K32" s="211">
        <v>0</v>
      </c>
      <c r="L32" s="211">
        <v>2E-3</v>
      </c>
      <c r="M32" s="211">
        <v>0</v>
      </c>
      <c r="N32" s="211">
        <v>8.6120000000000001</v>
      </c>
    </row>
    <row r="33" spans="2:14">
      <c r="B33" s="90" t="s">
        <v>770</v>
      </c>
      <c r="C33" s="211">
        <v>1.57</v>
      </c>
      <c r="D33" s="211">
        <v>1.69</v>
      </c>
      <c r="E33" s="211">
        <v>0.06</v>
      </c>
      <c r="F33" s="211">
        <v>0.02</v>
      </c>
      <c r="G33" s="211">
        <v>3.34</v>
      </c>
      <c r="H33" s="489"/>
      <c r="I33" s="211">
        <v>0</v>
      </c>
      <c r="J33" s="211">
        <v>2.0099999999999998</v>
      </c>
      <c r="K33" s="211">
        <v>0</v>
      </c>
      <c r="L33" s="211">
        <v>1.33</v>
      </c>
      <c r="M33" s="211">
        <v>0</v>
      </c>
      <c r="N33" s="211">
        <v>3.34</v>
      </c>
    </row>
    <row r="34" spans="2:14">
      <c r="B34" s="90" t="s">
        <v>462</v>
      </c>
      <c r="C34" s="211">
        <v>9.2799999999999994</v>
      </c>
      <c r="D34" s="211">
        <v>0</v>
      </c>
      <c r="E34" s="211">
        <v>0</v>
      </c>
      <c r="F34" s="211">
        <v>0</v>
      </c>
      <c r="G34" s="211">
        <v>9.2799999999999994</v>
      </c>
      <c r="H34" s="489"/>
      <c r="I34" s="211">
        <v>0.45</v>
      </c>
      <c r="J34" s="211">
        <v>0.53</v>
      </c>
      <c r="K34" s="211">
        <v>0</v>
      </c>
      <c r="L34" s="211">
        <v>8.3000000000000007</v>
      </c>
      <c r="M34" s="211">
        <v>0</v>
      </c>
      <c r="N34" s="211">
        <v>9.2800000000000011</v>
      </c>
    </row>
    <row r="35" spans="2:14">
      <c r="B35" s="90" t="s">
        <v>466</v>
      </c>
      <c r="C35" s="211">
        <v>12.74</v>
      </c>
      <c r="D35" s="211">
        <v>0</v>
      </c>
      <c r="E35" s="211">
        <v>0</v>
      </c>
      <c r="F35" s="211">
        <v>0</v>
      </c>
      <c r="G35" s="211">
        <v>12.74</v>
      </c>
      <c r="H35" s="489"/>
      <c r="I35" s="211">
        <v>0.47</v>
      </c>
      <c r="J35" s="211">
        <v>5</v>
      </c>
      <c r="K35" s="211">
        <v>0</v>
      </c>
      <c r="L35" s="211">
        <v>7.27</v>
      </c>
      <c r="M35" s="211">
        <v>0</v>
      </c>
      <c r="N35" s="211">
        <v>12.739999999999998</v>
      </c>
    </row>
    <row r="36" spans="2:14">
      <c r="B36" s="90" t="s">
        <v>265</v>
      </c>
      <c r="C36" s="211">
        <v>4656.9899999999989</v>
      </c>
      <c r="D36" s="211">
        <v>23019.730000000003</v>
      </c>
      <c r="E36" s="211">
        <v>1250.6999999999998</v>
      </c>
      <c r="F36" s="211">
        <v>297.43999999999994</v>
      </c>
      <c r="G36" s="211">
        <v>29224.86</v>
      </c>
      <c r="H36" s="489"/>
      <c r="I36" s="211">
        <v>21271.700000000004</v>
      </c>
      <c r="J36" s="211">
        <v>6631.78</v>
      </c>
      <c r="K36" s="211">
        <v>299.98999999999995</v>
      </c>
      <c r="L36" s="211">
        <v>471.68299999999988</v>
      </c>
      <c r="M36" s="211">
        <v>549.71</v>
      </c>
      <c r="N36" s="211">
        <v>29224.863000000005</v>
      </c>
    </row>
    <row r="37" spans="2:14">
      <c r="B37" s="490"/>
      <c r="C37" s="490"/>
      <c r="D37" s="490"/>
      <c r="E37" s="490"/>
      <c r="F37" s="490"/>
      <c r="G37" s="490"/>
      <c r="H37" s="491"/>
      <c r="I37" s="490"/>
      <c r="J37" s="490"/>
      <c r="K37" s="490"/>
      <c r="L37" s="490"/>
      <c r="M37" s="490"/>
      <c r="N37" s="490"/>
    </row>
    <row r="38" spans="2:14">
      <c r="B38" s="352" t="s">
        <v>771</v>
      </c>
      <c r="C38" s="492" t="s">
        <v>737</v>
      </c>
      <c r="D38" s="492"/>
      <c r="E38" s="492"/>
      <c r="F38" s="492"/>
      <c r="G38" s="492"/>
      <c r="H38" s="491"/>
      <c r="I38" s="492" t="s">
        <v>738</v>
      </c>
      <c r="J38" s="492"/>
      <c r="K38" s="492"/>
      <c r="L38" s="492"/>
      <c r="M38" s="492"/>
      <c r="N38" s="492"/>
    </row>
    <row r="39" spans="2:14">
      <c r="B39" s="346" t="s">
        <v>739</v>
      </c>
      <c r="C39" s="346" t="s">
        <v>740</v>
      </c>
      <c r="D39" s="346" t="s">
        <v>741</v>
      </c>
      <c r="E39" s="346" t="s">
        <v>742</v>
      </c>
      <c r="F39" s="346" t="s">
        <v>364</v>
      </c>
      <c r="G39" s="346" t="s">
        <v>265</v>
      </c>
      <c r="H39" s="491"/>
      <c r="I39" s="346" t="s">
        <v>743</v>
      </c>
      <c r="J39" s="346" t="s">
        <v>744</v>
      </c>
      <c r="K39" s="346" t="s">
        <v>745</v>
      </c>
      <c r="L39" s="346" t="s">
        <v>746</v>
      </c>
      <c r="M39" s="346" t="s">
        <v>747</v>
      </c>
      <c r="N39" s="346" t="s">
        <v>265</v>
      </c>
    </row>
    <row r="40" spans="2:14">
      <c r="B40" s="353" t="s">
        <v>748</v>
      </c>
      <c r="C40" s="211">
        <v>95.11</v>
      </c>
      <c r="D40" s="211">
        <v>323.27999999999997</v>
      </c>
      <c r="E40" s="211">
        <v>16.32</v>
      </c>
      <c r="F40" s="211">
        <v>2.13</v>
      </c>
      <c r="G40" s="211">
        <v>436.84</v>
      </c>
      <c r="H40" s="491"/>
      <c r="I40" s="211">
        <v>363.97</v>
      </c>
      <c r="J40" s="211">
        <v>69.430000000000007</v>
      </c>
      <c r="K40" s="211">
        <v>0</v>
      </c>
      <c r="L40" s="211">
        <v>0</v>
      </c>
      <c r="M40" s="211">
        <v>3.44</v>
      </c>
      <c r="N40" s="211">
        <v>436.84000000000003</v>
      </c>
    </row>
    <row r="41" spans="2:14">
      <c r="B41" s="353" t="s">
        <v>749</v>
      </c>
      <c r="C41" s="211">
        <v>215.71</v>
      </c>
      <c r="D41" s="211">
        <v>30.72</v>
      </c>
      <c r="E41" s="211">
        <v>90.09</v>
      </c>
      <c r="F41" s="211">
        <v>0.61</v>
      </c>
      <c r="G41" s="211">
        <v>337.13</v>
      </c>
      <c r="H41" s="491"/>
      <c r="I41" s="211">
        <v>282</v>
      </c>
      <c r="J41" s="211">
        <v>55.03</v>
      </c>
      <c r="K41" s="211">
        <v>0</v>
      </c>
      <c r="L41" s="211">
        <v>0</v>
      </c>
      <c r="M41" s="211">
        <v>0.1</v>
      </c>
      <c r="N41" s="211">
        <v>337.13</v>
      </c>
    </row>
    <row r="42" spans="2:14">
      <c r="B42" s="353" t="s">
        <v>750</v>
      </c>
      <c r="C42" s="211">
        <v>233.87</v>
      </c>
      <c r="D42" s="211">
        <v>2.84</v>
      </c>
      <c r="E42" s="211">
        <v>35.61</v>
      </c>
      <c r="F42" s="211">
        <v>0.7</v>
      </c>
      <c r="G42" s="211">
        <v>273.02</v>
      </c>
      <c r="H42" s="491"/>
      <c r="I42" s="211">
        <v>97.69</v>
      </c>
      <c r="J42" s="211">
        <v>40.61</v>
      </c>
      <c r="K42" s="211">
        <v>3.4</v>
      </c>
      <c r="L42" s="211">
        <v>0</v>
      </c>
      <c r="M42" s="211">
        <v>131.32</v>
      </c>
      <c r="N42" s="211">
        <v>273.02</v>
      </c>
    </row>
    <row r="43" spans="2:14">
      <c r="B43" s="353" t="s">
        <v>751</v>
      </c>
      <c r="C43" s="211">
        <v>284.60000000000002</v>
      </c>
      <c r="D43" s="211">
        <v>52.3</v>
      </c>
      <c r="E43" s="211">
        <v>461</v>
      </c>
      <c r="F43" s="211">
        <v>0</v>
      </c>
      <c r="G43" s="211">
        <v>797.90000000000009</v>
      </c>
      <c r="H43" s="491"/>
      <c r="I43" s="211">
        <v>680.11</v>
      </c>
      <c r="J43" s="211">
        <v>112.4</v>
      </c>
      <c r="K43" s="211">
        <v>0</v>
      </c>
      <c r="L43" s="211">
        <v>0</v>
      </c>
      <c r="M43" s="211">
        <v>5.39</v>
      </c>
      <c r="N43" s="211">
        <v>797.9</v>
      </c>
    </row>
    <row r="44" spans="2:14">
      <c r="B44" s="353" t="s">
        <v>752</v>
      </c>
      <c r="C44" s="211">
        <v>256.13</v>
      </c>
      <c r="D44" s="211">
        <v>2535.7800000000002</v>
      </c>
      <c r="E44" s="211">
        <v>34.97</v>
      </c>
      <c r="F44" s="211">
        <v>106.09</v>
      </c>
      <c r="G44" s="211">
        <v>2932.9700000000003</v>
      </c>
      <c r="H44" s="491"/>
      <c r="I44" s="211">
        <v>2235.5</v>
      </c>
      <c r="J44" s="211">
        <v>697.47</v>
      </c>
      <c r="K44" s="211">
        <v>0</v>
      </c>
      <c r="L44" s="211">
        <v>0</v>
      </c>
      <c r="M44" s="211">
        <v>0</v>
      </c>
      <c r="N44" s="211">
        <v>2932.9700000000003</v>
      </c>
    </row>
    <row r="45" spans="2:14">
      <c r="B45" s="353" t="s">
        <v>753</v>
      </c>
      <c r="C45" s="211">
        <v>621.04</v>
      </c>
      <c r="D45" s="211">
        <v>1493.16</v>
      </c>
      <c r="E45" s="211">
        <v>46.36</v>
      </c>
      <c r="F45" s="211">
        <v>35.89</v>
      </c>
      <c r="G45" s="211">
        <v>2196.4499999999998</v>
      </c>
      <c r="H45" s="491"/>
      <c r="I45" s="211">
        <v>1970.24</v>
      </c>
      <c r="J45" s="211">
        <v>202.36</v>
      </c>
      <c r="K45" s="211">
        <v>21.18</v>
      </c>
      <c r="L45" s="211">
        <v>0</v>
      </c>
      <c r="M45" s="211">
        <v>2.67</v>
      </c>
      <c r="N45" s="211">
        <v>2196.4499999999998</v>
      </c>
    </row>
    <row r="46" spans="2:14">
      <c r="B46" s="353" t="s">
        <v>754</v>
      </c>
      <c r="C46" s="211">
        <v>191.56</v>
      </c>
      <c r="D46" s="211">
        <v>1807.04</v>
      </c>
      <c r="E46" s="211">
        <v>50.61</v>
      </c>
      <c r="F46" s="211">
        <v>3.2</v>
      </c>
      <c r="G46" s="211">
        <v>2052.41</v>
      </c>
      <c r="H46" s="491"/>
      <c r="I46" s="211">
        <v>1449.52</v>
      </c>
      <c r="J46" s="211">
        <v>592.19000000000005</v>
      </c>
      <c r="K46" s="211">
        <v>2.0099999999999998</v>
      </c>
      <c r="L46" s="211">
        <v>0</v>
      </c>
      <c r="M46" s="211">
        <v>8.69</v>
      </c>
      <c r="N46" s="211">
        <v>2052.41</v>
      </c>
    </row>
    <row r="47" spans="2:14">
      <c r="B47" s="353" t="s">
        <v>755</v>
      </c>
      <c r="C47" s="211">
        <v>343.16</v>
      </c>
      <c r="D47" s="211">
        <v>2797.84</v>
      </c>
      <c r="E47" s="211">
        <v>43.4</v>
      </c>
      <c r="F47" s="211" t="s">
        <v>756</v>
      </c>
      <c r="G47" s="211">
        <v>3184.4</v>
      </c>
      <c r="H47" s="491"/>
      <c r="I47" s="211">
        <v>2231.11</v>
      </c>
      <c r="J47" s="211">
        <v>930.25</v>
      </c>
      <c r="K47" s="211">
        <v>16.989999999999998</v>
      </c>
      <c r="L47" s="211">
        <v>0</v>
      </c>
      <c r="M47" s="211">
        <v>6.05</v>
      </c>
      <c r="N47" s="211">
        <v>3184.4</v>
      </c>
    </row>
    <row r="48" spans="2:14">
      <c r="B48" s="353" t="s">
        <v>757</v>
      </c>
      <c r="C48" s="211">
        <v>344.85</v>
      </c>
      <c r="D48" s="211">
        <v>821.27</v>
      </c>
      <c r="E48" s="211">
        <v>19.62</v>
      </c>
      <c r="F48" s="211">
        <v>29.75</v>
      </c>
      <c r="G48" s="211">
        <v>1215.4899999999998</v>
      </c>
      <c r="H48" s="491"/>
      <c r="I48" s="211">
        <v>590.91</v>
      </c>
      <c r="J48" s="211">
        <v>528.39</v>
      </c>
      <c r="K48" s="211">
        <v>22</v>
      </c>
      <c r="L48" s="211">
        <v>43.59</v>
      </c>
      <c r="M48" s="211">
        <v>30.6</v>
      </c>
      <c r="N48" s="211">
        <v>1215.4899999999998</v>
      </c>
    </row>
    <row r="49" spans="2:14">
      <c r="B49" s="353" t="s">
        <v>758</v>
      </c>
      <c r="C49" s="211">
        <v>107.94</v>
      </c>
      <c r="D49" s="211">
        <v>306.87</v>
      </c>
      <c r="E49" s="211">
        <v>17.2</v>
      </c>
      <c r="F49" s="211">
        <v>6.24</v>
      </c>
      <c r="G49" s="211">
        <v>438.25</v>
      </c>
      <c r="H49" s="491"/>
      <c r="I49" s="211">
        <v>352.07</v>
      </c>
      <c r="J49" s="211">
        <v>65.34</v>
      </c>
      <c r="K49" s="211">
        <v>9.84</v>
      </c>
      <c r="L49" s="211">
        <v>0</v>
      </c>
      <c r="M49" s="211">
        <v>11</v>
      </c>
      <c r="N49" s="211">
        <v>438.24999999999994</v>
      </c>
    </row>
    <row r="50" spans="2:14">
      <c r="B50" s="353" t="s">
        <v>759</v>
      </c>
      <c r="C50" s="211">
        <v>49.42</v>
      </c>
      <c r="D50" s="211">
        <v>171.28</v>
      </c>
      <c r="E50" s="211">
        <v>41.72</v>
      </c>
      <c r="F50" s="211">
        <v>2.2599999999999998</v>
      </c>
      <c r="G50" s="211">
        <v>264.67999999999995</v>
      </c>
      <c r="H50" s="491"/>
      <c r="I50" s="211">
        <v>119.62</v>
      </c>
      <c r="J50" s="211">
        <v>24.93</v>
      </c>
      <c r="K50" s="211">
        <v>0</v>
      </c>
      <c r="L50" s="211">
        <v>0</v>
      </c>
      <c r="M50" s="211">
        <v>120.13</v>
      </c>
      <c r="N50" s="211">
        <v>264.68</v>
      </c>
    </row>
    <row r="51" spans="2:14">
      <c r="B51" s="353" t="s">
        <v>760</v>
      </c>
      <c r="C51" s="211">
        <v>242.7</v>
      </c>
      <c r="D51" s="211">
        <v>1298.4000000000001</v>
      </c>
      <c r="E51" s="211">
        <v>9</v>
      </c>
      <c r="F51" s="211">
        <v>42.8</v>
      </c>
      <c r="G51" s="211">
        <v>1592.9</v>
      </c>
      <c r="H51" s="491"/>
      <c r="I51" s="211">
        <v>506.4</v>
      </c>
      <c r="J51" s="211">
        <v>627.4</v>
      </c>
      <c r="K51" s="211">
        <v>86.2</v>
      </c>
      <c r="L51" s="211">
        <v>233</v>
      </c>
      <c r="M51" s="211">
        <v>139.9</v>
      </c>
      <c r="N51" s="211">
        <v>1592.9</v>
      </c>
    </row>
    <row r="52" spans="2:14">
      <c r="B52" s="353" t="s">
        <v>761</v>
      </c>
      <c r="C52" s="211">
        <v>456.16</v>
      </c>
      <c r="D52" s="211">
        <v>2362.44</v>
      </c>
      <c r="E52" s="211">
        <v>117.33</v>
      </c>
      <c r="F52" s="211">
        <v>13.11</v>
      </c>
      <c r="G52" s="211">
        <v>2949.04</v>
      </c>
      <c r="H52" s="491"/>
      <c r="I52" s="211">
        <v>1400.18</v>
      </c>
      <c r="J52" s="211">
        <v>1465.31</v>
      </c>
      <c r="K52" s="211">
        <v>80.48</v>
      </c>
      <c r="L52" s="211">
        <v>3.07</v>
      </c>
      <c r="M52" s="211">
        <v>0</v>
      </c>
      <c r="N52" s="211">
        <v>2949.04</v>
      </c>
    </row>
    <row r="53" spans="2:14">
      <c r="B53" s="353" t="s">
        <v>762</v>
      </c>
      <c r="C53" s="211">
        <v>358</v>
      </c>
      <c r="D53" s="211">
        <v>6888.7</v>
      </c>
      <c r="E53" s="211">
        <v>147</v>
      </c>
      <c r="F53" s="211" t="s">
        <v>756</v>
      </c>
      <c r="G53" s="211">
        <v>7393.7</v>
      </c>
      <c r="H53" s="491"/>
      <c r="I53" s="211">
        <v>7074.51</v>
      </c>
      <c r="J53" s="211">
        <v>303</v>
      </c>
      <c r="K53" s="211">
        <v>5</v>
      </c>
      <c r="L53" s="211">
        <v>0</v>
      </c>
      <c r="M53" s="211">
        <v>11.19</v>
      </c>
      <c r="N53" s="211">
        <v>7393.7</v>
      </c>
    </row>
    <row r="54" spans="2:14">
      <c r="B54" s="353" t="s">
        <v>763</v>
      </c>
      <c r="C54" s="211">
        <v>589.98</v>
      </c>
      <c r="D54" s="211">
        <v>348.54</v>
      </c>
      <c r="E54" s="211">
        <v>101.92</v>
      </c>
      <c r="F54" s="211" t="s">
        <v>756</v>
      </c>
      <c r="G54" s="211">
        <v>1040.44</v>
      </c>
      <c r="H54" s="491"/>
      <c r="I54" s="211">
        <v>505.51</v>
      </c>
      <c r="J54" s="211">
        <v>416.37</v>
      </c>
      <c r="K54" s="211">
        <v>6.91</v>
      </c>
      <c r="L54" s="211">
        <v>33.56</v>
      </c>
      <c r="M54" s="211">
        <v>78.09</v>
      </c>
      <c r="N54" s="211">
        <v>1040.4399999999998</v>
      </c>
    </row>
    <row r="55" spans="2:14">
      <c r="B55" s="353" t="s">
        <v>764</v>
      </c>
      <c r="C55" s="211">
        <v>114.88</v>
      </c>
      <c r="D55" s="211">
        <v>51.28</v>
      </c>
      <c r="E55" s="211">
        <v>7.37</v>
      </c>
      <c r="F55" s="211">
        <v>33.85</v>
      </c>
      <c r="G55" s="211">
        <v>207.38</v>
      </c>
      <c r="H55" s="491"/>
      <c r="I55" s="211">
        <v>10.87</v>
      </c>
      <c r="J55" s="211">
        <v>155.5</v>
      </c>
      <c r="K55" s="211">
        <v>24</v>
      </c>
      <c r="L55" s="211">
        <v>17.010000000000002</v>
      </c>
      <c r="M55" s="211">
        <v>0</v>
      </c>
      <c r="N55" s="211">
        <v>207.38</v>
      </c>
    </row>
    <row r="56" spans="2:14">
      <c r="B56" s="353" t="s">
        <v>765</v>
      </c>
      <c r="C56" s="211">
        <v>74.8</v>
      </c>
      <c r="D56" s="211">
        <v>65.5</v>
      </c>
      <c r="E56" s="211">
        <v>8.1999999999999993</v>
      </c>
      <c r="F56" s="211">
        <v>11.7</v>
      </c>
      <c r="G56" s="211">
        <v>160.19999999999999</v>
      </c>
      <c r="H56" s="491"/>
      <c r="I56" s="211">
        <v>11</v>
      </c>
      <c r="J56" s="211">
        <v>55</v>
      </c>
      <c r="K56" s="211">
        <v>13.2</v>
      </c>
      <c r="L56" s="211">
        <v>81</v>
      </c>
      <c r="M56" s="211">
        <v>0</v>
      </c>
      <c r="N56" s="211">
        <v>160.19999999999999</v>
      </c>
    </row>
    <row r="57" spans="2:14">
      <c r="B57" s="353" t="s">
        <v>766</v>
      </c>
      <c r="C57" s="211">
        <v>16.100000000000001</v>
      </c>
      <c r="D57" s="211">
        <v>1.7</v>
      </c>
      <c r="E57" s="211">
        <v>0.41</v>
      </c>
      <c r="F57" s="211">
        <v>4.2300000000000004</v>
      </c>
      <c r="G57" s="211">
        <v>22.44</v>
      </c>
      <c r="H57" s="491"/>
      <c r="I57" s="211">
        <v>0</v>
      </c>
      <c r="J57" s="211">
        <v>0</v>
      </c>
      <c r="K57" s="211">
        <v>4.2300000000000004</v>
      </c>
      <c r="L57" s="211">
        <v>18.21</v>
      </c>
      <c r="M57" s="211">
        <v>0</v>
      </c>
      <c r="N57" s="211">
        <v>22.44</v>
      </c>
    </row>
    <row r="58" spans="2:14">
      <c r="B58" s="353" t="s">
        <v>767</v>
      </c>
      <c r="C58" s="211">
        <v>23.6</v>
      </c>
      <c r="D58" s="211">
        <v>1.5</v>
      </c>
      <c r="E58" s="211">
        <v>0.67</v>
      </c>
      <c r="F58" s="211">
        <v>0.7</v>
      </c>
      <c r="G58" s="211">
        <v>26.470000000000002</v>
      </c>
      <c r="H58" s="491"/>
      <c r="I58" s="211">
        <v>0</v>
      </c>
      <c r="J58" s="211">
        <v>0</v>
      </c>
      <c r="K58" s="211">
        <v>1.8</v>
      </c>
      <c r="L58" s="211">
        <v>24.67</v>
      </c>
      <c r="M58" s="211">
        <v>0</v>
      </c>
      <c r="N58" s="211">
        <v>26.470000000000002</v>
      </c>
    </row>
    <row r="59" spans="2:14">
      <c r="B59" s="353" t="s">
        <v>567</v>
      </c>
      <c r="C59" s="211">
        <v>93.92</v>
      </c>
      <c r="D59" s="211">
        <v>90.2</v>
      </c>
      <c r="E59" s="211">
        <v>3.34</v>
      </c>
      <c r="F59" s="211">
        <v>5.66</v>
      </c>
      <c r="G59" s="211">
        <v>193.12</v>
      </c>
      <c r="H59" s="491"/>
      <c r="I59" s="211">
        <v>1.43</v>
      </c>
      <c r="J59" s="211">
        <v>150.21</v>
      </c>
      <c r="K59" s="211">
        <v>11.35</v>
      </c>
      <c r="L59" s="211">
        <v>30.13</v>
      </c>
      <c r="M59" s="211">
        <v>0</v>
      </c>
      <c r="N59" s="211">
        <v>193.12</v>
      </c>
    </row>
    <row r="60" spans="2:14">
      <c r="B60" s="353" t="s">
        <v>768</v>
      </c>
      <c r="C60" s="211">
        <v>9.24</v>
      </c>
      <c r="D60" s="211">
        <v>72.66</v>
      </c>
      <c r="E60" s="211">
        <v>0.43</v>
      </c>
      <c r="F60" s="211">
        <v>0</v>
      </c>
      <c r="G60" s="211">
        <v>82.33</v>
      </c>
      <c r="H60" s="491"/>
      <c r="I60" s="211">
        <v>0</v>
      </c>
      <c r="J60" s="211">
        <v>82.33</v>
      </c>
      <c r="K60" s="211">
        <v>0</v>
      </c>
      <c r="L60" s="211">
        <v>1E-3</v>
      </c>
      <c r="M60" s="211">
        <v>0</v>
      </c>
      <c r="N60" s="211">
        <v>82.331000000000003</v>
      </c>
    </row>
    <row r="61" spans="2:14">
      <c r="B61" s="353" t="s">
        <v>769</v>
      </c>
      <c r="C61" s="211">
        <v>2.52</v>
      </c>
      <c r="D61" s="211">
        <v>4.66</v>
      </c>
      <c r="E61" s="211">
        <v>0.44</v>
      </c>
      <c r="F61" s="211">
        <v>0.47</v>
      </c>
      <c r="G61" s="211">
        <v>8.09</v>
      </c>
      <c r="H61" s="491"/>
      <c r="I61" s="211">
        <v>1.7</v>
      </c>
      <c r="J61" s="211">
        <v>6.39</v>
      </c>
      <c r="K61" s="211">
        <v>0</v>
      </c>
      <c r="L61" s="211">
        <v>2E-3</v>
      </c>
      <c r="M61" s="211">
        <v>0</v>
      </c>
      <c r="N61" s="211">
        <v>8.0920000000000005</v>
      </c>
    </row>
    <row r="62" spans="2:14">
      <c r="B62" s="353" t="s">
        <v>770</v>
      </c>
      <c r="C62" s="211">
        <v>1.51</v>
      </c>
      <c r="D62" s="211">
        <v>1.67</v>
      </c>
      <c r="E62" s="211">
        <v>0.31</v>
      </c>
      <c r="F62" s="211">
        <v>0</v>
      </c>
      <c r="G62" s="211">
        <v>3.4899999999999998</v>
      </c>
      <c r="H62" s="491"/>
      <c r="I62" s="211">
        <v>0</v>
      </c>
      <c r="J62" s="211">
        <v>2.11</v>
      </c>
      <c r="K62" s="211">
        <v>0.02</v>
      </c>
      <c r="L62" s="211">
        <v>1.36</v>
      </c>
      <c r="M62" s="211">
        <v>0</v>
      </c>
      <c r="N62" s="211">
        <v>3.49</v>
      </c>
    </row>
    <row r="63" spans="2:14">
      <c r="B63" s="353" t="s">
        <v>462</v>
      </c>
      <c r="C63" s="211">
        <v>8.9499999999999993</v>
      </c>
      <c r="D63" s="211">
        <v>0</v>
      </c>
      <c r="E63" s="211">
        <v>0</v>
      </c>
      <c r="F63" s="211">
        <v>0</v>
      </c>
      <c r="G63" s="211">
        <v>8.9499999999999993</v>
      </c>
      <c r="H63" s="491"/>
      <c r="I63" s="211">
        <v>0.63</v>
      </c>
      <c r="J63" s="211">
        <v>0.56000000000000005</v>
      </c>
      <c r="K63" s="211">
        <v>0</v>
      </c>
      <c r="L63" s="211">
        <v>7.76</v>
      </c>
      <c r="M63" s="211">
        <v>0</v>
      </c>
      <c r="N63" s="211">
        <v>8.9499999999999993</v>
      </c>
    </row>
    <row r="64" spans="2:14">
      <c r="B64" s="353" t="s">
        <v>466</v>
      </c>
      <c r="C64" s="211">
        <v>12.23</v>
      </c>
      <c r="D64" s="211">
        <v>0</v>
      </c>
      <c r="E64" s="211">
        <v>0</v>
      </c>
      <c r="F64" s="211">
        <v>0</v>
      </c>
      <c r="G64" s="211">
        <v>12.23</v>
      </c>
      <c r="H64" s="491"/>
      <c r="I64" s="211">
        <v>0.47</v>
      </c>
      <c r="J64" s="211">
        <v>5.22</v>
      </c>
      <c r="K64" s="211">
        <v>0</v>
      </c>
      <c r="L64" s="211">
        <v>6.54</v>
      </c>
      <c r="M64" s="211">
        <v>0</v>
      </c>
      <c r="N64" s="211">
        <v>12.23</v>
      </c>
    </row>
    <row r="65" spans="2:14">
      <c r="B65" s="353" t="s">
        <v>265</v>
      </c>
      <c r="C65" s="211">
        <v>4747.9800000000005</v>
      </c>
      <c r="D65" s="211">
        <v>21529.63</v>
      </c>
      <c r="E65" s="211">
        <v>1253.3200000000002</v>
      </c>
      <c r="F65" s="211">
        <v>299.3900000000001</v>
      </c>
      <c r="G65" s="211">
        <v>27830.32</v>
      </c>
      <c r="H65" s="491"/>
      <c r="I65" s="211">
        <v>19885.440000000002</v>
      </c>
      <c r="J65" s="211">
        <v>6587.8000000000011</v>
      </c>
      <c r="K65" s="211">
        <v>308.61</v>
      </c>
      <c r="L65" s="211">
        <v>499.90300000000002</v>
      </c>
      <c r="M65" s="211">
        <v>548.56999999999994</v>
      </c>
      <c r="N65" s="211">
        <v>27830.323000000004</v>
      </c>
    </row>
    <row r="66" spans="2:14">
      <c r="B66" s="490"/>
      <c r="C66" s="490"/>
      <c r="D66" s="490"/>
      <c r="E66" s="490"/>
      <c r="F66" s="490"/>
      <c r="G66" s="490"/>
      <c r="H66" s="491"/>
      <c r="I66" s="490"/>
      <c r="J66" s="490"/>
      <c r="K66" s="490"/>
      <c r="L66" s="490"/>
      <c r="M66" s="490"/>
      <c r="N66" s="490"/>
    </row>
    <row r="67" spans="2:14">
      <c r="B67" s="352" t="s">
        <v>772</v>
      </c>
      <c r="C67" s="492" t="s">
        <v>737</v>
      </c>
      <c r="D67" s="492"/>
      <c r="E67" s="492"/>
      <c r="F67" s="492"/>
      <c r="G67" s="492"/>
      <c r="H67" s="491"/>
      <c r="I67" s="492" t="s">
        <v>738</v>
      </c>
      <c r="J67" s="492"/>
      <c r="K67" s="492"/>
      <c r="L67" s="492"/>
      <c r="M67" s="492"/>
      <c r="N67" s="492"/>
    </row>
    <row r="68" spans="2:14">
      <c r="B68" s="346" t="s">
        <v>739</v>
      </c>
      <c r="C68" s="346" t="s">
        <v>740</v>
      </c>
      <c r="D68" s="346" t="s">
        <v>741</v>
      </c>
      <c r="E68" s="346" t="s">
        <v>742</v>
      </c>
      <c r="F68" s="346" t="s">
        <v>364</v>
      </c>
      <c r="G68" s="346" t="s">
        <v>265</v>
      </c>
      <c r="H68" s="491"/>
      <c r="I68" s="346" t="s">
        <v>743</v>
      </c>
      <c r="J68" s="346" t="s">
        <v>744</v>
      </c>
      <c r="K68" s="346" t="s">
        <v>745</v>
      </c>
      <c r="L68" s="346" t="s">
        <v>746</v>
      </c>
      <c r="M68" s="346" t="s">
        <v>747</v>
      </c>
      <c r="N68" s="346" t="s">
        <v>265</v>
      </c>
    </row>
    <row r="69" spans="2:14">
      <c r="B69" s="353" t="s">
        <v>748</v>
      </c>
      <c r="C69" s="211">
        <v>94.59</v>
      </c>
      <c r="D69" s="211">
        <v>322.23</v>
      </c>
      <c r="E69" s="211">
        <v>17.760000000000002</v>
      </c>
      <c r="F69" s="211">
        <v>2.46</v>
      </c>
      <c r="G69" s="211">
        <v>437.04</v>
      </c>
      <c r="H69" s="491"/>
      <c r="I69" s="211">
        <v>350.38</v>
      </c>
      <c r="J69" s="211">
        <v>83.12</v>
      </c>
      <c r="K69" s="211">
        <v>0</v>
      </c>
      <c r="L69" s="211">
        <v>0</v>
      </c>
      <c r="M69" s="211">
        <v>3.54</v>
      </c>
      <c r="N69" s="211">
        <v>437.04</v>
      </c>
    </row>
    <row r="70" spans="2:14">
      <c r="B70" s="353" t="s">
        <v>749</v>
      </c>
      <c r="C70" s="211">
        <v>216.22</v>
      </c>
      <c r="D70" s="211">
        <v>30.72</v>
      </c>
      <c r="E70" s="211">
        <v>90.09</v>
      </c>
      <c r="F70" s="211">
        <v>0.61</v>
      </c>
      <c r="G70" s="211">
        <v>337.64</v>
      </c>
      <c r="H70" s="491"/>
      <c r="I70" s="211">
        <v>271.81</v>
      </c>
      <c r="J70" s="211">
        <v>65.73</v>
      </c>
      <c r="K70" s="211">
        <v>0</v>
      </c>
      <c r="L70" s="211">
        <v>0</v>
      </c>
      <c r="M70" s="211">
        <v>0.1</v>
      </c>
      <c r="N70" s="211">
        <v>337.64000000000004</v>
      </c>
    </row>
    <row r="71" spans="2:14">
      <c r="B71" s="353" t="s">
        <v>750</v>
      </c>
      <c r="C71" s="211">
        <v>233.87</v>
      </c>
      <c r="D71" s="211">
        <v>2.84</v>
      </c>
      <c r="E71" s="211">
        <v>35.61</v>
      </c>
      <c r="F71" s="211">
        <v>0.7</v>
      </c>
      <c r="G71" s="211">
        <v>273.02</v>
      </c>
      <c r="H71" s="491"/>
      <c r="I71" s="211">
        <v>97.69</v>
      </c>
      <c r="J71" s="211">
        <v>40.61</v>
      </c>
      <c r="K71" s="211">
        <v>3.4</v>
      </c>
      <c r="L71" s="211">
        <v>0</v>
      </c>
      <c r="M71" s="211">
        <v>131.32</v>
      </c>
      <c r="N71" s="211">
        <v>273.02</v>
      </c>
    </row>
    <row r="72" spans="2:14">
      <c r="B72" s="353" t="s">
        <v>751</v>
      </c>
      <c r="C72" s="211">
        <v>284.60000000000002</v>
      </c>
      <c r="D72" s="211">
        <v>52.3</v>
      </c>
      <c r="E72" s="211">
        <v>461</v>
      </c>
      <c r="F72" s="211">
        <v>0</v>
      </c>
      <c r="G72" s="211">
        <v>797.90000000000009</v>
      </c>
      <c r="H72" s="491"/>
      <c r="I72" s="211">
        <v>680.11</v>
      </c>
      <c r="J72" s="211">
        <v>112.4</v>
      </c>
      <c r="K72" s="211">
        <v>0</v>
      </c>
      <c r="L72" s="211">
        <v>0</v>
      </c>
      <c r="M72" s="211">
        <v>5.39</v>
      </c>
      <c r="N72" s="211">
        <v>797.9</v>
      </c>
    </row>
    <row r="73" spans="2:14">
      <c r="B73" s="353" t="s">
        <v>752</v>
      </c>
      <c r="C73" s="211">
        <v>255.77</v>
      </c>
      <c r="D73" s="211">
        <v>3289.66</v>
      </c>
      <c r="E73" s="211">
        <v>45.56</v>
      </c>
      <c r="F73" s="211">
        <v>106.09</v>
      </c>
      <c r="G73" s="211">
        <v>3697.08</v>
      </c>
      <c r="H73" s="491"/>
      <c r="I73" s="211">
        <v>2809.1</v>
      </c>
      <c r="J73" s="211">
        <v>887.98</v>
      </c>
      <c r="K73" s="211">
        <v>0</v>
      </c>
      <c r="L73" s="211">
        <v>0</v>
      </c>
      <c r="M73" s="211">
        <v>0</v>
      </c>
      <c r="N73" s="211">
        <v>3697.08</v>
      </c>
    </row>
    <row r="74" spans="2:14">
      <c r="B74" s="353" t="s">
        <v>753</v>
      </c>
      <c r="C74" s="211">
        <v>628.44000000000005</v>
      </c>
      <c r="D74" s="211">
        <v>1510.95</v>
      </c>
      <c r="E74" s="211">
        <v>46.91</v>
      </c>
      <c r="F74" s="211">
        <v>36.32</v>
      </c>
      <c r="G74" s="211">
        <v>2222.6200000000003</v>
      </c>
      <c r="H74" s="491"/>
      <c r="I74" s="211">
        <v>1993.72</v>
      </c>
      <c r="J74" s="211">
        <v>204.77</v>
      </c>
      <c r="K74" s="211">
        <v>21.43</v>
      </c>
      <c r="L74" s="211">
        <v>0</v>
      </c>
      <c r="M74" s="211">
        <v>2.7</v>
      </c>
      <c r="N74" s="211">
        <v>2222.62</v>
      </c>
    </row>
    <row r="75" spans="2:14">
      <c r="B75" s="353" t="s">
        <v>754</v>
      </c>
      <c r="C75" s="211">
        <v>183.95</v>
      </c>
      <c r="D75" s="211">
        <v>1960.48</v>
      </c>
      <c r="E75" s="211">
        <v>49.32</v>
      </c>
      <c r="F75" s="211">
        <v>3.2</v>
      </c>
      <c r="G75" s="211">
        <v>2196.9499999999998</v>
      </c>
      <c r="H75" s="491"/>
      <c r="I75" s="211">
        <v>1593.79</v>
      </c>
      <c r="J75" s="211">
        <v>590.42999999999995</v>
      </c>
      <c r="K75" s="211">
        <v>2.0099999999999998</v>
      </c>
      <c r="L75" s="211">
        <v>0</v>
      </c>
      <c r="M75" s="211">
        <v>10.72</v>
      </c>
      <c r="N75" s="211">
        <v>2196.9499999999998</v>
      </c>
    </row>
    <row r="76" spans="2:14">
      <c r="B76" s="353" t="s">
        <v>755</v>
      </c>
      <c r="C76" s="211">
        <v>350.54</v>
      </c>
      <c r="D76" s="211">
        <v>3061.53</v>
      </c>
      <c r="E76" s="211">
        <v>43.4</v>
      </c>
      <c r="F76" s="211" t="s">
        <v>756</v>
      </c>
      <c r="G76" s="211">
        <v>3455.4700000000003</v>
      </c>
      <c r="H76" s="491"/>
      <c r="I76" s="211">
        <v>2494.48</v>
      </c>
      <c r="J76" s="211">
        <v>937.53</v>
      </c>
      <c r="K76" s="211">
        <v>17.41</v>
      </c>
      <c r="L76" s="211">
        <v>0</v>
      </c>
      <c r="M76" s="211">
        <v>6.05</v>
      </c>
      <c r="N76" s="211">
        <v>3455.4700000000003</v>
      </c>
    </row>
    <row r="77" spans="2:14">
      <c r="B77" s="353" t="s">
        <v>757</v>
      </c>
      <c r="C77" s="211">
        <v>344.85</v>
      </c>
      <c r="D77" s="211">
        <v>821.27</v>
      </c>
      <c r="E77" s="211">
        <v>19.62</v>
      </c>
      <c r="F77" s="211">
        <v>29.75</v>
      </c>
      <c r="G77" s="211">
        <v>1215.4899999999998</v>
      </c>
      <c r="H77" s="491"/>
      <c r="I77" s="211">
        <v>591.75</v>
      </c>
      <c r="J77" s="211">
        <v>528.39</v>
      </c>
      <c r="K77" s="211">
        <v>22</v>
      </c>
      <c r="L77" s="211">
        <v>43.59</v>
      </c>
      <c r="M77" s="211">
        <v>29.76</v>
      </c>
      <c r="N77" s="211">
        <v>1215.4899999999998</v>
      </c>
    </row>
    <row r="78" spans="2:14">
      <c r="B78" s="353" t="s">
        <v>758</v>
      </c>
      <c r="C78" s="211">
        <v>107.94</v>
      </c>
      <c r="D78" s="211">
        <v>306.87</v>
      </c>
      <c r="E78" s="211">
        <v>17.2</v>
      </c>
      <c r="F78" s="211">
        <v>6.24</v>
      </c>
      <c r="G78" s="211">
        <v>438.25</v>
      </c>
      <c r="H78" s="491"/>
      <c r="I78" s="211">
        <v>356.4</v>
      </c>
      <c r="J78" s="211">
        <v>65.34</v>
      </c>
      <c r="K78" s="211">
        <v>9.84</v>
      </c>
      <c r="L78" s="211">
        <v>0</v>
      </c>
      <c r="M78" s="211">
        <v>6.67</v>
      </c>
      <c r="N78" s="211">
        <v>438.25</v>
      </c>
    </row>
    <row r="79" spans="2:14">
      <c r="B79" s="353" t="s">
        <v>759</v>
      </c>
      <c r="C79" s="211">
        <v>49.42</v>
      </c>
      <c r="D79" s="211">
        <v>171.28</v>
      </c>
      <c r="E79" s="211">
        <v>41.72</v>
      </c>
      <c r="F79" s="211">
        <v>2.2599999999999998</v>
      </c>
      <c r="G79" s="211">
        <v>264.67999999999995</v>
      </c>
      <c r="H79" s="491"/>
      <c r="I79" s="211">
        <v>80.260000000000005</v>
      </c>
      <c r="J79" s="211">
        <v>24.93</v>
      </c>
      <c r="K79" s="211">
        <v>0</v>
      </c>
      <c r="L79" s="211">
        <v>0</v>
      </c>
      <c r="M79" s="211">
        <v>159.49</v>
      </c>
      <c r="N79" s="211">
        <v>264.68</v>
      </c>
    </row>
    <row r="80" spans="2:14">
      <c r="B80" s="353" t="s">
        <v>760</v>
      </c>
      <c r="C80" s="211">
        <v>243.5</v>
      </c>
      <c r="D80" s="211">
        <v>1380.2</v>
      </c>
      <c r="E80" s="211">
        <v>9</v>
      </c>
      <c r="F80" s="211">
        <v>42.8</v>
      </c>
      <c r="G80" s="211">
        <v>1675.5</v>
      </c>
      <c r="H80" s="491"/>
      <c r="I80" s="211">
        <v>539.5</v>
      </c>
      <c r="J80" s="211">
        <v>523.9</v>
      </c>
      <c r="K80" s="211">
        <v>89.9</v>
      </c>
      <c r="L80" s="211">
        <v>248</v>
      </c>
      <c r="M80" s="211">
        <v>274.2</v>
      </c>
      <c r="N80" s="211">
        <v>1675.5000000000002</v>
      </c>
    </row>
    <row r="81" spans="2:14">
      <c r="B81" s="353" t="s">
        <v>761</v>
      </c>
      <c r="C81" s="211">
        <v>465.27</v>
      </c>
      <c r="D81" s="211">
        <v>2349.83</v>
      </c>
      <c r="E81" s="211">
        <v>120.52</v>
      </c>
      <c r="F81" s="211">
        <v>13.11</v>
      </c>
      <c r="G81" s="211">
        <v>2948.73</v>
      </c>
      <c r="H81" s="491"/>
      <c r="I81" s="211">
        <v>1393.28</v>
      </c>
      <c r="J81" s="211">
        <v>1474.44</v>
      </c>
      <c r="K81" s="211">
        <v>76.489999999999995</v>
      </c>
      <c r="L81" s="211">
        <v>4.5199999999999996</v>
      </c>
      <c r="M81" s="211">
        <v>0</v>
      </c>
      <c r="N81" s="211">
        <v>2948.73</v>
      </c>
    </row>
    <row r="82" spans="2:14">
      <c r="B82" s="353" t="s">
        <v>762</v>
      </c>
      <c r="C82" s="211">
        <v>358.7</v>
      </c>
      <c r="D82" s="211">
        <v>7275.2</v>
      </c>
      <c r="E82" s="211">
        <v>147</v>
      </c>
      <c r="F82" s="211" t="s">
        <v>756</v>
      </c>
      <c r="G82" s="211">
        <v>7780.9</v>
      </c>
      <c r="H82" s="491"/>
      <c r="I82" s="211">
        <v>7455.8</v>
      </c>
      <c r="J82" s="211">
        <v>319.10000000000002</v>
      </c>
      <c r="K82" s="211">
        <v>6</v>
      </c>
      <c r="L82" s="211">
        <v>0</v>
      </c>
      <c r="M82" s="211">
        <v>0</v>
      </c>
      <c r="N82" s="211">
        <v>7780.9000000000005</v>
      </c>
    </row>
    <row r="83" spans="2:14">
      <c r="B83" s="353" t="s">
        <v>763</v>
      </c>
      <c r="C83" s="211">
        <v>592.61</v>
      </c>
      <c r="D83" s="211">
        <v>389.73</v>
      </c>
      <c r="E83" s="211">
        <v>103.87</v>
      </c>
      <c r="F83" s="211" t="s">
        <v>756</v>
      </c>
      <c r="G83" s="211">
        <v>1086.21</v>
      </c>
      <c r="H83" s="491"/>
      <c r="I83" s="211">
        <v>541.98</v>
      </c>
      <c r="J83" s="211">
        <v>439.08</v>
      </c>
      <c r="K83" s="211">
        <v>7.4</v>
      </c>
      <c r="L83" s="211">
        <v>20.100000000000001</v>
      </c>
      <c r="M83" s="211">
        <v>77.650000000000006</v>
      </c>
      <c r="N83" s="211">
        <v>1086.21</v>
      </c>
    </row>
    <row r="84" spans="2:14">
      <c r="B84" s="353" t="s">
        <v>764</v>
      </c>
      <c r="C84" s="211">
        <v>114.88</v>
      </c>
      <c r="D84" s="211">
        <v>51.28</v>
      </c>
      <c r="E84" s="211">
        <v>7.37</v>
      </c>
      <c r="F84" s="211">
        <v>33.85</v>
      </c>
      <c r="G84" s="211">
        <v>207.38</v>
      </c>
      <c r="H84" s="491"/>
      <c r="I84" s="211">
        <v>10.87</v>
      </c>
      <c r="J84" s="211">
        <v>155.5</v>
      </c>
      <c r="K84" s="211">
        <v>24</v>
      </c>
      <c r="L84" s="211">
        <v>17.010000000000002</v>
      </c>
      <c r="M84" s="211">
        <v>0</v>
      </c>
      <c r="N84" s="211">
        <v>207.38</v>
      </c>
    </row>
    <row r="85" spans="2:14">
      <c r="B85" s="353" t="s">
        <v>765</v>
      </c>
      <c r="C85" s="211">
        <v>74.8</v>
      </c>
      <c r="D85" s="211">
        <v>65.5</v>
      </c>
      <c r="E85" s="211">
        <v>8.1999999999999993</v>
      </c>
      <c r="F85" s="211">
        <v>11.7</v>
      </c>
      <c r="G85" s="211">
        <v>160.19999999999999</v>
      </c>
      <c r="H85" s="491"/>
      <c r="I85" s="211">
        <v>11</v>
      </c>
      <c r="J85" s="211">
        <v>55</v>
      </c>
      <c r="K85" s="211">
        <v>13.2</v>
      </c>
      <c r="L85" s="211">
        <v>81</v>
      </c>
      <c r="M85" s="211">
        <v>0</v>
      </c>
      <c r="N85" s="211">
        <v>160.19999999999999</v>
      </c>
    </row>
    <row r="86" spans="2:14">
      <c r="B86" s="353" t="s">
        <v>766</v>
      </c>
      <c r="C86" s="211">
        <v>16.100000000000001</v>
      </c>
      <c r="D86" s="211">
        <v>1.7</v>
      </c>
      <c r="E86" s="211">
        <v>0.41</v>
      </c>
      <c r="F86" s="211">
        <v>4.2300000000000004</v>
      </c>
      <c r="G86" s="211">
        <v>22.44</v>
      </c>
      <c r="H86" s="491"/>
      <c r="I86" s="211">
        <v>0</v>
      </c>
      <c r="J86" s="211">
        <v>0</v>
      </c>
      <c r="K86" s="211">
        <v>4.2300000000000004</v>
      </c>
      <c r="L86" s="211">
        <v>18.21</v>
      </c>
      <c r="M86" s="211">
        <v>0</v>
      </c>
      <c r="N86" s="211">
        <v>22.44</v>
      </c>
    </row>
    <row r="87" spans="2:14">
      <c r="B87" s="353" t="s">
        <v>767</v>
      </c>
      <c r="C87" s="211">
        <v>23.6</v>
      </c>
      <c r="D87" s="211">
        <v>1.5</v>
      </c>
      <c r="E87" s="211">
        <v>0.67</v>
      </c>
      <c r="F87" s="211">
        <v>0.7</v>
      </c>
      <c r="G87" s="211">
        <v>26.470000000000002</v>
      </c>
      <c r="H87" s="491"/>
      <c r="I87" s="211">
        <v>0</v>
      </c>
      <c r="J87" s="211">
        <v>0</v>
      </c>
      <c r="K87" s="211">
        <v>1.8</v>
      </c>
      <c r="L87" s="211">
        <v>24.67</v>
      </c>
      <c r="M87" s="211">
        <v>0</v>
      </c>
      <c r="N87" s="211">
        <v>26.470000000000002</v>
      </c>
    </row>
    <row r="88" spans="2:14">
      <c r="B88" s="353" t="s">
        <v>567</v>
      </c>
      <c r="C88" s="211">
        <v>93.92</v>
      </c>
      <c r="D88" s="211">
        <v>90.2</v>
      </c>
      <c r="E88" s="211">
        <v>3.34</v>
      </c>
      <c r="F88" s="211">
        <v>5.66</v>
      </c>
      <c r="G88" s="211">
        <v>193.12</v>
      </c>
      <c r="H88" s="491"/>
      <c r="I88" s="211">
        <v>1.43</v>
      </c>
      <c r="J88" s="211">
        <v>150.21</v>
      </c>
      <c r="K88" s="211">
        <v>11.35</v>
      </c>
      <c r="L88" s="211">
        <v>30.13</v>
      </c>
      <c r="M88" s="211">
        <v>0</v>
      </c>
      <c r="N88" s="211">
        <v>193.12</v>
      </c>
    </row>
    <row r="89" spans="2:14">
      <c r="B89" s="353" t="s">
        <v>768</v>
      </c>
      <c r="C89" s="211">
        <v>9.24</v>
      </c>
      <c r="D89" s="211">
        <v>72.66</v>
      </c>
      <c r="E89" s="211">
        <v>0.43</v>
      </c>
      <c r="F89" s="211">
        <v>0</v>
      </c>
      <c r="G89" s="211">
        <v>82.33</v>
      </c>
      <c r="H89" s="491"/>
      <c r="I89" s="211">
        <v>0</v>
      </c>
      <c r="J89" s="211">
        <v>82.33</v>
      </c>
      <c r="K89" s="211">
        <v>0</v>
      </c>
      <c r="L89" s="211">
        <v>1E-3</v>
      </c>
      <c r="M89" s="211">
        <v>0</v>
      </c>
      <c r="N89" s="211">
        <v>82.331000000000003</v>
      </c>
    </row>
    <row r="90" spans="2:14">
      <c r="B90" s="353" t="s">
        <v>769</v>
      </c>
      <c r="C90" s="211">
        <v>2.52</v>
      </c>
      <c r="D90" s="211">
        <v>4.66</v>
      </c>
      <c r="E90" s="211">
        <v>0.44</v>
      </c>
      <c r="F90" s="211">
        <v>0.47</v>
      </c>
      <c r="G90" s="211">
        <v>8.09</v>
      </c>
      <c r="H90" s="491"/>
      <c r="I90" s="211">
        <v>1.7</v>
      </c>
      <c r="J90" s="211">
        <v>6.39</v>
      </c>
      <c r="K90" s="211">
        <v>0</v>
      </c>
      <c r="L90" s="211">
        <v>2E-3</v>
      </c>
      <c r="M90" s="211">
        <v>0</v>
      </c>
      <c r="N90" s="211">
        <v>8.0920000000000005</v>
      </c>
    </row>
    <row r="91" spans="2:14">
      <c r="B91" s="353" t="s">
        <v>770</v>
      </c>
      <c r="C91" s="211">
        <v>1.51</v>
      </c>
      <c r="D91" s="211">
        <v>1.67</v>
      </c>
      <c r="E91" s="211">
        <v>0.31</v>
      </c>
      <c r="F91" s="211">
        <v>0</v>
      </c>
      <c r="G91" s="211">
        <v>3.4899999999999998</v>
      </c>
      <c r="H91" s="491"/>
      <c r="I91" s="211">
        <v>0</v>
      </c>
      <c r="J91" s="211">
        <v>2.11</v>
      </c>
      <c r="K91" s="211">
        <v>0.02</v>
      </c>
      <c r="L91" s="211">
        <v>1.36</v>
      </c>
      <c r="M91" s="211">
        <v>0</v>
      </c>
      <c r="N91" s="211">
        <v>3.49</v>
      </c>
    </row>
    <row r="92" spans="2:14">
      <c r="B92" s="353" t="s">
        <v>462</v>
      </c>
      <c r="C92" s="211">
        <v>9.02</v>
      </c>
      <c r="D92" s="211">
        <v>0</v>
      </c>
      <c r="E92" s="211">
        <v>0</v>
      </c>
      <c r="F92" s="211">
        <v>0</v>
      </c>
      <c r="G92" s="211">
        <v>9.02</v>
      </c>
      <c r="H92" s="491"/>
      <c r="I92" s="211">
        <v>0.6</v>
      </c>
      <c r="J92" s="211">
        <v>0</v>
      </c>
      <c r="K92" s="211">
        <v>0</v>
      </c>
      <c r="L92" s="211">
        <v>8.42</v>
      </c>
      <c r="M92" s="211">
        <v>0</v>
      </c>
      <c r="N92" s="211">
        <v>9.02</v>
      </c>
    </row>
    <row r="93" spans="2:14">
      <c r="B93" s="353" t="s">
        <v>466</v>
      </c>
      <c r="C93" s="211">
        <v>12.57</v>
      </c>
      <c r="D93" s="211">
        <v>0</v>
      </c>
      <c r="E93" s="211">
        <v>0</v>
      </c>
      <c r="F93" s="211">
        <v>0</v>
      </c>
      <c r="G93" s="211">
        <v>12.57</v>
      </c>
      <c r="H93" s="491"/>
      <c r="I93" s="211">
        <v>0.04</v>
      </c>
      <c r="J93" s="211">
        <v>6.03</v>
      </c>
      <c r="K93" s="211">
        <v>0</v>
      </c>
      <c r="L93" s="211">
        <v>6.5</v>
      </c>
      <c r="M93" s="211">
        <v>0</v>
      </c>
      <c r="N93" s="211">
        <v>12.57</v>
      </c>
    </row>
    <row r="94" spans="2:14">
      <c r="B94" s="353" t="s">
        <v>265</v>
      </c>
      <c r="C94" s="211">
        <v>4768.4300000000021</v>
      </c>
      <c r="D94" s="211">
        <v>23214.260000000002</v>
      </c>
      <c r="E94" s="211">
        <v>1269.75</v>
      </c>
      <c r="F94" s="211">
        <v>300.15000000000009</v>
      </c>
      <c r="G94" s="211">
        <v>29552.590000000004</v>
      </c>
      <c r="H94" s="491"/>
      <c r="I94" s="211">
        <v>21275.69</v>
      </c>
      <c r="J94" s="211">
        <v>6755.32</v>
      </c>
      <c r="K94" s="211">
        <v>310.48</v>
      </c>
      <c r="L94" s="211">
        <v>503.51300000000003</v>
      </c>
      <c r="M94" s="211">
        <v>707.58999999999992</v>
      </c>
      <c r="N94" s="211">
        <v>29552.592999999997</v>
      </c>
    </row>
    <row r="95" spans="2:14">
      <c r="B95" s="354"/>
      <c r="C95" s="212"/>
      <c r="D95" s="212"/>
      <c r="E95" s="212"/>
      <c r="F95" s="212"/>
      <c r="G95" s="212"/>
      <c r="H95" s="491"/>
      <c r="I95" s="212"/>
      <c r="J95" s="212"/>
      <c r="K95" s="212"/>
      <c r="L95" s="212"/>
      <c r="M95" s="212"/>
      <c r="N95" s="212"/>
    </row>
    <row r="96" spans="2:14">
      <c r="B96" s="352" t="s">
        <v>773</v>
      </c>
      <c r="C96" s="492" t="s">
        <v>737</v>
      </c>
      <c r="D96" s="492"/>
      <c r="E96" s="492"/>
      <c r="F96" s="492"/>
      <c r="G96" s="492"/>
      <c r="H96" s="491"/>
      <c r="I96" s="492" t="s">
        <v>738</v>
      </c>
      <c r="J96" s="492"/>
      <c r="K96" s="492"/>
      <c r="L96" s="492"/>
      <c r="M96" s="492"/>
      <c r="N96" s="492"/>
    </row>
    <row r="97" spans="2:14">
      <c r="B97" s="346" t="s">
        <v>739</v>
      </c>
      <c r="C97" s="346" t="s">
        <v>740</v>
      </c>
      <c r="D97" s="346" t="s">
        <v>741</v>
      </c>
      <c r="E97" s="346" t="s">
        <v>742</v>
      </c>
      <c r="F97" s="346" t="s">
        <v>364</v>
      </c>
      <c r="G97" s="346" t="s">
        <v>265</v>
      </c>
      <c r="H97" s="491"/>
      <c r="I97" s="346" t="s">
        <v>743</v>
      </c>
      <c r="J97" s="346" t="s">
        <v>744</v>
      </c>
      <c r="K97" s="346" t="s">
        <v>745</v>
      </c>
      <c r="L97" s="346" t="s">
        <v>746</v>
      </c>
      <c r="M97" s="346" t="s">
        <v>747</v>
      </c>
      <c r="N97" s="346" t="s">
        <v>265</v>
      </c>
    </row>
    <row r="98" spans="2:14">
      <c r="B98" s="353" t="s">
        <v>748</v>
      </c>
      <c r="C98" s="211">
        <v>94.65</v>
      </c>
      <c r="D98" s="211">
        <v>319.22000000000003</v>
      </c>
      <c r="E98" s="211">
        <v>17.27</v>
      </c>
      <c r="F98" s="211">
        <v>2.57</v>
      </c>
      <c r="G98" s="211">
        <v>433.71</v>
      </c>
      <c r="H98" s="491"/>
      <c r="I98" s="211">
        <v>346.82</v>
      </c>
      <c r="J98" s="211">
        <v>83.35</v>
      </c>
      <c r="K98" s="211">
        <v>0</v>
      </c>
      <c r="L98" s="211">
        <v>0</v>
      </c>
      <c r="M98" s="211">
        <v>3.54</v>
      </c>
      <c r="N98" s="211">
        <v>433.71</v>
      </c>
    </row>
    <row r="99" spans="2:14">
      <c r="B99" s="353" t="s">
        <v>749</v>
      </c>
      <c r="C99" s="211">
        <v>214.65</v>
      </c>
      <c r="D99" s="211">
        <v>41.49</v>
      </c>
      <c r="E99" s="211">
        <v>90.11</v>
      </c>
      <c r="F99" s="211">
        <v>0.62</v>
      </c>
      <c r="G99" s="211">
        <v>346.87</v>
      </c>
      <c r="H99" s="491"/>
      <c r="I99" s="211">
        <v>274.31</v>
      </c>
      <c r="J99" s="211">
        <v>72.459999999999994</v>
      </c>
      <c r="K99" s="211">
        <v>0</v>
      </c>
      <c r="L99" s="211">
        <v>0</v>
      </c>
      <c r="M99" s="211">
        <v>0.1</v>
      </c>
      <c r="N99" s="211">
        <v>346.87</v>
      </c>
    </row>
    <row r="100" spans="2:14">
      <c r="B100" s="353" t="s">
        <v>750</v>
      </c>
      <c r="C100" s="211">
        <v>191.61</v>
      </c>
      <c r="D100" s="211">
        <v>2.8</v>
      </c>
      <c r="E100" s="211">
        <v>24.85</v>
      </c>
      <c r="F100" s="211">
        <v>0.7</v>
      </c>
      <c r="G100" s="211">
        <v>219.96</v>
      </c>
      <c r="H100" s="491"/>
      <c r="I100" s="211">
        <v>121.31</v>
      </c>
      <c r="J100" s="211">
        <v>5.19</v>
      </c>
      <c r="K100" s="211">
        <v>3.2</v>
      </c>
      <c r="L100" s="211">
        <v>0</v>
      </c>
      <c r="M100" s="211">
        <v>90.26</v>
      </c>
      <c r="N100" s="211">
        <v>219.96</v>
      </c>
    </row>
    <row r="101" spans="2:14">
      <c r="B101" s="353" t="s">
        <v>751</v>
      </c>
      <c r="C101" s="211">
        <v>282.2</v>
      </c>
      <c r="D101" s="211">
        <v>52.3</v>
      </c>
      <c r="E101" s="211">
        <v>461</v>
      </c>
      <c r="F101" s="211">
        <v>0</v>
      </c>
      <c r="G101" s="211">
        <v>795.5</v>
      </c>
      <c r="H101" s="491"/>
      <c r="I101" s="211">
        <v>680.11</v>
      </c>
      <c r="J101" s="211">
        <v>112.4</v>
      </c>
      <c r="K101" s="211">
        <v>0</v>
      </c>
      <c r="L101" s="211">
        <v>0</v>
      </c>
      <c r="M101" s="211">
        <v>2.99</v>
      </c>
      <c r="N101" s="211">
        <v>795.5</v>
      </c>
    </row>
    <row r="102" spans="2:14">
      <c r="B102" s="353" t="s">
        <v>752</v>
      </c>
      <c r="C102" s="211">
        <v>258.7</v>
      </c>
      <c r="D102" s="211">
        <v>2717</v>
      </c>
      <c r="E102" s="211">
        <v>37.5</v>
      </c>
      <c r="F102" s="211">
        <v>106.09</v>
      </c>
      <c r="G102" s="211">
        <v>3119.29</v>
      </c>
      <c r="H102" s="491"/>
      <c r="I102" s="211">
        <v>2375.5</v>
      </c>
      <c r="J102" s="211">
        <v>743.79</v>
      </c>
      <c r="K102" s="211">
        <v>0</v>
      </c>
      <c r="L102" s="211">
        <v>0</v>
      </c>
      <c r="M102" s="211">
        <v>0</v>
      </c>
      <c r="N102" s="211">
        <v>3119.29</v>
      </c>
    </row>
    <row r="103" spans="2:14">
      <c r="B103" s="353" t="s">
        <v>753</v>
      </c>
      <c r="C103" s="211">
        <v>682.36</v>
      </c>
      <c r="D103" s="211">
        <v>1694.86</v>
      </c>
      <c r="E103" s="211">
        <v>50.61</v>
      </c>
      <c r="F103" s="211">
        <v>39.18</v>
      </c>
      <c r="G103" s="211">
        <v>2467.0100000000002</v>
      </c>
      <c r="H103" s="491"/>
      <c r="I103" s="211">
        <v>2211.48</v>
      </c>
      <c r="J103" s="211">
        <v>227.34</v>
      </c>
      <c r="K103" s="211">
        <v>27.36</v>
      </c>
      <c r="L103" s="211">
        <v>0</v>
      </c>
      <c r="M103" s="211">
        <v>0.83</v>
      </c>
      <c r="N103" s="211">
        <v>2467.0100000000002</v>
      </c>
    </row>
    <row r="104" spans="2:14">
      <c r="B104" s="353" t="s">
        <v>754</v>
      </c>
      <c r="C104" s="211">
        <v>186.61</v>
      </c>
      <c r="D104" s="211">
        <v>1857.04</v>
      </c>
      <c r="E104" s="211">
        <v>52.1</v>
      </c>
      <c r="F104" s="211">
        <v>3.2</v>
      </c>
      <c r="G104" s="211">
        <v>2098.9499999999998</v>
      </c>
      <c r="H104" s="491"/>
      <c r="I104" s="211">
        <v>1494.76</v>
      </c>
      <c r="J104" s="211">
        <v>592.01</v>
      </c>
      <c r="K104" s="211">
        <v>2.0099999999999998</v>
      </c>
      <c r="L104" s="211">
        <v>0</v>
      </c>
      <c r="M104" s="211">
        <v>10.17</v>
      </c>
      <c r="N104" s="211">
        <v>2098.9499999999998</v>
      </c>
    </row>
    <row r="105" spans="2:14">
      <c r="B105" s="353" t="s">
        <v>755</v>
      </c>
      <c r="C105" s="211">
        <v>342.7</v>
      </c>
      <c r="D105" s="211">
        <v>2957.57</v>
      </c>
      <c r="E105" s="211">
        <v>49.85</v>
      </c>
      <c r="F105" s="211" t="s">
        <v>756</v>
      </c>
      <c r="G105" s="211">
        <v>3350.12</v>
      </c>
      <c r="H105" s="491"/>
      <c r="I105" s="211">
        <v>2369.71</v>
      </c>
      <c r="J105" s="211">
        <v>956.12</v>
      </c>
      <c r="K105" s="211">
        <v>18.239999999999998</v>
      </c>
      <c r="L105" s="211">
        <v>0</v>
      </c>
      <c r="M105" s="211">
        <v>6.05</v>
      </c>
      <c r="N105" s="211">
        <v>3350.12</v>
      </c>
    </row>
    <row r="106" spans="2:14">
      <c r="B106" s="353" t="s">
        <v>757</v>
      </c>
      <c r="C106" s="211">
        <v>344.85</v>
      </c>
      <c r="D106" s="211">
        <v>821.27</v>
      </c>
      <c r="E106" s="211">
        <v>19.62</v>
      </c>
      <c r="F106" s="211">
        <v>29.75</v>
      </c>
      <c r="G106" s="211">
        <v>1215.49</v>
      </c>
      <c r="H106" s="491"/>
      <c r="I106" s="211">
        <v>591.75</v>
      </c>
      <c r="J106" s="211">
        <v>528.39</v>
      </c>
      <c r="K106" s="211">
        <v>22</v>
      </c>
      <c r="L106" s="211">
        <v>43.59</v>
      </c>
      <c r="M106" s="211" t="s">
        <v>774</v>
      </c>
      <c r="N106" s="211">
        <v>1215.49</v>
      </c>
    </row>
    <row r="107" spans="2:14">
      <c r="B107" s="353" t="s">
        <v>758</v>
      </c>
      <c r="C107" s="211">
        <v>107.94</v>
      </c>
      <c r="D107" s="211">
        <v>306.87</v>
      </c>
      <c r="E107" s="211">
        <v>17.2</v>
      </c>
      <c r="F107" s="211">
        <v>6.24</v>
      </c>
      <c r="G107" s="211">
        <v>438.25</v>
      </c>
      <c r="H107" s="491"/>
      <c r="I107" s="211">
        <v>356.4</v>
      </c>
      <c r="J107" s="211">
        <v>65.34</v>
      </c>
      <c r="K107" s="211">
        <v>9.84</v>
      </c>
      <c r="L107" s="211">
        <v>0</v>
      </c>
      <c r="M107" s="211">
        <v>6.67</v>
      </c>
      <c r="N107" s="211">
        <v>438.25</v>
      </c>
    </row>
    <row r="108" spans="2:14">
      <c r="B108" s="353" t="s">
        <v>759</v>
      </c>
      <c r="C108" s="211">
        <v>49.42</v>
      </c>
      <c r="D108" s="211">
        <v>171.28</v>
      </c>
      <c r="E108" s="211">
        <v>41.72</v>
      </c>
      <c r="F108" s="211">
        <v>2.2599999999999998</v>
      </c>
      <c r="G108" s="211">
        <v>264.68</v>
      </c>
      <c r="H108" s="491"/>
      <c r="I108" s="211">
        <v>80.260000000000005</v>
      </c>
      <c r="J108" s="211">
        <v>24.93</v>
      </c>
      <c r="K108" s="211">
        <v>0</v>
      </c>
      <c r="L108" s="211">
        <v>0</v>
      </c>
      <c r="M108" s="211">
        <v>159.49</v>
      </c>
      <c r="N108" s="211">
        <v>264.68</v>
      </c>
    </row>
    <row r="109" spans="2:14">
      <c r="B109" s="353" t="s">
        <v>760</v>
      </c>
      <c r="C109" s="211">
        <v>220.5</v>
      </c>
      <c r="D109" s="211">
        <v>1366</v>
      </c>
      <c r="E109" s="211">
        <v>9</v>
      </c>
      <c r="F109" s="211">
        <v>42.8</v>
      </c>
      <c r="G109" s="211">
        <v>1638.3</v>
      </c>
      <c r="H109" s="491"/>
      <c r="I109" s="211">
        <v>556.20000000000005</v>
      </c>
      <c r="J109" s="211">
        <v>523.9</v>
      </c>
      <c r="K109" s="211">
        <v>96.8</v>
      </c>
      <c r="L109" s="211">
        <v>229</v>
      </c>
      <c r="M109" s="211">
        <v>232.4</v>
      </c>
      <c r="N109" s="211">
        <v>1638.3</v>
      </c>
    </row>
    <row r="110" spans="2:14">
      <c r="B110" s="353" t="s">
        <v>761</v>
      </c>
      <c r="C110" s="211">
        <v>458.91</v>
      </c>
      <c r="D110" s="211">
        <v>2453.8200000000002</v>
      </c>
      <c r="E110" s="211">
        <v>118.78</v>
      </c>
      <c r="F110" s="211">
        <v>13.11</v>
      </c>
      <c r="G110" s="211">
        <v>3044.62</v>
      </c>
      <c r="H110" s="491"/>
      <c r="I110" s="211">
        <v>1517.19</v>
      </c>
      <c r="J110" s="211">
        <v>1449.64</v>
      </c>
      <c r="K110" s="211">
        <v>71.13</v>
      </c>
      <c r="L110" s="211">
        <v>6.66</v>
      </c>
      <c r="M110" s="211">
        <v>0</v>
      </c>
      <c r="N110" s="211">
        <v>3044.62</v>
      </c>
    </row>
    <row r="111" spans="2:14">
      <c r="B111" s="353" t="s">
        <v>762</v>
      </c>
      <c r="C111" s="211">
        <v>339.43</v>
      </c>
      <c r="D111" s="211">
        <v>7154</v>
      </c>
      <c r="E111" s="211">
        <v>140.80000000000001</v>
      </c>
      <c r="F111" s="211" t="s">
        <v>756</v>
      </c>
      <c r="G111" s="211">
        <v>7634.23</v>
      </c>
      <c r="H111" s="491"/>
      <c r="I111" s="211">
        <v>7124.6</v>
      </c>
      <c r="J111" s="211">
        <v>503.63</v>
      </c>
      <c r="K111" s="211">
        <v>6</v>
      </c>
      <c r="L111" s="211">
        <v>0</v>
      </c>
      <c r="M111" s="211">
        <v>0</v>
      </c>
      <c r="N111" s="211">
        <v>7634.23</v>
      </c>
    </row>
    <row r="112" spans="2:14">
      <c r="B112" s="353" t="s">
        <v>763</v>
      </c>
      <c r="C112" s="211">
        <v>581.79999999999995</v>
      </c>
      <c r="D112" s="211">
        <v>358.9</v>
      </c>
      <c r="E112" s="211">
        <v>93.6</v>
      </c>
      <c r="F112" s="211" t="s">
        <v>756</v>
      </c>
      <c r="G112" s="211">
        <v>1034.3</v>
      </c>
      <c r="H112" s="491"/>
      <c r="I112" s="211">
        <v>531</v>
      </c>
      <c r="J112" s="211">
        <v>403.34</v>
      </c>
      <c r="K112" s="211">
        <v>7.16</v>
      </c>
      <c r="L112" s="211">
        <v>20.9</v>
      </c>
      <c r="M112" s="211">
        <v>71.900000000000006</v>
      </c>
      <c r="N112" s="211">
        <v>1034.3</v>
      </c>
    </row>
    <row r="113" spans="2:14">
      <c r="B113" s="353" t="s">
        <v>764</v>
      </c>
      <c r="C113" s="211">
        <v>131.77000000000001</v>
      </c>
      <c r="D113" s="211">
        <v>51.28</v>
      </c>
      <c r="E113" s="211">
        <v>0.84</v>
      </c>
      <c r="F113" s="211">
        <v>33.85</v>
      </c>
      <c r="G113" s="211">
        <v>217.74</v>
      </c>
      <c r="H113" s="491"/>
      <c r="I113" s="211">
        <v>8.67</v>
      </c>
      <c r="J113" s="211">
        <v>168.19</v>
      </c>
      <c r="K113" s="211">
        <v>24</v>
      </c>
      <c r="L113" s="211">
        <v>16.88</v>
      </c>
      <c r="M113" s="211">
        <v>0</v>
      </c>
      <c r="N113" s="211">
        <v>217.74</v>
      </c>
    </row>
    <row r="114" spans="2:14">
      <c r="B114" s="353" t="s">
        <v>765</v>
      </c>
      <c r="C114" s="211" t="s">
        <v>775</v>
      </c>
      <c r="D114" s="211" t="s">
        <v>776</v>
      </c>
      <c r="E114" s="211" t="s">
        <v>777</v>
      </c>
      <c r="F114" s="211" t="s">
        <v>778</v>
      </c>
      <c r="G114" s="211" t="s">
        <v>779</v>
      </c>
      <c r="H114" s="491"/>
      <c r="I114" s="211">
        <v>11</v>
      </c>
      <c r="J114" s="211">
        <v>55.65</v>
      </c>
      <c r="K114" s="211">
        <v>12.8</v>
      </c>
      <c r="L114" s="211">
        <v>88.1</v>
      </c>
      <c r="M114" s="211">
        <v>0</v>
      </c>
      <c r="N114" s="211">
        <v>167.55</v>
      </c>
    </row>
    <row r="115" spans="2:14">
      <c r="B115" s="353" t="s">
        <v>766</v>
      </c>
      <c r="C115" s="211">
        <v>16.100000000000001</v>
      </c>
      <c r="D115" s="211">
        <v>4.53</v>
      </c>
      <c r="E115" s="211">
        <v>0.41</v>
      </c>
      <c r="F115" s="211">
        <v>4.2300000000000004</v>
      </c>
      <c r="G115" s="211">
        <v>25.27</v>
      </c>
      <c r="H115" s="491"/>
      <c r="I115" s="211">
        <v>0</v>
      </c>
      <c r="J115" s="211">
        <v>2.83</v>
      </c>
      <c r="K115" s="211">
        <v>4.2300000000000004</v>
      </c>
      <c r="L115" s="211">
        <v>18.21</v>
      </c>
      <c r="M115" s="211">
        <v>0</v>
      </c>
      <c r="N115" s="211">
        <v>25.27</v>
      </c>
    </row>
    <row r="116" spans="2:14">
      <c r="B116" s="353" t="s">
        <v>767</v>
      </c>
      <c r="C116" s="211">
        <v>23.6</v>
      </c>
      <c r="D116" s="211">
        <v>1.5</v>
      </c>
      <c r="E116" s="211">
        <v>0.67</v>
      </c>
      <c r="F116" s="211">
        <v>0.7</v>
      </c>
      <c r="G116" s="211">
        <v>26.47</v>
      </c>
      <c r="H116" s="491"/>
      <c r="I116" s="211">
        <v>0</v>
      </c>
      <c r="J116" s="211">
        <v>0</v>
      </c>
      <c r="K116" s="211">
        <v>1.8</v>
      </c>
      <c r="L116" s="211">
        <v>24.67</v>
      </c>
      <c r="M116" s="211">
        <v>0</v>
      </c>
      <c r="N116" s="211">
        <v>26.47</v>
      </c>
    </row>
    <row r="117" spans="2:14">
      <c r="B117" s="353" t="s">
        <v>567</v>
      </c>
      <c r="C117" s="211">
        <v>93.92</v>
      </c>
      <c r="D117" s="211">
        <v>90.2</v>
      </c>
      <c r="E117" s="211">
        <v>3.34</v>
      </c>
      <c r="F117" s="211">
        <v>5.66</v>
      </c>
      <c r="G117" s="211">
        <v>193.12</v>
      </c>
      <c r="H117" s="491"/>
      <c r="I117" s="211">
        <v>1.43</v>
      </c>
      <c r="J117" s="211">
        <v>150.21</v>
      </c>
      <c r="K117" s="211">
        <v>11.35</v>
      </c>
      <c r="L117" s="211">
        <v>30.13</v>
      </c>
      <c r="M117" s="211">
        <v>0</v>
      </c>
      <c r="N117" s="211">
        <v>193.12</v>
      </c>
    </row>
    <row r="118" spans="2:14">
      <c r="B118" s="353" t="s">
        <v>768</v>
      </c>
      <c r="C118" s="211">
        <v>9.24</v>
      </c>
      <c r="D118" s="211">
        <v>72.66</v>
      </c>
      <c r="E118" s="211">
        <v>0.43</v>
      </c>
      <c r="F118" s="211">
        <v>0</v>
      </c>
      <c r="G118" s="211">
        <v>82.33</v>
      </c>
      <c r="H118" s="491"/>
      <c r="I118" s="211">
        <v>0</v>
      </c>
      <c r="J118" s="211">
        <v>82.33</v>
      </c>
      <c r="K118" s="211">
        <v>0</v>
      </c>
      <c r="L118" s="211" t="s">
        <v>780</v>
      </c>
      <c r="M118" s="211">
        <v>0</v>
      </c>
      <c r="N118" s="211">
        <v>82.33</v>
      </c>
    </row>
    <row r="119" spans="2:14">
      <c r="B119" s="353" t="s">
        <v>769</v>
      </c>
      <c r="C119" s="211">
        <v>2.52</v>
      </c>
      <c r="D119" s="211">
        <v>4.66</v>
      </c>
      <c r="E119" s="211">
        <v>0.44</v>
      </c>
      <c r="F119" s="211">
        <v>0.47</v>
      </c>
      <c r="G119" s="211">
        <v>8.09</v>
      </c>
      <c r="H119" s="491"/>
      <c r="I119" s="211">
        <v>1.7</v>
      </c>
      <c r="J119" s="211">
        <v>6.39</v>
      </c>
      <c r="K119" s="211">
        <v>0</v>
      </c>
      <c r="L119" s="211" t="s">
        <v>780</v>
      </c>
      <c r="M119" s="211">
        <v>0</v>
      </c>
      <c r="N119" s="211">
        <v>8.09</v>
      </c>
    </row>
    <row r="120" spans="2:14">
      <c r="B120" s="353" t="s">
        <v>770</v>
      </c>
      <c r="C120" s="211">
        <v>1.51</v>
      </c>
      <c r="D120" s="211">
        <v>1.67</v>
      </c>
      <c r="E120" s="211">
        <v>0.31</v>
      </c>
      <c r="F120" s="211">
        <v>0</v>
      </c>
      <c r="G120" s="211">
        <v>3.49</v>
      </c>
      <c r="H120" s="491"/>
      <c r="I120" s="211">
        <v>0</v>
      </c>
      <c r="J120" s="211">
        <v>2.12</v>
      </c>
      <c r="K120" s="211">
        <v>0.02</v>
      </c>
      <c r="L120" s="211">
        <v>1.1200000000000001</v>
      </c>
      <c r="M120" s="211">
        <v>0.23</v>
      </c>
      <c r="N120" s="211">
        <v>3.49</v>
      </c>
    </row>
    <row r="121" spans="2:14">
      <c r="B121" s="353" t="s">
        <v>462</v>
      </c>
      <c r="C121" s="211">
        <v>9.92</v>
      </c>
      <c r="D121" s="211">
        <v>0</v>
      </c>
      <c r="E121" s="211">
        <v>0</v>
      </c>
      <c r="F121" s="211">
        <v>0</v>
      </c>
      <c r="G121" s="211">
        <v>9.92</v>
      </c>
      <c r="H121" s="491"/>
      <c r="I121" s="211">
        <v>0.7</v>
      </c>
      <c r="J121" s="211">
        <v>0</v>
      </c>
      <c r="K121" s="211">
        <v>0.9</v>
      </c>
      <c r="L121" s="211">
        <v>8.32</v>
      </c>
      <c r="M121" s="211">
        <v>0</v>
      </c>
      <c r="N121" s="211">
        <v>9.92</v>
      </c>
    </row>
    <row r="122" spans="2:14">
      <c r="B122" s="353" t="s">
        <v>466</v>
      </c>
      <c r="C122" s="211">
        <v>13.4</v>
      </c>
      <c r="D122" s="211">
        <v>0</v>
      </c>
      <c r="E122" s="211">
        <v>0</v>
      </c>
      <c r="F122" s="211">
        <v>0</v>
      </c>
      <c r="G122" s="211">
        <v>13.4</v>
      </c>
      <c r="H122" s="491"/>
      <c r="I122" s="211">
        <v>0.4</v>
      </c>
      <c r="J122" s="211">
        <v>6.5</v>
      </c>
      <c r="K122" s="211">
        <v>0</v>
      </c>
      <c r="L122" s="211">
        <v>6.5</v>
      </c>
      <c r="M122" s="211">
        <v>0</v>
      </c>
      <c r="N122" s="211">
        <v>13.4</v>
      </c>
    </row>
    <row r="123" spans="2:14">
      <c r="B123" s="353" t="s">
        <v>265</v>
      </c>
      <c r="C123" s="211">
        <v>4735.1099999999997</v>
      </c>
      <c r="D123" s="211">
        <v>22571.919999999998</v>
      </c>
      <c r="E123" s="211">
        <v>1240.9000000000001</v>
      </c>
      <c r="F123" s="211">
        <v>300.73</v>
      </c>
      <c r="G123" s="211">
        <v>28848.66</v>
      </c>
      <c r="H123" s="491"/>
      <c r="I123" s="211">
        <v>20655.3</v>
      </c>
      <c r="J123" s="211">
        <v>6766.05</v>
      </c>
      <c r="K123" s="211">
        <v>318.83999999999997</v>
      </c>
      <c r="L123" s="211">
        <v>494.08</v>
      </c>
      <c r="M123" s="211">
        <v>614.39</v>
      </c>
      <c r="N123" s="211">
        <v>28848.66</v>
      </c>
    </row>
    <row r="124" spans="2:14">
      <c r="B124" s="354"/>
      <c r="C124" s="493" t="s">
        <v>781</v>
      </c>
      <c r="D124" s="494"/>
      <c r="E124" s="494"/>
      <c r="F124" s="494"/>
      <c r="G124" s="494"/>
      <c r="H124" s="491"/>
      <c r="I124" s="354"/>
      <c r="J124" s="212"/>
      <c r="K124" s="212"/>
      <c r="L124" s="212"/>
      <c r="M124" s="212"/>
      <c r="N124" s="212"/>
    </row>
    <row r="127" spans="2:14">
      <c r="B127" s="73" t="s">
        <v>782</v>
      </c>
    </row>
    <row r="128" spans="2:14">
      <c r="B128" s="485" t="s">
        <v>783</v>
      </c>
      <c r="C128" s="485"/>
      <c r="D128" s="91">
        <v>30982.82</v>
      </c>
    </row>
    <row r="129" spans="2:6">
      <c r="B129" s="485" t="s">
        <v>784</v>
      </c>
      <c r="C129" s="485"/>
      <c r="D129" s="91">
        <v>29224.86</v>
      </c>
    </row>
    <row r="130" spans="2:6">
      <c r="B130" s="485" t="s">
        <v>785</v>
      </c>
      <c r="C130" s="485"/>
      <c r="D130" s="91">
        <v>27830.32</v>
      </c>
    </row>
    <row r="131" spans="2:6">
      <c r="B131" s="485" t="s">
        <v>786</v>
      </c>
      <c r="C131" s="485"/>
      <c r="D131" s="91">
        <v>29552.59</v>
      </c>
    </row>
    <row r="132" spans="2:6">
      <c r="B132" s="485" t="s">
        <v>787</v>
      </c>
      <c r="C132" s="485"/>
      <c r="D132" s="51">
        <v>28848.66</v>
      </c>
    </row>
    <row r="133" spans="2:6">
      <c r="B133" s="485" t="s">
        <v>788</v>
      </c>
      <c r="C133" s="485"/>
      <c r="D133" s="91">
        <v>32023.86</v>
      </c>
    </row>
    <row r="137" spans="2:6">
      <c r="B137" s="73" t="s">
        <v>789</v>
      </c>
    </row>
    <row r="138" spans="2:6">
      <c r="B138" s="213"/>
      <c r="C138" s="214" t="s">
        <v>790</v>
      </c>
      <c r="D138" s="214" t="s">
        <v>791</v>
      </c>
      <c r="E138" s="214" t="s">
        <v>792</v>
      </c>
      <c r="F138" s="214" t="s">
        <v>793</v>
      </c>
    </row>
    <row r="139" spans="2:6">
      <c r="B139" s="215" t="s">
        <v>740</v>
      </c>
      <c r="C139" s="211">
        <v>4656.9899999999989</v>
      </c>
      <c r="D139" s="211">
        <v>4747.9800000000005</v>
      </c>
      <c r="E139" s="211">
        <v>4768.4300000000021</v>
      </c>
      <c r="F139" s="209">
        <v>4735.1000000000004</v>
      </c>
    </row>
    <row r="140" spans="2:6">
      <c r="B140" s="215" t="s">
        <v>741</v>
      </c>
      <c r="C140" s="211">
        <v>23019.730000000003</v>
      </c>
      <c r="D140" s="211">
        <v>21529.63</v>
      </c>
      <c r="E140" s="211">
        <v>23214.260000000002</v>
      </c>
      <c r="F140" s="209">
        <v>22571.919999999998</v>
      </c>
    </row>
    <row r="141" spans="2:6">
      <c r="B141" s="215" t="s">
        <v>742</v>
      </c>
      <c r="C141" s="211">
        <v>1250.6999999999998</v>
      </c>
      <c r="D141" s="211">
        <v>1253.3200000000002</v>
      </c>
      <c r="E141" s="211">
        <v>1269.75</v>
      </c>
      <c r="F141" s="209">
        <v>1240.9000000000001</v>
      </c>
    </row>
    <row r="142" spans="2:6">
      <c r="B142" s="216"/>
      <c r="C142" s="211"/>
      <c r="D142" s="211"/>
      <c r="E142" s="211"/>
      <c r="F142" s="209"/>
    </row>
    <row r="143" spans="2:6">
      <c r="B143" s="215" t="s">
        <v>794</v>
      </c>
      <c r="C143" s="211">
        <v>21271.700000000004</v>
      </c>
      <c r="D143" s="211">
        <v>19885.440000000002</v>
      </c>
      <c r="E143" s="211">
        <v>21275.69</v>
      </c>
      <c r="F143" s="209">
        <v>20655.3</v>
      </c>
    </row>
    <row r="144" spans="2:6">
      <c r="B144" s="215" t="s">
        <v>744</v>
      </c>
      <c r="C144" s="211">
        <v>6631.78</v>
      </c>
      <c r="D144" s="211">
        <v>6587.8000000000011</v>
      </c>
      <c r="E144" s="211">
        <v>6755.32</v>
      </c>
      <c r="F144" s="209">
        <v>6766.05</v>
      </c>
    </row>
    <row r="145" spans="2:6">
      <c r="B145" s="215" t="s">
        <v>745</v>
      </c>
      <c r="C145" s="211">
        <v>299.98999999999995</v>
      </c>
      <c r="D145" s="211">
        <v>308.61</v>
      </c>
      <c r="E145" s="211">
        <v>310.48</v>
      </c>
      <c r="F145" s="209">
        <v>318.83999999999997</v>
      </c>
    </row>
    <row r="146" spans="2:6">
      <c r="B146" s="215" t="s">
        <v>795</v>
      </c>
      <c r="C146" s="211">
        <v>471.68299999999988</v>
      </c>
      <c r="D146" s="211">
        <v>499.90300000000002</v>
      </c>
      <c r="E146" s="211">
        <v>503.51300000000003</v>
      </c>
      <c r="F146" s="209">
        <v>494.08</v>
      </c>
    </row>
    <row r="147" spans="2:6">
      <c r="B147" s="217" t="s">
        <v>747</v>
      </c>
      <c r="C147" s="211">
        <v>549.71</v>
      </c>
      <c r="D147" s="211">
        <v>548.56999999999994</v>
      </c>
      <c r="E147" s="211">
        <v>707.58999999999992</v>
      </c>
      <c r="F147" s="209">
        <v>614.39</v>
      </c>
    </row>
    <row r="150" spans="2:6">
      <c r="B150" s="210" t="s">
        <v>51</v>
      </c>
    </row>
    <row r="151" spans="2:6">
      <c r="B151" s="210" t="s">
        <v>796</v>
      </c>
    </row>
  </sheetData>
  <mergeCells count="21">
    <mergeCell ref="B128:C128"/>
    <mergeCell ref="C9:G9"/>
    <mergeCell ref="H9:H36"/>
    <mergeCell ref="I9:N9"/>
    <mergeCell ref="B37:G37"/>
    <mergeCell ref="H37:H124"/>
    <mergeCell ref="I37:N37"/>
    <mergeCell ref="C38:G38"/>
    <mergeCell ref="I38:N38"/>
    <mergeCell ref="B66:G66"/>
    <mergeCell ref="I66:N66"/>
    <mergeCell ref="C67:G67"/>
    <mergeCell ref="I67:N67"/>
    <mergeCell ref="C96:G96"/>
    <mergeCell ref="I96:N96"/>
    <mergeCell ref="C124:G124"/>
    <mergeCell ref="B129:C129"/>
    <mergeCell ref="B130:C130"/>
    <mergeCell ref="B131:C131"/>
    <mergeCell ref="B132:C132"/>
    <mergeCell ref="B133:C133"/>
  </mergeCells>
  <hyperlinks>
    <hyperlink ref="A1" location="Indice!A1" display="Regresar &lt;-"/>
  </hyperlink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5"/>
  <sheetViews>
    <sheetView workbookViewId="0"/>
  </sheetViews>
  <sheetFormatPr baseColWidth="10" defaultRowHeight="15"/>
  <cols>
    <col min="3" max="4" width="14.85546875" bestFit="1" customWidth="1"/>
    <col min="5" max="5" width="15.28515625" bestFit="1" customWidth="1"/>
    <col min="6" max="6" width="17" bestFit="1" customWidth="1"/>
    <col min="7" max="7" width="12.42578125" bestFit="1" customWidth="1"/>
  </cols>
  <sheetData>
    <row r="1" spans="1:7">
      <c r="A1" s="1" t="s">
        <v>1552</v>
      </c>
    </row>
    <row r="2" spans="1:7" ht="21">
      <c r="B2" s="2" t="s">
        <v>273</v>
      </c>
    </row>
    <row r="3" spans="1:7" ht="21">
      <c r="B3" s="41" t="s">
        <v>636</v>
      </c>
    </row>
    <row r="4" spans="1:7" ht="21">
      <c r="B4" s="41"/>
    </row>
    <row r="5" spans="1:7" ht="15.75">
      <c r="B5" s="47" t="s">
        <v>797</v>
      </c>
    </row>
    <row r="8" spans="1:7">
      <c r="B8" s="73" t="s">
        <v>797</v>
      </c>
    </row>
    <row r="9" spans="1:7">
      <c r="B9" s="203" t="s">
        <v>356</v>
      </c>
      <c r="C9" s="203" t="s">
        <v>800</v>
      </c>
      <c r="D9" s="203" t="s">
        <v>801</v>
      </c>
      <c r="E9" s="203" t="s">
        <v>802</v>
      </c>
      <c r="F9" s="203" t="s">
        <v>798</v>
      </c>
      <c r="G9" s="203" t="s">
        <v>799</v>
      </c>
    </row>
    <row r="10" spans="1:7">
      <c r="B10" s="79">
        <v>2010</v>
      </c>
      <c r="C10" s="219">
        <v>266</v>
      </c>
      <c r="D10" s="219">
        <v>598</v>
      </c>
      <c r="E10" s="219">
        <v>864</v>
      </c>
      <c r="F10" s="220">
        <f>C10/E10</f>
        <v>0.30787037037037035</v>
      </c>
      <c r="G10" s="219">
        <v>864</v>
      </c>
    </row>
    <row r="11" spans="1:7">
      <c r="B11" s="79">
        <v>2011</v>
      </c>
      <c r="C11" s="219">
        <v>92</v>
      </c>
      <c r="D11" s="219">
        <v>333</v>
      </c>
      <c r="E11" s="219">
        <v>425</v>
      </c>
      <c r="F11" s="220">
        <f t="shared" ref="F11:F19" si="0">C11/E11</f>
        <v>0.21647058823529411</v>
      </c>
      <c r="G11" s="219">
        <v>425</v>
      </c>
    </row>
    <row r="12" spans="1:7">
      <c r="B12" s="79">
        <v>2012</v>
      </c>
      <c r="C12" s="219">
        <v>150</v>
      </c>
      <c r="D12" s="219">
        <v>353</v>
      </c>
      <c r="E12" s="219">
        <v>503</v>
      </c>
      <c r="F12" s="220">
        <f t="shared" si="0"/>
        <v>0.29821073558648109</v>
      </c>
      <c r="G12" s="219">
        <v>503</v>
      </c>
    </row>
    <row r="13" spans="1:7">
      <c r="B13" s="79">
        <v>2013</v>
      </c>
      <c r="C13" s="219">
        <v>147</v>
      </c>
      <c r="D13" s="219">
        <v>465</v>
      </c>
      <c r="E13" s="219">
        <v>612</v>
      </c>
      <c r="F13" s="220">
        <f t="shared" si="0"/>
        <v>0.24019607843137256</v>
      </c>
      <c r="G13" s="219">
        <v>612</v>
      </c>
    </row>
    <row r="14" spans="1:7">
      <c r="B14" s="79">
        <v>2014</v>
      </c>
      <c r="C14" s="219">
        <v>152</v>
      </c>
      <c r="D14" s="219">
        <v>410</v>
      </c>
      <c r="E14" s="219">
        <v>562</v>
      </c>
      <c r="F14" s="220">
        <f t="shared" si="0"/>
        <v>0.27046263345195731</v>
      </c>
      <c r="G14" s="219">
        <v>562</v>
      </c>
    </row>
    <row r="15" spans="1:7">
      <c r="B15" s="79">
        <v>2015</v>
      </c>
      <c r="C15" s="219">
        <v>289</v>
      </c>
      <c r="D15" s="219">
        <v>795</v>
      </c>
      <c r="E15" s="219">
        <v>1084</v>
      </c>
      <c r="F15" s="220">
        <f t="shared" si="0"/>
        <v>0.26660516605166051</v>
      </c>
      <c r="G15" s="219">
        <v>1084</v>
      </c>
    </row>
    <row r="16" spans="1:7">
      <c r="B16" s="79">
        <v>2016</v>
      </c>
      <c r="C16" s="219">
        <v>257</v>
      </c>
      <c r="D16" s="219">
        <v>702</v>
      </c>
      <c r="E16" s="219">
        <v>959</v>
      </c>
      <c r="F16" s="220">
        <f t="shared" si="0"/>
        <v>0.26798748696558916</v>
      </c>
      <c r="G16" s="219">
        <v>959</v>
      </c>
    </row>
    <row r="17" spans="2:7">
      <c r="B17" s="79">
        <v>2017</v>
      </c>
      <c r="C17" s="219">
        <v>248</v>
      </c>
      <c r="D17" s="219">
        <v>387</v>
      </c>
      <c r="E17" s="219">
        <v>635</v>
      </c>
      <c r="F17" s="220">
        <f t="shared" si="0"/>
        <v>0.3905511811023622</v>
      </c>
      <c r="G17" s="219">
        <v>635</v>
      </c>
    </row>
    <row r="18" spans="2:7">
      <c r="B18" s="79">
        <v>2018</v>
      </c>
      <c r="C18" s="219">
        <v>335</v>
      </c>
      <c r="D18" s="219">
        <v>445</v>
      </c>
      <c r="E18" s="219">
        <v>780</v>
      </c>
      <c r="F18" s="220">
        <f t="shared" si="0"/>
        <v>0.42948717948717946</v>
      </c>
      <c r="G18" s="219">
        <v>780</v>
      </c>
    </row>
    <row r="19" spans="2:7">
      <c r="B19" s="79">
        <v>2019</v>
      </c>
      <c r="C19" s="219">
        <v>321</v>
      </c>
      <c r="D19" s="219">
        <v>784</v>
      </c>
      <c r="E19" s="219">
        <v>1115</v>
      </c>
      <c r="F19" s="220">
        <f t="shared" si="0"/>
        <v>0.28789237668161433</v>
      </c>
      <c r="G19" s="219">
        <v>1115</v>
      </c>
    </row>
    <row r="20" spans="2:7">
      <c r="B20" s="79">
        <v>2020</v>
      </c>
      <c r="C20" s="219">
        <v>493</v>
      </c>
      <c r="D20" s="219">
        <v>1300</v>
      </c>
      <c r="E20" s="219">
        <v>1795</v>
      </c>
      <c r="F20" s="220">
        <f>C20/E20</f>
        <v>0.27465181058495824</v>
      </c>
      <c r="G20" s="219">
        <v>1807</v>
      </c>
    </row>
    <row r="21" spans="2:7">
      <c r="B21" s="221" t="s">
        <v>62</v>
      </c>
      <c r="C21" s="222">
        <f>SUM(C10:C20)</f>
        <v>2750</v>
      </c>
      <c r="D21" s="222">
        <f t="shared" ref="D21:E21" si="1">SUM(D10:D20)</f>
        <v>6572</v>
      </c>
      <c r="E21" s="222">
        <f t="shared" si="1"/>
        <v>9334</v>
      </c>
      <c r="F21" s="223">
        <f>C21/E21</f>
        <v>0.2946218127276623</v>
      </c>
      <c r="G21" s="222">
        <f>SUM(G10:G20)</f>
        <v>9346</v>
      </c>
    </row>
    <row r="24" spans="2:7">
      <c r="B24" s="210" t="s">
        <v>51</v>
      </c>
    </row>
    <row r="25" spans="2:7">
      <c r="B25" s="22" t="s">
        <v>1257</v>
      </c>
    </row>
  </sheetData>
  <hyperlinks>
    <hyperlink ref="A1" location="Indice!A1" display="Regresar &lt;-"/>
  </hyperlink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zoomScaleNormal="100" workbookViewId="0"/>
  </sheetViews>
  <sheetFormatPr baseColWidth="10" defaultRowHeight="15"/>
  <cols>
    <col min="3" max="3" width="13.28515625" bestFit="1" customWidth="1"/>
    <col min="4" max="4" width="14.5703125" bestFit="1" customWidth="1"/>
    <col min="5" max="5" width="13.28515625" bestFit="1" customWidth="1"/>
    <col min="6" max="6" width="10.28515625" customWidth="1"/>
    <col min="7" max="8" width="15.28515625" bestFit="1" customWidth="1"/>
    <col min="9" max="9" width="16.85546875" bestFit="1" customWidth="1"/>
  </cols>
  <sheetData>
    <row r="1" spans="1:13">
      <c r="A1" s="1" t="s">
        <v>1552</v>
      </c>
    </row>
    <row r="2" spans="1:13" ht="21">
      <c r="B2" s="2" t="s">
        <v>273</v>
      </c>
    </row>
    <row r="3" spans="1:13" ht="21">
      <c r="B3" s="41" t="s">
        <v>636</v>
      </c>
    </row>
    <row r="4" spans="1:13" ht="21">
      <c r="B4" s="41"/>
    </row>
    <row r="5" spans="1:13" ht="15.75">
      <c r="B5" s="47" t="s">
        <v>803</v>
      </c>
    </row>
    <row r="8" spans="1:13">
      <c r="B8" s="73" t="s">
        <v>1313</v>
      </c>
    </row>
    <row r="9" spans="1:13">
      <c r="B9" s="203" t="s">
        <v>356</v>
      </c>
      <c r="C9" s="203" t="s">
        <v>807</v>
      </c>
      <c r="D9" s="203" t="s">
        <v>808</v>
      </c>
      <c r="E9" s="203" t="s">
        <v>809</v>
      </c>
      <c r="F9" s="203" t="s">
        <v>265</v>
      </c>
      <c r="G9" s="203" t="s">
        <v>804</v>
      </c>
      <c r="H9" s="203" t="s">
        <v>805</v>
      </c>
      <c r="I9" s="203" t="s">
        <v>806</v>
      </c>
      <c r="K9" s="368"/>
      <c r="L9" s="368"/>
      <c r="M9" s="368"/>
    </row>
    <row r="10" spans="1:13">
      <c r="B10" s="79">
        <v>2010</v>
      </c>
      <c r="C10" s="224">
        <v>3316</v>
      </c>
      <c r="D10" s="224">
        <v>154</v>
      </c>
      <c r="E10" s="224">
        <v>42</v>
      </c>
      <c r="F10" s="224">
        <f>C10+D10+E10</f>
        <v>3512</v>
      </c>
      <c r="G10" s="225">
        <f>(D10+E10)/F10</f>
        <v>5.5808656036446469E-2</v>
      </c>
      <c r="H10" s="225">
        <f>E10/F10</f>
        <v>1.1958997722095672E-2</v>
      </c>
      <c r="I10" s="224">
        <v>12824</v>
      </c>
      <c r="K10" s="368"/>
      <c r="L10" s="368"/>
      <c r="M10" s="368"/>
    </row>
    <row r="11" spans="1:13">
      <c r="B11" s="79">
        <v>2011</v>
      </c>
      <c r="C11" s="224">
        <v>2257</v>
      </c>
      <c r="D11" s="224">
        <v>108</v>
      </c>
      <c r="E11" s="224">
        <v>31</v>
      </c>
      <c r="F11" s="224">
        <f t="shared" ref="F11:F21" si="0">C11+D11+E11</f>
        <v>2396</v>
      </c>
      <c r="G11" s="225">
        <f t="shared" ref="G11:G21" si="1">(D11+E11)/F11</f>
        <v>5.8013355592654421E-2</v>
      </c>
      <c r="H11" s="225">
        <f t="shared" ref="H11:H21" si="2">E11/F11</f>
        <v>1.2938230383973289E-2</v>
      </c>
      <c r="I11" s="224">
        <v>9795</v>
      </c>
      <c r="K11" s="368"/>
      <c r="L11" s="368"/>
      <c r="M11" s="368"/>
    </row>
    <row r="12" spans="1:13">
      <c r="B12" s="79">
        <v>2012</v>
      </c>
      <c r="C12" s="224">
        <v>2820</v>
      </c>
      <c r="D12" s="224">
        <v>136</v>
      </c>
      <c r="E12" s="224">
        <v>34</v>
      </c>
      <c r="F12" s="224">
        <f t="shared" si="0"/>
        <v>2990</v>
      </c>
      <c r="G12" s="225">
        <f t="shared" si="1"/>
        <v>5.6856187290969896E-2</v>
      </c>
      <c r="H12" s="225">
        <f t="shared" si="2"/>
        <v>1.137123745819398E-2</v>
      </c>
      <c r="I12" s="224">
        <v>11587</v>
      </c>
      <c r="K12" s="368"/>
      <c r="L12" s="368"/>
      <c r="M12" s="368"/>
    </row>
    <row r="13" spans="1:13">
      <c r="B13" s="79">
        <v>2013</v>
      </c>
      <c r="C13" s="224">
        <v>3083</v>
      </c>
      <c r="D13" s="224">
        <v>145</v>
      </c>
      <c r="E13" s="224">
        <v>31</v>
      </c>
      <c r="F13" s="224">
        <f t="shared" si="0"/>
        <v>3259</v>
      </c>
      <c r="G13" s="225">
        <f t="shared" si="1"/>
        <v>5.400429579625652E-2</v>
      </c>
      <c r="H13" s="225">
        <f t="shared" si="2"/>
        <v>9.5121202822951827E-3</v>
      </c>
      <c r="I13" s="224">
        <v>13063</v>
      </c>
      <c r="K13" s="368"/>
      <c r="L13" s="368"/>
      <c r="M13" s="368"/>
    </row>
    <row r="14" spans="1:13">
      <c r="B14" s="79">
        <v>2014</v>
      </c>
      <c r="C14" s="224">
        <v>3178</v>
      </c>
      <c r="D14" s="224">
        <v>136</v>
      </c>
      <c r="E14" s="224">
        <v>39</v>
      </c>
      <c r="F14" s="224">
        <f t="shared" si="0"/>
        <v>3353</v>
      </c>
      <c r="G14" s="225">
        <f>(D14+E14)/F14</f>
        <v>5.2192066805845511E-2</v>
      </c>
      <c r="H14" s="225">
        <f t="shared" si="2"/>
        <v>1.1631374888159856E-2</v>
      </c>
      <c r="I14" s="224">
        <v>14144</v>
      </c>
      <c r="K14" s="368"/>
      <c r="L14" s="368"/>
      <c r="M14" s="368"/>
    </row>
    <row r="15" spans="1:13">
      <c r="B15" s="79">
        <v>2015</v>
      </c>
      <c r="C15" s="224">
        <v>3286</v>
      </c>
      <c r="D15" s="224">
        <v>161</v>
      </c>
      <c r="E15" s="224">
        <v>40</v>
      </c>
      <c r="F15" s="224">
        <f t="shared" si="0"/>
        <v>3487</v>
      </c>
      <c r="G15" s="225">
        <f t="shared" si="1"/>
        <v>5.7642672784628618E-2</v>
      </c>
      <c r="H15" s="225">
        <f t="shared" si="2"/>
        <v>1.1471178663607686E-2</v>
      </c>
      <c r="I15" s="224">
        <v>13912</v>
      </c>
      <c r="K15" s="368"/>
      <c r="L15" s="368"/>
      <c r="M15" s="368"/>
    </row>
    <row r="16" spans="1:13">
      <c r="B16" s="79">
        <v>2016</v>
      </c>
      <c r="C16" s="224">
        <v>3224</v>
      </c>
      <c r="D16" s="224">
        <v>127</v>
      </c>
      <c r="E16" s="224">
        <v>38</v>
      </c>
      <c r="F16" s="224">
        <f t="shared" si="0"/>
        <v>3389</v>
      </c>
      <c r="G16" s="225">
        <f t="shared" si="1"/>
        <v>4.8686928297432874E-2</v>
      </c>
      <c r="H16" s="225">
        <f>E16/F16</f>
        <v>1.1212747123045146E-2</v>
      </c>
      <c r="I16" s="224">
        <v>12560</v>
      </c>
      <c r="K16" s="368"/>
      <c r="L16" s="368"/>
      <c r="M16" s="368"/>
    </row>
    <row r="17" spans="2:13">
      <c r="B17" s="79">
        <v>2017</v>
      </c>
      <c r="C17" s="224">
        <v>3156</v>
      </c>
      <c r="D17" s="224">
        <v>141</v>
      </c>
      <c r="E17" s="224">
        <v>44</v>
      </c>
      <c r="F17" s="224">
        <f t="shared" si="0"/>
        <v>3341</v>
      </c>
      <c r="G17" s="225">
        <f>(D17+E17)/F17</f>
        <v>5.5372642921281051E-2</v>
      </c>
      <c r="H17" s="225">
        <f t="shared" si="2"/>
        <v>1.3169709667764143E-2</v>
      </c>
      <c r="I17" s="224">
        <v>11379</v>
      </c>
      <c r="K17" s="368"/>
      <c r="L17" s="368"/>
      <c r="M17" s="368"/>
    </row>
    <row r="18" spans="2:13">
      <c r="B18" s="79">
        <v>2018</v>
      </c>
      <c r="C18" s="224">
        <v>3371</v>
      </c>
      <c r="D18" s="224">
        <v>154</v>
      </c>
      <c r="E18" s="224">
        <v>49</v>
      </c>
      <c r="F18" s="224">
        <f t="shared" si="0"/>
        <v>3574</v>
      </c>
      <c r="G18" s="225">
        <f t="shared" si="1"/>
        <v>5.6799104644655846E-2</v>
      </c>
      <c r="H18" s="225">
        <f t="shared" si="2"/>
        <v>1.3710128707330722E-2</v>
      </c>
      <c r="I18" s="224">
        <v>13614</v>
      </c>
      <c r="K18" s="368"/>
      <c r="L18" s="368"/>
      <c r="M18" s="368"/>
    </row>
    <row r="19" spans="2:13">
      <c r="B19" s="79">
        <v>2019</v>
      </c>
      <c r="C19" s="224">
        <v>3069</v>
      </c>
      <c r="D19" s="224">
        <v>150</v>
      </c>
      <c r="E19" s="224">
        <v>52</v>
      </c>
      <c r="F19" s="224">
        <f t="shared" si="0"/>
        <v>3271</v>
      </c>
      <c r="G19" s="225">
        <f t="shared" si="1"/>
        <v>6.1754815041271782E-2</v>
      </c>
      <c r="H19" s="225">
        <f t="shared" si="2"/>
        <v>1.5897279119535309E-2</v>
      </c>
      <c r="I19" s="224">
        <v>13137</v>
      </c>
      <c r="K19" s="368"/>
      <c r="L19" s="368"/>
      <c r="M19" s="368"/>
    </row>
    <row r="20" spans="2:13">
      <c r="B20" s="79">
        <v>2020</v>
      </c>
      <c r="C20" s="224">
        <v>2900</v>
      </c>
      <c r="D20" s="224">
        <v>169</v>
      </c>
      <c r="E20" s="224">
        <v>50</v>
      </c>
      <c r="F20" s="224">
        <f t="shared" si="0"/>
        <v>3119</v>
      </c>
      <c r="G20" s="225">
        <f t="shared" si="1"/>
        <v>7.0214812439884575E-2</v>
      </c>
      <c r="H20" s="225">
        <f t="shared" si="2"/>
        <v>1.6030779095864058E-2</v>
      </c>
      <c r="I20" s="224">
        <v>17908</v>
      </c>
      <c r="K20" s="368"/>
      <c r="L20" s="368"/>
      <c r="M20" s="368"/>
    </row>
    <row r="21" spans="2:13">
      <c r="B21" s="226" t="s">
        <v>470</v>
      </c>
      <c r="C21" s="228">
        <f>SUM(C10:C20)</f>
        <v>33660</v>
      </c>
      <c r="D21" s="228">
        <f t="shared" ref="D21:E21" si="3">SUM(D10:D20)</f>
        <v>1581</v>
      </c>
      <c r="E21" s="228">
        <f t="shared" si="3"/>
        <v>450</v>
      </c>
      <c r="F21" s="228">
        <f t="shared" si="0"/>
        <v>35691</v>
      </c>
      <c r="G21" s="223">
        <f t="shared" si="1"/>
        <v>5.6905102126586532E-2</v>
      </c>
      <c r="H21" s="223">
        <f t="shared" si="2"/>
        <v>1.2608220559804992E-2</v>
      </c>
      <c r="I21" s="228">
        <f>SUM(I10:I20)</f>
        <v>143923</v>
      </c>
      <c r="K21" s="368"/>
      <c r="L21" s="368"/>
      <c r="M21" s="368"/>
    </row>
    <row r="22" spans="2:13">
      <c r="K22" s="368"/>
      <c r="L22" s="368"/>
      <c r="M22" s="368"/>
    </row>
    <row r="23" spans="2:13">
      <c r="K23" s="368"/>
      <c r="L23" s="368"/>
      <c r="M23" s="368"/>
    </row>
    <row r="24" spans="2:13">
      <c r="B24" s="73" t="s">
        <v>1314</v>
      </c>
      <c r="K24" s="368"/>
      <c r="L24" s="368"/>
      <c r="M24" s="368"/>
    </row>
    <row r="25" spans="2:13">
      <c r="B25" s="203" t="s">
        <v>356</v>
      </c>
      <c r="C25" s="203" t="s">
        <v>807</v>
      </c>
      <c r="D25" s="203" t="s">
        <v>808</v>
      </c>
      <c r="E25" s="203" t="s">
        <v>809</v>
      </c>
      <c r="F25" s="203" t="s">
        <v>265</v>
      </c>
      <c r="G25" s="203" t="s">
        <v>804</v>
      </c>
      <c r="H25" s="203" t="s">
        <v>805</v>
      </c>
      <c r="I25" s="203" t="s">
        <v>806</v>
      </c>
      <c r="K25" s="368"/>
      <c r="L25" s="368"/>
      <c r="M25" s="368"/>
    </row>
    <row r="26" spans="2:13">
      <c r="B26" s="79">
        <v>2010</v>
      </c>
      <c r="C26" s="224">
        <v>1877</v>
      </c>
      <c r="D26" s="224">
        <v>624</v>
      </c>
      <c r="E26" s="224">
        <v>878</v>
      </c>
      <c r="F26" s="224">
        <f>C26+D26+E26</f>
        <v>3379</v>
      </c>
      <c r="G26" s="225">
        <f>(D26+E26)/F26</f>
        <v>0.44451021012133768</v>
      </c>
      <c r="H26" s="225">
        <f>E26/F26</f>
        <v>0.25984018940514947</v>
      </c>
      <c r="I26" s="224">
        <v>6322</v>
      </c>
      <c r="K26" s="368"/>
      <c r="L26" s="368"/>
      <c r="M26" s="368"/>
    </row>
    <row r="27" spans="2:13">
      <c r="B27" s="79">
        <v>2011</v>
      </c>
      <c r="C27" s="224">
        <v>1816</v>
      </c>
      <c r="D27" s="224">
        <v>671</v>
      </c>
      <c r="E27" s="224">
        <v>751</v>
      </c>
      <c r="F27" s="224">
        <f t="shared" ref="F27:F37" si="4">C27+D27+E27</f>
        <v>3238</v>
      </c>
      <c r="G27" s="225">
        <f t="shared" ref="G27:G37" si="5">(D27+E27)/F27</f>
        <v>0.43915997529339096</v>
      </c>
      <c r="H27" s="225">
        <f>E27/F27</f>
        <v>0.23193329215565164</v>
      </c>
      <c r="I27" s="224">
        <v>6602</v>
      </c>
      <c r="K27" s="368"/>
      <c r="L27" s="368"/>
      <c r="M27" s="368"/>
    </row>
    <row r="28" spans="2:13">
      <c r="B28" s="79">
        <v>2012</v>
      </c>
      <c r="C28" s="224">
        <v>1938</v>
      </c>
      <c r="D28" s="224">
        <v>641</v>
      </c>
      <c r="E28" s="224">
        <v>711</v>
      </c>
      <c r="F28" s="224">
        <f t="shared" si="4"/>
        <v>3290</v>
      </c>
      <c r="G28" s="225">
        <f t="shared" si="5"/>
        <v>0.41094224924012157</v>
      </c>
      <c r="H28" s="225">
        <f t="shared" ref="H28:H37" si="6">E28/F28</f>
        <v>0.21610942249240123</v>
      </c>
      <c r="I28" s="224">
        <v>7353</v>
      </c>
      <c r="K28" s="368"/>
      <c r="L28" s="368"/>
      <c r="M28" s="368"/>
    </row>
    <row r="29" spans="2:13">
      <c r="B29" s="79">
        <v>2013</v>
      </c>
      <c r="C29" s="224">
        <v>1580</v>
      </c>
      <c r="D29" s="224">
        <v>575</v>
      </c>
      <c r="E29" s="224">
        <v>692</v>
      </c>
      <c r="F29" s="224">
        <f t="shared" si="4"/>
        <v>2847</v>
      </c>
      <c r="G29" s="225">
        <f>(D29+E29)/F29</f>
        <v>0.4450298559887601</v>
      </c>
      <c r="H29" s="225">
        <f t="shared" si="6"/>
        <v>0.2430628731998595</v>
      </c>
      <c r="I29" s="224">
        <v>6050</v>
      </c>
      <c r="K29" s="368"/>
      <c r="L29" s="368"/>
      <c r="M29" s="368"/>
    </row>
    <row r="30" spans="2:13">
      <c r="B30" s="79">
        <v>2014</v>
      </c>
      <c r="C30" s="224">
        <v>1811</v>
      </c>
      <c r="D30" s="224">
        <v>598</v>
      </c>
      <c r="E30" s="224">
        <v>725</v>
      </c>
      <c r="F30" s="224">
        <f t="shared" si="4"/>
        <v>3134</v>
      </c>
      <c r="G30" s="225">
        <f t="shared" si="5"/>
        <v>0.42214422463305679</v>
      </c>
      <c r="H30" s="225">
        <f>E30/F30</f>
        <v>0.23133375877472878</v>
      </c>
      <c r="I30" s="224">
        <v>6880</v>
      </c>
      <c r="K30" s="368"/>
      <c r="L30" s="368"/>
      <c r="M30" s="368"/>
    </row>
    <row r="31" spans="2:13">
      <c r="B31" s="79">
        <v>2015</v>
      </c>
      <c r="C31" s="224">
        <v>1907</v>
      </c>
      <c r="D31" s="224">
        <v>676</v>
      </c>
      <c r="E31" s="224">
        <v>847</v>
      </c>
      <c r="F31" s="224">
        <f t="shared" si="4"/>
        <v>3430</v>
      </c>
      <c r="G31" s="225">
        <f t="shared" si="5"/>
        <v>0.44402332361516034</v>
      </c>
      <c r="H31" s="225">
        <f t="shared" si="6"/>
        <v>0.24693877551020407</v>
      </c>
      <c r="I31" s="224">
        <v>6959</v>
      </c>
      <c r="K31" s="368"/>
      <c r="L31" s="368"/>
      <c r="M31" s="368"/>
    </row>
    <row r="32" spans="2:13">
      <c r="B32" s="79">
        <v>2016</v>
      </c>
      <c r="C32" s="224">
        <v>1543</v>
      </c>
      <c r="D32" s="224">
        <v>585</v>
      </c>
      <c r="E32" s="224">
        <v>722</v>
      </c>
      <c r="F32" s="224">
        <f t="shared" si="4"/>
        <v>2850</v>
      </c>
      <c r="G32" s="225">
        <f t="shared" si="5"/>
        <v>0.45859649122807017</v>
      </c>
      <c r="H32" s="225">
        <f t="shared" si="6"/>
        <v>0.25333333333333335</v>
      </c>
      <c r="I32" s="224">
        <v>5863</v>
      </c>
      <c r="K32" s="368"/>
      <c r="L32" s="368"/>
      <c r="M32" s="368"/>
    </row>
    <row r="33" spans="2:13">
      <c r="B33" s="79">
        <v>2017</v>
      </c>
      <c r="C33" s="224">
        <v>1904</v>
      </c>
      <c r="D33" s="224">
        <v>685</v>
      </c>
      <c r="E33" s="224">
        <v>783</v>
      </c>
      <c r="F33" s="224">
        <f t="shared" si="4"/>
        <v>3372</v>
      </c>
      <c r="G33" s="225">
        <f t="shared" si="5"/>
        <v>0.43534994068801897</v>
      </c>
      <c r="H33" s="225">
        <f t="shared" si="6"/>
        <v>0.23220640569395018</v>
      </c>
      <c r="I33" s="224">
        <v>7070</v>
      </c>
      <c r="K33" s="368"/>
      <c r="L33" s="368"/>
      <c r="M33" s="368"/>
    </row>
    <row r="34" spans="2:13">
      <c r="B34" s="79">
        <v>2018</v>
      </c>
      <c r="C34" s="224">
        <v>1850</v>
      </c>
      <c r="D34" s="224">
        <v>635</v>
      </c>
      <c r="E34" s="224">
        <v>795</v>
      </c>
      <c r="F34" s="224">
        <f t="shared" si="4"/>
        <v>3280</v>
      </c>
      <c r="G34" s="225">
        <f t="shared" si="5"/>
        <v>0.43597560975609756</v>
      </c>
      <c r="H34" s="225">
        <f t="shared" si="6"/>
        <v>0.2423780487804878</v>
      </c>
      <c r="I34" s="224">
        <v>6885</v>
      </c>
      <c r="K34" s="368"/>
      <c r="L34" s="368"/>
      <c r="M34" s="368"/>
    </row>
    <row r="35" spans="2:13">
      <c r="B35" s="79">
        <v>2019</v>
      </c>
      <c r="C35" s="224">
        <v>1782</v>
      </c>
      <c r="D35" s="224">
        <v>671</v>
      </c>
      <c r="E35" s="224">
        <v>925</v>
      </c>
      <c r="F35" s="224">
        <f t="shared" si="4"/>
        <v>3378</v>
      </c>
      <c r="G35" s="225">
        <f t="shared" si="5"/>
        <v>0.47246891651865008</v>
      </c>
      <c r="H35" s="225">
        <f t="shared" si="6"/>
        <v>0.27383066903493192</v>
      </c>
      <c r="I35" s="224">
        <v>8156</v>
      </c>
      <c r="K35" s="368"/>
      <c r="L35" s="368"/>
      <c r="M35" s="368"/>
    </row>
    <row r="36" spans="2:13">
      <c r="B36" s="79">
        <v>2020</v>
      </c>
      <c r="C36" s="224">
        <v>1814</v>
      </c>
      <c r="D36" s="224">
        <v>608</v>
      </c>
      <c r="E36" s="224">
        <v>772</v>
      </c>
      <c r="F36" s="224">
        <f t="shared" si="4"/>
        <v>3194</v>
      </c>
      <c r="G36" s="225">
        <f t="shared" si="5"/>
        <v>0.43206011271133377</v>
      </c>
      <c r="H36" s="225">
        <f t="shared" si="6"/>
        <v>0.2417031934877896</v>
      </c>
      <c r="I36" s="224">
        <v>6820</v>
      </c>
      <c r="K36" s="368"/>
      <c r="L36" s="368"/>
      <c r="M36" s="368"/>
    </row>
    <row r="37" spans="2:13">
      <c r="B37" s="226" t="s">
        <v>62</v>
      </c>
      <c r="C37" s="228">
        <f>SUM(C26:C36)</f>
        <v>19822</v>
      </c>
      <c r="D37" s="228">
        <f t="shared" ref="D37:I37" si="7">SUM(D26:D36)</f>
        <v>6969</v>
      </c>
      <c r="E37" s="228">
        <f t="shared" si="7"/>
        <v>8601</v>
      </c>
      <c r="F37" s="228">
        <f t="shared" si="4"/>
        <v>35392</v>
      </c>
      <c r="G37" s="223">
        <f t="shared" si="5"/>
        <v>0.43992992766726946</v>
      </c>
      <c r="H37" s="223">
        <f t="shared" si="6"/>
        <v>0.24302102169981918</v>
      </c>
      <c r="I37" s="228">
        <f t="shared" si="7"/>
        <v>74960</v>
      </c>
      <c r="K37" s="368"/>
      <c r="L37" s="368"/>
      <c r="M37" s="368"/>
    </row>
    <row r="38" spans="2:13">
      <c r="K38" s="368"/>
      <c r="L38" s="368"/>
      <c r="M38" s="368"/>
    </row>
    <row r="40" spans="2:13">
      <c r="B40" t="s">
        <v>51</v>
      </c>
    </row>
    <row r="41" spans="2:13">
      <c r="B41" t="s">
        <v>1258</v>
      </c>
    </row>
  </sheetData>
  <hyperlinks>
    <hyperlink ref="A1" location="Indice!A1" display="Regresar &lt;-"/>
  </hyperlinks>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1"/>
  <sheetViews>
    <sheetView workbookViewId="0"/>
  </sheetViews>
  <sheetFormatPr baseColWidth="10" defaultRowHeight="15"/>
  <cols>
    <col min="2" max="2" width="13.28515625" customWidth="1"/>
    <col min="4" max="4" width="14.5703125" bestFit="1" customWidth="1"/>
    <col min="5" max="5" width="10.42578125" customWidth="1"/>
    <col min="7" max="7" width="17.42578125" bestFit="1" customWidth="1"/>
    <col min="8" max="8" width="16.85546875" bestFit="1" customWidth="1"/>
  </cols>
  <sheetData>
    <row r="1" spans="1:8">
      <c r="A1" s="1" t="s">
        <v>1552</v>
      </c>
    </row>
    <row r="2" spans="1:8" ht="21">
      <c r="B2" s="2" t="s">
        <v>273</v>
      </c>
    </row>
    <row r="3" spans="1:8" ht="21">
      <c r="B3" s="41" t="s">
        <v>636</v>
      </c>
    </row>
    <row r="4" spans="1:8" ht="21">
      <c r="B4" s="41"/>
    </row>
    <row r="5" spans="1:8" ht="15.75">
      <c r="B5" s="47" t="s">
        <v>810</v>
      </c>
    </row>
    <row r="6" spans="1:8">
      <c r="B6" s="73"/>
    </row>
    <row r="8" spans="1:8">
      <c r="B8" s="73" t="s">
        <v>1315</v>
      </c>
    </row>
    <row r="9" spans="1:8">
      <c r="B9" s="203" t="s">
        <v>356</v>
      </c>
      <c r="C9" s="203" t="s">
        <v>812</v>
      </c>
      <c r="D9" s="203" t="s">
        <v>813</v>
      </c>
      <c r="E9" s="203" t="s">
        <v>814</v>
      </c>
      <c r="F9" s="203" t="s">
        <v>265</v>
      </c>
      <c r="G9" s="203" t="s">
        <v>811</v>
      </c>
      <c r="H9" s="203" t="s">
        <v>806</v>
      </c>
    </row>
    <row r="10" spans="1:8">
      <c r="B10" s="79">
        <v>2010</v>
      </c>
      <c r="C10" s="219">
        <v>540</v>
      </c>
      <c r="D10" s="219">
        <v>28</v>
      </c>
      <c r="E10" s="219">
        <v>17</v>
      </c>
      <c r="F10" s="219">
        <f>C10+D10+E10</f>
        <v>585</v>
      </c>
      <c r="G10" s="220">
        <f>E10/F10</f>
        <v>2.9059829059829061E-2</v>
      </c>
      <c r="H10" s="219">
        <v>30643</v>
      </c>
    </row>
    <row r="11" spans="1:8">
      <c r="B11" s="79">
        <v>2011</v>
      </c>
      <c r="C11" s="219">
        <v>338</v>
      </c>
      <c r="D11" s="219">
        <v>32</v>
      </c>
      <c r="E11" s="219">
        <v>22</v>
      </c>
      <c r="F11" s="219">
        <f t="shared" ref="F11:F19" si="0">C11+D11+E11</f>
        <v>392</v>
      </c>
      <c r="G11" s="220">
        <f t="shared" ref="G11:G21" si="1">E11/F11</f>
        <v>5.6122448979591837E-2</v>
      </c>
      <c r="H11" s="219">
        <v>19850</v>
      </c>
    </row>
    <row r="12" spans="1:8">
      <c r="B12" s="79">
        <v>2012</v>
      </c>
      <c r="C12" s="219">
        <v>524</v>
      </c>
      <c r="D12" s="219">
        <v>16</v>
      </c>
      <c r="E12" s="219">
        <v>15</v>
      </c>
      <c r="F12" s="219">
        <f t="shared" si="0"/>
        <v>555</v>
      </c>
      <c r="G12" s="220">
        <f t="shared" si="1"/>
        <v>2.7027027027027029E-2</v>
      </c>
      <c r="H12" s="219">
        <v>23244</v>
      </c>
    </row>
    <row r="13" spans="1:8">
      <c r="B13" s="79">
        <v>2013</v>
      </c>
      <c r="C13" s="219">
        <v>290</v>
      </c>
      <c r="D13" s="219">
        <v>16</v>
      </c>
      <c r="E13" s="219">
        <v>20</v>
      </c>
      <c r="F13" s="219">
        <f t="shared" si="0"/>
        <v>326</v>
      </c>
      <c r="G13" s="220">
        <f t="shared" si="1"/>
        <v>6.1349693251533742E-2</v>
      </c>
      <c r="H13" s="219">
        <v>7665</v>
      </c>
    </row>
    <row r="14" spans="1:8">
      <c r="B14" s="79">
        <v>2014</v>
      </c>
      <c r="C14" s="219">
        <v>657</v>
      </c>
      <c r="D14" s="219">
        <v>34</v>
      </c>
      <c r="E14" s="219">
        <v>41</v>
      </c>
      <c r="F14" s="219">
        <f t="shared" si="0"/>
        <v>732</v>
      </c>
      <c r="G14" s="220">
        <f t="shared" si="1"/>
        <v>5.6010928961748634E-2</v>
      </c>
      <c r="H14" s="219">
        <v>22515</v>
      </c>
    </row>
    <row r="15" spans="1:8">
      <c r="B15" s="79">
        <v>2015</v>
      </c>
      <c r="C15" s="219">
        <v>568</v>
      </c>
      <c r="D15" s="219">
        <v>45</v>
      </c>
      <c r="E15" s="219">
        <v>55</v>
      </c>
      <c r="F15" s="219">
        <f t="shared" si="0"/>
        <v>668</v>
      </c>
      <c r="G15" s="220">
        <f t="shared" si="1"/>
        <v>8.2335329341317362E-2</v>
      </c>
      <c r="H15" s="219">
        <v>29327</v>
      </c>
    </row>
    <row r="16" spans="1:8">
      <c r="B16" s="79">
        <v>2016</v>
      </c>
      <c r="C16" s="219">
        <v>478</v>
      </c>
      <c r="D16" s="219">
        <v>54</v>
      </c>
      <c r="E16" s="219">
        <v>18</v>
      </c>
      <c r="F16" s="219">
        <f t="shared" si="0"/>
        <v>550</v>
      </c>
      <c r="G16" s="220">
        <f t="shared" si="1"/>
        <v>3.272727272727273E-2</v>
      </c>
      <c r="H16" s="219">
        <v>28851</v>
      </c>
    </row>
    <row r="17" spans="2:8">
      <c r="B17" s="79">
        <v>2017</v>
      </c>
      <c r="C17" s="219">
        <v>502</v>
      </c>
      <c r="D17" s="219">
        <v>97</v>
      </c>
      <c r="E17" s="219">
        <v>103</v>
      </c>
      <c r="F17" s="219">
        <f t="shared" si="0"/>
        <v>702</v>
      </c>
      <c r="G17" s="220">
        <f t="shared" si="1"/>
        <v>0.14672364672364671</v>
      </c>
      <c r="H17" s="219">
        <v>41503</v>
      </c>
    </row>
    <row r="18" spans="2:8">
      <c r="B18" s="79">
        <v>2018</v>
      </c>
      <c r="C18" s="219">
        <v>786</v>
      </c>
      <c r="D18" s="219">
        <v>92</v>
      </c>
      <c r="E18" s="219">
        <v>88</v>
      </c>
      <c r="F18" s="219">
        <f t="shared" si="0"/>
        <v>966</v>
      </c>
      <c r="G18" s="220">
        <f t="shared" si="1"/>
        <v>9.1097308488612833E-2</v>
      </c>
      <c r="H18" s="219">
        <v>43358</v>
      </c>
    </row>
    <row r="19" spans="2:8">
      <c r="B19" s="79">
        <v>2019</v>
      </c>
      <c r="C19" s="219">
        <v>729</v>
      </c>
      <c r="D19" s="219">
        <v>243</v>
      </c>
      <c r="E19" s="219">
        <v>58</v>
      </c>
      <c r="F19" s="219">
        <f t="shared" si="0"/>
        <v>1030</v>
      </c>
      <c r="G19" s="220">
        <f t="shared" si="1"/>
        <v>5.6310679611650483E-2</v>
      </c>
      <c r="H19" s="219">
        <v>70553</v>
      </c>
    </row>
    <row r="20" spans="2:8">
      <c r="B20" s="79">
        <v>2020</v>
      </c>
      <c r="C20" s="219">
        <v>782</v>
      </c>
      <c r="D20" s="219">
        <v>300</v>
      </c>
      <c r="E20" s="219">
        <v>91</v>
      </c>
      <c r="F20" s="219">
        <v>1173</v>
      </c>
      <c r="G20" s="220">
        <f t="shared" si="1"/>
        <v>7.7578857630008519E-2</v>
      </c>
      <c r="H20" s="219">
        <v>73095</v>
      </c>
    </row>
    <row r="21" spans="2:8">
      <c r="B21" s="229" t="s">
        <v>815</v>
      </c>
      <c r="C21" s="228">
        <f>SUM(C10:C19)</f>
        <v>5412</v>
      </c>
      <c r="D21" s="228">
        <f t="shared" ref="D21:F21" si="2">SUM(D10:D19)</f>
        <v>657</v>
      </c>
      <c r="E21" s="228">
        <f t="shared" si="2"/>
        <v>437</v>
      </c>
      <c r="F21" s="228">
        <f t="shared" si="2"/>
        <v>6506</v>
      </c>
      <c r="G21" s="223">
        <f t="shared" si="1"/>
        <v>6.7168767291730713E-2</v>
      </c>
      <c r="H21" s="228">
        <f>SUM(H10:H20)</f>
        <v>390604</v>
      </c>
    </row>
    <row r="23" spans="2:8">
      <c r="B23" s="73"/>
    </row>
    <row r="24" spans="2:8">
      <c r="B24" s="73" t="s">
        <v>1316</v>
      </c>
    </row>
    <row r="25" spans="2:8">
      <c r="B25" s="203" t="s">
        <v>356</v>
      </c>
      <c r="C25" s="203" t="s">
        <v>812</v>
      </c>
      <c r="D25" s="203" t="s">
        <v>813</v>
      </c>
      <c r="E25" s="203" t="s">
        <v>814</v>
      </c>
      <c r="F25" s="203" t="s">
        <v>265</v>
      </c>
      <c r="G25" s="203" t="s">
        <v>816</v>
      </c>
      <c r="H25" s="203" t="s">
        <v>806</v>
      </c>
    </row>
    <row r="26" spans="2:8">
      <c r="B26" s="226">
        <v>2010</v>
      </c>
      <c r="C26" s="230">
        <v>304</v>
      </c>
      <c r="D26" s="230">
        <v>73</v>
      </c>
      <c r="E26" s="230">
        <v>42</v>
      </c>
      <c r="F26" s="230">
        <f>C26+E26+D26</f>
        <v>419</v>
      </c>
      <c r="G26" s="227">
        <f>E26/F26</f>
        <v>0.10023866348448687</v>
      </c>
      <c r="H26" s="230">
        <v>52707</v>
      </c>
    </row>
    <row r="27" spans="2:8">
      <c r="B27" s="226">
        <v>2011</v>
      </c>
      <c r="C27" s="230">
        <v>313</v>
      </c>
      <c r="D27" s="230">
        <v>81</v>
      </c>
      <c r="E27" s="230">
        <v>82</v>
      </c>
      <c r="F27" s="230">
        <f t="shared" ref="F27:F37" si="3">C27+E27+D27</f>
        <v>476</v>
      </c>
      <c r="G27" s="227">
        <f t="shared" ref="G27:G37" si="4">E27/F27</f>
        <v>0.17226890756302521</v>
      </c>
      <c r="H27" s="230">
        <v>51829</v>
      </c>
    </row>
    <row r="28" spans="2:8">
      <c r="B28" s="226">
        <v>2012</v>
      </c>
      <c r="C28" s="230">
        <v>346</v>
      </c>
      <c r="D28" s="230">
        <v>215</v>
      </c>
      <c r="E28" s="230">
        <v>122</v>
      </c>
      <c r="F28" s="230">
        <f t="shared" si="3"/>
        <v>683</v>
      </c>
      <c r="G28" s="227">
        <f t="shared" si="4"/>
        <v>0.17862371888726208</v>
      </c>
      <c r="H28" s="230">
        <v>90950</v>
      </c>
    </row>
    <row r="29" spans="2:8">
      <c r="B29" s="226">
        <v>2013</v>
      </c>
      <c r="C29" s="230">
        <v>533</v>
      </c>
      <c r="D29" s="230">
        <v>205</v>
      </c>
      <c r="E29" s="230">
        <v>184</v>
      </c>
      <c r="F29" s="230">
        <f t="shared" si="3"/>
        <v>922</v>
      </c>
      <c r="G29" s="227">
        <f t="shared" si="4"/>
        <v>0.19956616052060738</v>
      </c>
      <c r="H29" s="230">
        <v>114956</v>
      </c>
    </row>
    <row r="30" spans="2:8">
      <c r="B30" s="226">
        <v>2014</v>
      </c>
      <c r="C30" s="230">
        <v>537</v>
      </c>
      <c r="D30" s="230">
        <v>189</v>
      </c>
      <c r="E30" s="230">
        <v>170</v>
      </c>
      <c r="F30" s="230">
        <f t="shared" si="3"/>
        <v>896</v>
      </c>
      <c r="G30" s="227">
        <f t="shared" si="4"/>
        <v>0.18973214285714285</v>
      </c>
      <c r="H30" s="230">
        <v>132269</v>
      </c>
    </row>
    <row r="31" spans="2:8">
      <c r="B31" s="226">
        <v>2015</v>
      </c>
      <c r="C31" s="230">
        <v>703</v>
      </c>
      <c r="D31" s="230">
        <v>233</v>
      </c>
      <c r="E31" s="230">
        <v>224</v>
      </c>
      <c r="F31" s="230">
        <f t="shared" si="3"/>
        <v>1160</v>
      </c>
      <c r="G31" s="227">
        <f t="shared" si="4"/>
        <v>0.19310344827586207</v>
      </c>
      <c r="H31" s="230">
        <v>160865</v>
      </c>
    </row>
    <row r="32" spans="2:8">
      <c r="B32" s="226">
        <v>2016</v>
      </c>
      <c r="C32" s="230">
        <v>582</v>
      </c>
      <c r="D32" s="230">
        <v>194</v>
      </c>
      <c r="E32" s="230">
        <v>163</v>
      </c>
      <c r="F32" s="230">
        <f t="shared" si="3"/>
        <v>939</v>
      </c>
      <c r="G32" s="227">
        <f t="shared" si="4"/>
        <v>0.17358892438764642</v>
      </c>
      <c r="H32" s="230">
        <v>150609</v>
      </c>
    </row>
    <row r="33" spans="2:8">
      <c r="B33" s="226">
        <v>2017</v>
      </c>
      <c r="C33" s="230">
        <v>551</v>
      </c>
      <c r="D33" s="230">
        <v>171</v>
      </c>
      <c r="E33" s="230">
        <v>130</v>
      </c>
      <c r="F33" s="230">
        <f t="shared" si="3"/>
        <v>852</v>
      </c>
      <c r="G33" s="227">
        <f t="shared" si="4"/>
        <v>0.15258215962441316</v>
      </c>
      <c r="H33" s="230">
        <v>84364</v>
      </c>
    </row>
    <row r="34" spans="2:8">
      <c r="B34" s="226">
        <v>2018</v>
      </c>
      <c r="C34" s="230">
        <v>552</v>
      </c>
      <c r="D34" s="230">
        <v>168</v>
      </c>
      <c r="E34" s="230">
        <v>218</v>
      </c>
      <c r="F34" s="230">
        <f t="shared" si="3"/>
        <v>938</v>
      </c>
      <c r="G34" s="227">
        <f t="shared" si="4"/>
        <v>0.23240938166311301</v>
      </c>
      <c r="H34" s="230">
        <v>131421</v>
      </c>
    </row>
    <row r="35" spans="2:8">
      <c r="B35" s="226">
        <v>2019</v>
      </c>
      <c r="C35" s="230">
        <v>1300</v>
      </c>
      <c r="D35" s="230">
        <v>432</v>
      </c>
      <c r="E35" s="230">
        <v>528</v>
      </c>
      <c r="F35" s="230">
        <f t="shared" si="3"/>
        <v>2260</v>
      </c>
      <c r="G35" s="227">
        <f t="shared" si="4"/>
        <v>0.23362831858407079</v>
      </c>
      <c r="H35" s="230">
        <v>483705</v>
      </c>
    </row>
    <row r="36" spans="2:8">
      <c r="B36" s="226">
        <v>2020</v>
      </c>
      <c r="C36" s="230">
        <v>1133</v>
      </c>
      <c r="D36" s="230">
        <v>732</v>
      </c>
      <c r="E36" s="230">
        <v>622</v>
      </c>
      <c r="F36" s="230">
        <f t="shared" si="3"/>
        <v>2487</v>
      </c>
      <c r="G36" s="227">
        <f t="shared" si="4"/>
        <v>0.25010052271813432</v>
      </c>
      <c r="H36" s="230">
        <v>1012651</v>
      </c>
    </row>
    <row r="37" spans="2:8">
      <c r="B37" s="229" t="s">
        <v>815</v>
      </c>
      <c r="C37" s="228">
        <f>SUM(C26:C36)</f>
        <v>6854</v>
      </c>
      <c r="D37" s="228">
        <f t="shared" ref="D37:H37" si="5">SUM(D26:D36)</f>
        <v>2693</v>
      </c>
      <c r="E37" s="228">
        <f t="shared" si="5"/>
        <v>2485</v>
      </c>
      <c r="F37" s="228">
        <f t="shared" si="3"/>
        <v>12032</v>
      </c>
      <c r="G37" s="223">
        <f t="shared" si="4"/>
        <v>0.20653257978723405</v>
      </c>
      <c r="H37" s="228">
        <f t="shared" si="5"/>
        <v>2466326</v>
      </c>
    </row>
    <row r="40" spans="2:8">
      <c r="B40" t="s">
        <v>51</v>
      </c>
    </row>
    <row r="41" spans="2:8">
      <c r="B41" t="s">
        <v>1257</v>
      </c>
    </row>
  </sheetData>
  <hyperlinks>
    <hyperlink ref="A1" location="Indice!A1" display="Regresar &lt;-"/>
  </hyperlink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81"/>
  <sheetViews>
    <sheetView workbookViewId="0"/>
  </sheetViews>
  <sheetFormatPr baseColWidth="10" defaultRowHeight="15"/>
  <cols>
    <col min="2" max="2" width="24.5703125" customWidth="1"/>
    <col min="3" max="3" width="18" bestFit="1" customWidth="1"/>
  </cols>
  <sheetData>
    <row r="1" spans="1:22">
      <c r="A1" s="1" t="s">
        <v>1552</v>
      </c>
    </row>
    <row r="2" spans="1:22" ht="21">
      <c r="B2" s="2" t="s">
        <v>273</v>
      </c>
    </row>
    <row r="3" spans="1:22" ht="21">
      <c r="B3" s="41" t="s">
        <v>636</v>
      </c>
    </row>
    <row r="4" spans="1:22" ht="21">
      <c r="B4" s="41"/>
    </row>
    <row r="5" spans="1:22" ht="15.75">
      <c r="B5" s="47" t="s">
        <v>817</v>
      </c>
    </row>
    <row r="8" spans="1:22">
      <c r="B8" s="73" t="s">
        <v>818</v>
      </c>
    </row>
    <row r="9" spans="1:22">
      <c r="B9" s="480" t="s">
        <v>739</v>
      </c>
      <c r="C9" s="480" t="s">
        <v>820</v>
      </c>
      <c r="D9" s="480" t="s">
        <v>821</v>
      </c>
      <c r="E9" s="480"/>
      <c r="F9" s="480" t="s">
        <v>822</v>
      </c>
      <c r="G9" s="480"/>
      <c r="H9" s="480"/>
      <c r="I9" s="480"/>
      <c r="J9" s="480"/>
      <c r="K9" s="480"/>
      <c r="L9" s="480"/>
      <c r="N9" s="480" t="s">
        <v>821</v>
      </c>
      <c r="O9" s="480"/>
      <c r="P9" s="480" t="s">
        <v>822</v>
      </c>
      <c r="Q9" s="480"/>
      <c r="R9" s="480"/>
      <c r="S9" s="480"/>
      <c r="T9" s="480"/>
      <c r="U9" s="480"/>
      <c r="V9" s="480"/>
    </row>
    <row r="10" spans="1:22">
      <c r="B10" s="480"/>
      <c r="C10" s="480"/>
      <c r="D10" s="480" t="s">
        <v>823</v>
      </c>
      <c r="E10" s="480"/>
      <c r="F10" s="496" t="s">
        <v>823</v>
      </c>
      <c r="G10" s="496"/>
      <c r="H10" s="480" t="s">
        <v>824</v>
      </c>
      <c r="I10" s="480"/>
      <c r="J10" s="480"/>
      <c r="K10" s="480"/>
      <c r="L10" s="480"/>
      <c r="N10" s="480" t="s">
        <v>823</v>
      </c>
      <c r="O10" s="480"/>
      <c r="P10" s="497" t="s">
        <v>823</v>
      </c>
      <c r="Q10" s="496"/>
      <c r="R10" s="480" t="s">
        <v>824</v>
      </c>
      <c r="S10" s="480"/>
      <c r="T10" s="480"/>
      <c r="U10" s="480"/>
      <c r="V10" s="480"/>
    </row>
    <row r="11" spans="1:22">
      <c r="B11" s="480"/>
      <c r="C11" s="480"/>
      <c r="D11" s="203" t="s">
        <v>825</v>
      </c>
      <c r="E11" s="203" t="s">
        <v>826</v>
      </c>
      <c r="F11" s="203" t="s">
        <v>825</v>
      </c>
      <c r="G11" s="203" t="s">
        <v>826</v>
      </c>
      <c r="H11" s="203" t="s">
        <v>827</v>
      </c>
      <c r="I11" s="203" t="s">
        <v>828</v>
      </c>
      <c r="J11" s="203" t="s">
        <v>829</v>
      </c>
      <c r="K11" s="203" t="s">
        <v>830</v>
      </c>
      <c r="L11" s="203" t="s">
        <v>831</v>
      </c>
      <c r="M11" s="33"/>
      <c r="N11" s="203" t="s">
        <v>825</v>
      </c>
      <c r="O11" s="203" t="s">
        <v>826</v>
      </c>
      <c r="P11" s="203" t="s">
        <v>825</v>
      </c>
      <c r="Q11" s="203" t="s">
        <v>826</v>
      </c>
      <c r="R11" s="203" t="s">
        <v>827</v>
      </c>
      <c r="S11" s="203" t="s">
        <v>828</v>
      </c>
      <c r="T11" s="203" t="s">
        <v>829</v>
      </c>
      <c r="U11" s="203" t="s">
        <v>830</v>
      </c>
      <c r="V11" s="203" t="s">
        <v>831</v>
      </c>
    </row>
    <row r="12" spans="1:22">
      <c r="B12" s="495" t="s">
        <v>748</v>
      </c>
      <c r="C12" s="91" t="s">
        <v>832</v>
      </c>
      <c r="D12" s="91">
        <v>278</v>
      </c>
      <c r="E12" s="91">
        <v>195</v>
      </c>
      <c r="F12" s="91">
        <v>279</v>
      </c>
      <c r="G12" s="91">
        <v>212</v>
      </c>
      <c r="H12" s="91">
        <v>215</v>
      </c>
      <c r="I12" s="91">
        <v>207</v>
      </c>
      <c r="J12" s="91">
        <v>206</v>
      </c>
      <c r="K12" s="91">
        <v>203</v>
      </c>
      <c r="L12" s="51">
        <v>211</v>
      </c>
      <c r="N12" s="91">
        <v>278</v>
      </c>
      <c r="O12" s="91">
        <v>70.143884892086334</v>
      </c>
      <c r="P12" s="91">
        <v>279</v>
      </c>
      <c r="Q12" s="91">
        <v>75.98566308243727</v>
      </c>
      <c r="R12" s="91">
        <v>77.060931899641574</v>
      </c>
      <c r="S12" s="91">
        <v>74.193548387096769</v>
      </c>
      <c r="T12" s="91">
        <v>73.835125448028677</v>
      </c>
      <c r="U12" s="91">
        <v>72.759856630824373</v>
      </c>
      <c r="V12" s="231">
        <v>75.627240143369178</v>
      </c>
    </row>
    <row r="13" spans="1:22">
      <c r="B13" s="495"/>
      <c r="C13" s="91" t="s">
        <v>833</v>
      </c>
      <c r="D13" s="91">
        <v>278</v>
      </c>
      <c r="E13" s="91">
        <v>56</v>
      </c>
      <c r="F13" s="91">
        <v>279</v>
      </c>
      <c r="G13" s="91">
        <v>269</v>
      </c>
      <c r="H13" s="91">
        <v>270</v>
      </c>
      <c r="I13" s="91">
        <v>273</v>
      </c>
      <c r="J13" s="91">
        <v>273</v>
      </c>
      <c r="K13" s="91">
        <v>260</v>
      </c>
      <c r="L13" s="51">
        <v>273</v>
      </c>
      <c r="N13" s="91">
        <v>278</v>
      </c>
      <c r="O13" s="91">
        <v>20.14388489208633</v>
      </c>
      <c r="P13" s="91">
        <v>279</v>
      </c>
      <c r="Q13" s="91">
        <v>96.415770609318997</v>
      </c>
      <c r="R13" s="91">
        <v>96.774193548387103</v>
      </c>
      <c r="S13" s="91">
        <v>97.849462365591393</v>
      </c>
      <c r="T13" s="91">
        <v>97.849462365591393</v>
      </c>
      <c r="U13" s="91">
        <v>93.1899641577061</v>
      </c>
      <c r="V13" s="231">
        <v>97.849462365591393</v>
      </c>
    </row>
    <row r="14" spans="1:22">
      <c r="B14" s="495"/>
      <c r="C14" s="91" t="s">
        <v>834</v>
      </c>
      <c r="D14" s="91">
        <v>278</v>
      </c>
      <c r="E14" s="91">
        <v>196</v>
      </c>
      <c r="F14" s="91">
        <v>279</v>
      </c>
      <c r="G14" s="91">
        <v>212</v>
      </c>
      <c r="H14" s="91">
        <v>213</v>
      </c>
      <c r="I14" s="91">
        <v>207</v>
      </c>
      <c r="J14" s="91">
        <v>205</v>
      </c>
      <c r="K14" s="91">
        <v>198</v>
      </c>
      <c r="L14" s="51">
        <v>209</v>
      </c>
      <c r="N14" s="91">
        <v>278</v>
      </c>
      <c r="O14" s="91">
        <v>70.503597122302153</v>
      </c>
      <c r="P14" s="91">
        <v>279</v>
      </c>
      <c r="Q14" s="91">
        <v>75.98566308243727</v>
      </c>
      <c r="R14" s="91">
        <v>76.344086021505376</v>
      </c>
      <c r="S14" s="91">
        <v>74.193548387096769</v>
      </c>
      <c r="T14" s="91">
        <v>73.476702508960585</v>
      </c>
      <c r="U14" s="91">
        <v>70.967741935483872</v>
      </c>
      <c r="V14" s="231">
        <v>74.910394265232966</v>
      </c>
    </row>
    <row r="15" spans="1:22">
      <c r="B15" s="495" t="s">
        <v>749</v>
      </c>
      <c r="C15" s="91" t="s">
        <v>832</v>
      </c>
      <c r="D15" s="91">
        <v>462</v>
      </c>
      <c r="E15" s="91">
        <v>222</v>
      </c>
      <c r="F15" s="91">
        <v>466</v>
      </c>
      <c r="G15" s="91">
        <v>361</v>
      </c>
      <c r="H15" s="91">
        <v>361</v>
      </c>
      <c r="I15" s="91">
        <v>386</v>
      </c>
      <c r="J15" s="91">
        <v>386</v>
      </c>
      <c r="K15" s="91">
        <v>386</v>
      </c>
      <c r="L15" s="51">
        <v>386</v>
      </c>
      <c r="N15" s="91">
        <v>462</v>
      </c>
      <c r="O15" s="91">
        <v>48.051948051948052</v>
      </c>
      <c r="P15" s="91">
        <v>466</v>
      </c>
      <c r="Q15" s="91">
        <v>77.467811158798284</v>
      </c>
      <c r="R15" s="91">
        <v>77.467811158798284</v>
      </c>
      <c r="S15" s="91">
        <v>83.690987124463518</v>
      </c>
      <c r="T15" s="91">
        <v>82.832618025751074</v>
      </c>
      <c r="U15" s="91">
        <v>82.832618025751074</v>
      </c>
      <c r="V15" s="231">
        <v>82.832618025751074</v>
      </c>
    </row>
    <row r="16" spans="1:22">
      <c r="B16" s="495"/>
      <c r="C16" s="91" t="s">
        <v>833</v>
      </c>
      <c r="D16" s="91">
        <v>462</v>
      </c>
      <c r="E16" s="91">
        <v>382</v>
      </c>
      <c r="F16" s="91">
        <v>466</v>
      </c>
      <c r="G16" s="91">
        <v>453</v>
      </c>
      <c r="H16" s="91">
        <v>453</v>
      </c>
      <c r="I16" s="91">
        <v>457</v>
      </c>
      <c r="J16" s="91">
        <v>457</v>
      </c>
      <c r="K16" s="91">
        <v>457</v>
      </c>
      <c r="L16" s="51">
        <v>457</v>
      </c>
      <c r="N16" s="91">
        <v>462</v>
      </c>
      <c r="O16" s="91">
        <v>82.683982683982677</v>
      </c>
      <c r="P16" s="91">
        <v>466</v>
      </c>
      <c r="Q16" s="91">
        <v>97.210300429184542</v>
      </c>
      <c r="R16" s="91">
        <v>97.210300429184542</v>
      </c>
      <c r="S16" s="91">
        <v>98.068669527897001</v>
      </c>
      <c r="T16" s="91">
        <v>98.068669527897001</v>
      </c>
      <c r="U16" s="91">
        <v>98.068669527897001</v>
      </c>
      <c r="V16" s="231">
        <v>98.068669527897001</v>
      </c>
    </row>
    <row r="17" spans="2:22">
      <c r="B17" s="495"/>
      <c r="C17" s="91" t="s">
        <v>834</v>
      </c>
      <c r="D17" s="91">
        <v>462</v>
      </c>
      <c r="E17" s="91">
        <v>320</v>
      </c>
      <c r="F17" s="91">
        <v>466</v>
      </c>
      <c r="G17" s="91">
        <v>357</v>
      </c>
      <c r="H17" s="91">
        <v>357</v>
      </c>
      <c r="I17" s="91">
        <v>381</v>
      </c>
      <c r="J17" s="91">
        <v>381</v>
      </c>
      <c r="K17" s="91">
        <v>381</v>
      </c>
      <c r="L17" s="51">
        <v>381</v>
      </c>
      <c r="N17" s="91">
        <v>462</v>
      </c>
      <c r="O17" s="91">
        <v>69.264069264069263</v>
      </c>
      <c r="P17" s="91">
        <v>466</v>
      </c>
      <c r="Q17" s="91">
        <v>76.60944206008584</v>
      </c>
      <c r="R17" s="91">
        <v>76.60944206008584</v>
      </c>
      <c r="S17" s="91">
        <v>81.97424892703863</v>
      </c>
      <c r="T17" s="91">
        <v>81.759656652360519</v>
      </c>
      <c r="U17" s="91">
        <v>81.759656652360519</v>
      </c>
      <c r="V17" s="231">
        <v>81.759656652360519</v>
      </c>
    </row>
    <row r="18" spans="2:22">
      <c r="B18" s="495" t="s">
        <v>835</v>
      </c>
      <c r="C18" s="91" t="s">
        <v>832</v>
      </c>
      <c r="D18" s="91">
        <v>138</v>
      </c>
      <c r="E18" s="91">
        <v>60</v>
      </c>
      <c r="F18" s="91">
        <v>138</v>
      </c>
      <c r="G18" s="91">
        <v>88</v>
      </c>
      <c r="H18" s="91">
        <v>88</v>
      </c>
      <c r="I18" s="91">
        <v>96</v>
      </c>
      <c r="J18" s="91">
        <v>103</v>
      </c>
      <c r="K18" s="91">
        <v>94</v>
      </c>
      <c r="L18" s="51">
        <v>88</v>
      </c>
      <c r="N18" s="91">
        <v>138</v>
      </c>
      <c r="O18" s="91">
        <v>43.478260869565219</v>
      </c>
      <c r="P18" s="91">
        <v>138</v>
      </c>
      <c r="Q18" s="91">
        <v>63.768115942028977</v>
      </c>
      <c r="R18" s="91">
        <v>63.768115942028977</v>
      </c>
      <c r="S18" s="91">
        <v>69.565217391304344</v>
      </c>
      <c r="T18" s="91">
        <v>74.637681159420282</v>
      </c>
      <c r="U18" s="91">
        <v>68.115942028985515</v>
      </c>
      <c r="V18" s="231">
        <v>63.768115942028977</v>
      </c>
    </row>
    <row r="19" spans="2:22">
      <c r="B19" s="495"/>
      <c r="C19" s="91" t="s">
        <v>833</v>
      </c>
      <c r="D19" s="91">
        <v>138</v>
      </c>
      <c r="E19" s="91">
        <v>81</v>
      </c>
      <c r="F19" s="91">
        <v>138</v>
      </c>
      <c r="G19" s="91">
        <v>127</v>
      </c>
      <c r="H19" s="91">
        <v>132</v>
      </c>
      <c r="I19" s="91">
        <v>132</v>
      </c>
      <c r="J19" s="91">
        <v>132</v>
      </c>
      <c r="K19" s="91">
        <v>127</v>
      </c>
      <c r="L19" s="51">
        <v>129</v>
      </c>
      <c r="N19" s="91">
        <v>138</v>
      </c>
      <c r="O19" s="91">
        <v>58.695652173913047</v>
      </c>
      <c r="P19" s="91">
        <v>138</v>
      </c>
      <c r="Q19" s="91">
        <v>92.028985507246375</v>
      </c>
      <c r="R19" s="91">
        <v>95.652173913043484</v>
      </c>
      <c r="S19" s="91">
        <v>95.652173913043484</v>
      </c>
      <c r="T19" s="91">
        <v>95.652173913043484</v>
      </c>
      <c r="U19" s="91">
        <v>92.028985507246375</v>
      </c>
      <c r="V19" s="231">
        <v>93.478260869565219</v>
      </c>
    </row>
    <row r="20" spans="2:22">
      <c r="B20" s="495"/>
      <c r="C20" s="91" t="s">
        <v>834</v>
      </c>
      <c r="D20" s="91">
        <v>138</v>
      </c>
      <c r="E20" s="91">
        <v>58</v>
      </c>
      <c r="F20" s="91">
        <v>138</v>
      </c>
      <c r="G20" s="91">
        <v>85</v>
      </c>
      <c r="H20" s="91">
        <v>86</v>
      </c>
      <c r="I20" s="91">
        <v>93</v>
      </c>
      <c r="J20" s="91">
        <v>101</v>
      </c>
      <c r="K20" s="91">
        <v>89</v>
      </c>
      <c r="L20" s="51">
        <v>86</v>
      </c>
      <c r="N20" s="91">
        <v>138</v>
      </c>
      <c r="O20" s="91">
        <v>42.028985507246375</v>
      </c>
      <c r="P20" s="91">
        <v>138</v>
      </c>
      <c r="Q20" s="91">
        <v>61.594202898550719</v>
      </c>
      <c r="R20" s="91">
        <v>62.318840579710141</v>
      </c>
      <c r="S20" s="91">
        <v>67.391304347826093</v>
      </c>
      <c r="T20" s="91">
        <v>73.188405797101453</v>
      </c>
      <c r="U20" s="91">
        <v>64.492753623188406</v>
      </c>
      <c r="V20" s="231">
        <v>62.318840579710141</v>
      </c>
    </row>
    <row r="21" spans="2:22">
      <c r="B21" s="495" t="s">
        <v>836</v>
      </c>
      <c r="C21" s="91" t="s">
        <v>832</v>
      </c>
      <c r="D21" s="91">
        <v>293</v>
      </c>
      <c r="E21" s="91">
        <v>209</v>
      </c>
      <c r="F21" s="91">
        <v>293</v>
      </c>
      <c r="G21" s="91">
        <v>244</v>
      </c>
      <c r="H21" s="91">
        <v>242</v>
      </c>
      <c r="I21" s="91">
        <v>258</v>
      </c>
      <c r="J21" s="91">
        <v>255</v>
      </c>
      <c r="K21" s="91">
        <v>246</v>
      </c>
      <c r="L21" s="51">
        <v>251</v>
      </c>
      <c r="N21" s="91">
        <v>293</v>
      </c>
      <c r="O21" s="91">
        <v>71.331058020477812</v>
      </c>
      <c r="P21" s="91">
        <v>293</v>
      </c>
      <c r="Q21" s="91">
        <v>83.276450511945384</v>
      </c>
      <c r="R21" s="91">
        <v>82.593856655290097</v>
      </c>
      <c r="S21" s="91">
        <v>88.054607508532428</v>
      </c>
      <c r="T21" s="91">
        <v>87.030716723549489</v>
      </c>
      <c r="U21" s="91">
        <v>83.959044368600672</v>
      </c>
      <c r="V21" s="231">
        <v>85.665529010238899</v>
      </c>
    </row>
    <row r="22" spans="2:22">
      <c r="B22" s="495"/>
      <c r="C22" s="91" t="s">
        <v>833</v>
      </c>
      <c r="D22" s="91">
        <v>293</v>
      </c>
      <c r="E22" s="91">
        <v>81</v>
      </c>
      <c r="F22" s="91">
        <v>293</v>
      </c>
      <c r="G22" s="91">
        <v>284</v>
      </c>
      <c r="H22" s="91">
        <v>272</v>
      </c>
      <c r="I22" s="91">
        <v>272</v>
      </c>
      <c r="J22" s="91">
        <v>284</v>
      </c>
      <c r="K22" s="91">
        <v>282</v>
      </c>
      <c r="L22" s="51">
        <v>273</v>
      </c>
      <c r="N22" s="91">
        <v>293</v>
      </c>
      <c r="O22" s="91">
        <v>27.645051194539249</v>
      </c>
      <c r="P22" s="91">
        <v>293</v>
      </c>
      <c r="Q22" s="91">
        <v>96.928327645051198</v>
      </c>
      <c r="R22" s="91">
        <v>92.832764505119457</v>
      </c>
      <c r="S22" s="91">
        <v>92.832764505119457</v>
      </c>
      <c r="T22" s="91">
        <v>96.928327645051198</v>
      </c>
      <c r="U22" s="91">
        <v>96.24573378839591</v>
      </c>
      <c r="V22" s="231">
        <v>93.174061433447093</v>
      </c>
    </row>
    <row r="23" spans="2:22">
      <c r="B23" s="495"/>
      <c r="C23" s="91" t="s">
        <v>834</v>
      </c>
      <c r="D23" s="91">
        <v>293</v>
      </c>
      <c r="E23" s="91">
        <v>210</v>
      </c>
      <c r="F23" s="91">
        <v>293</v>
      </c>
      <c r="G23" s="91">
        <v>238</v>
      </c>
      <c r="H23" s="91">
        <v>234</v>
      </c>
      <c r="I23" s="91">
        <v>250</v>
      </c>
      <c r="J23" s="91">
        <v>254</v>
      </c>
      <c r="K23" s="91">
        <v>244</v>
      </c>
      <c r="L23" s="51">
        <v>245</v>
      </c>
      <c r="N23" s="91">
        <v>293</v>
      </c>
      <c r="O23" s="91">
        <v>71.672354948805463</v>
      </c>
      <c r="P23" s="91">
        <v>293</v>
      </c>
      <c r="Q23" s="91">
        <v>81.228668941979521</v>
      </c>
      <c r="R23" s="91">
        <v>79.863481228668945</v>
      </c>
      <c r="S23" s="91">
        <v>85.324232081911262</v>
      </c>
      <c r="T23" s="91">
        <v>86.689419795221852</v>
      </c>
      <c r="U23" s="91">
        <v>83.276450511945384</v>
      </c>
      <c r="V23" s="231">
        <v>83.617747440273035</v>
      </c>
    </row>
    <row r="24" spans="2:22">
      <c r="B24" s="495" t="s">
        <v>752</v>
      </c>
      <c r="C24" s="91" t="s">
        <v>832</v>
      </c>
      <c r="D24" s="91">
        <v>710</v>
      </c>
      <c r="E24" s="91">
        <v>161</v>
      </c>
      <c r="F24" s="91">
        <v>709</v>
      </c>
      <c r="G24" s="91">
        <v>211</v>
      </c>
      <c r="H24" s="91">
        <v>256</v>
      </c>
      <c r="I24" s="91">
        <v>421</v>
      </c>
      <c r="J24" s="91">
        <v>424</v>
      </c>
      <c r="K24" s="91">
        <v>428</v>
      </c>
      <c r="L24" s="51">
        <v>416</v>
      </c>
      <c r="N24" s="91">
        <v>710</v>
      </c>
      <c r="O24" s="91">
        <v>22.676056338028168</v>
      </c>
      <c r="P24" s="91">
        <v>709</v>
      </c>
      <c r="Q24" s="91">
        <v>29.760225669957684</v>
      </c>
      <c r="R24" s="91">
        <v>36.10719322990127</v>
      </c>
      <c r="S24" s="91">
        <v>59.379407616361071</v>
      </c>
      <c r="T24" s="91">
        <v>59.802538787023977</v>
      </c>
      <c r="U24" s="91">
        <v>60.36671368124118</v>
      </c>
      <c r="V24" s="231">
        <v>58.674188998589557</v>
      </c>
    </row>
    <row r="25" spans="2:22">
      <c r="B25" s="495"/>
      <c r="C25" s="91" t="s">
        <v>833</v>
      </c>
      <c r="D25" s="91">
        <v>710</v>
      </c>
      <c r="E25" s="91">
        <v>686</v>
      </c>
      <c r="F25" s="91">
        <v>709</v>
      </c>
      <c r="G25" s="91">
        <v>677</v>
      </c>
      <c r="H25" s="91">
        <v>700</v>
      </c>
      <c r="I25" s="91">
        <v>691</v>
      </c>
      <c r="J25" s="91">
        <v>691</v>
      </c>
      <c r="K25" s="91">
        <v>668</v>
      </c>
      <c r="L25" s="51">
        <v>641</v>
      </c>
      <c r="N25" s="91">
        <v>710</v>
      </c>
      <c r="O25" s="91">
        <v>96.619718309859167</v>
      </c>
      <c r="P25" s="91">
        <v>709</v>
      </c>
      <c r="Q25" s="91">
        <v>95.486600846262334</v>
      </c>
      <c r="R25" s="91">
        <v>98.73060648801129</v>
      </c>
      <c r="S25" s="91">
        <v>97.461212976022566</v>
      </c>
      <c r="T25" s="91">
        <v>97.461212976022566</v>
      </c>
      <c r="U25" s="91">
        <v>94.217207334273624</v>
      </c>
      <c r="V25" s="231">
        <v>90.40902679830748</v>
      </c>
    </row>
    <row r="26" spans="2:22">
      <c r="B26" s="495"/>
      <c r="C26" s="91" t="s">
        <v>834</v>
      </c>
      <c r="D26" s="91">
        <v>710</v>
      </c>
      <c r="E26" s="91">
        <v>161</v>
      </c>
      <c r="F26" s="91">
        <v>709</v>
      </c>
      <c r="G26" s="91">
        <v>204</v>
      </c>
      <c r="H26" s="91">
        <v>253</v>
      </c>
      <c r="I26" s="91">
        <v>416</v>
      </c>
      <c r="J26" s="91">
        <v>417</v>
      </c>
      <c r="K26" s="91">
        <v>407</v>
      </c>
      <c r="L26" s="51">
        <v>398</v>
      </c>
      <c r="N26" s="91">
        <v>710</v>
      </c>
      <c r="O26" s="91">
        <v>22.676056338028168</v>
      </c>
      <c r="P26" s="91">
        <v>709</v>
      </c>
      <c r="Q26" s="91">
        <v>28.772919605077576</v>
      </c>
      <c r="R26" s="91">
        <v>35.684062059238364</v>
      </c>
      <c r="S26" s="91">
        <v>58.674188998589557</v>
      </c>
      <c r="T26" s="91">
        <v>58.815232722143861</v>
      </c>
      <c r="U26" s="91">
        <v>57.404795486600847</v>
      </c>
      <c r="V26" s="231">
        <v>56.13540197461213</v>
      </c>
    </row>
    <row r="27" spans="2:22">
      <c r="B27" s="495" t="s">
        <v>753</v>
      </c>
      <c r="C27" s="91" t="s">
        <v>832</v>
      </c>
      <c r="D27" s="91">
        <v>324</v>
      </c>
      <c r="E27" s="91">
        <v>170</v>
      </c>
      <c r="F27" s="91">
        <v>323</v>
      </c>
      <c r="G27" s="91">
        <v>182</v>
      </c>
      <c r="H27" s="91">
        <v>119</v>
      </c>
      <c r="I27" s="91">
        <v>118</v>
      </c>
      <c r="J27" s="91">
        <v>138</v>
      </c>
      <c r="K27" s="91">
        <v>140</v>
      </c>
      <c r="L27" s="51">
        <v>140</v>
      </c>
      <c r="N27" s="91">
        <v>324</v>
      </c>
      <c r="O27" s="91">
        <v>52.469135802469133</v>
      </c>
      <c r="P27" s="91">
        <v>323</v>
      </c>
      <c r="Q27" s="91">
        <v>56.346749226006189</v>
      </c>
      <c r="R27" s="91">
        <v>36.84210526315789</v>
      </c>
      <c r="S27" s="91">
        <v>36.532507739938083</v>
      </c>
      <c r="T27" s="91">
        <v>42.724458204334361</v>
      </c>
      <c r="U27" s="91">
        <v>43.343653250773997</v>
      </c>
      <c r="V27" s="231">
        <v>43.343653250773997</v>
      </c>
    </row>
    <row r="28" spans="2:22">
      <c r="B28" s="495"/>
      <c r="C28" s="91" t="s">
        <v>833</v>
      </c>
      <c r="D28" s="91">
        <v>324</v>
      </c>
      <c r="E28" s="91">
        <v>313</v>
      </c>
      <c r="F28" s="91">
        <v>323</v>
      </c>
      <c r="G28" s="91">
        <v>320</v>
      </c>
      <c r="H28" s="91">
        <v>307</v>
      </c>
      <c r="I28" s="91">
        <v>306</v>
      </c>
      <c r="J28" s="91">
        <v>315</v>
      </c>
      <c r="K28" s="91">
        <v>278</v>
      </c>
      <c r="L28" s="51">
        <v>278</v>
      </c>
      <c r="N28" s="91">
        <v>324</v>
      </c>
      <c r="O28" s="91">
        <v>96.604938271604937</v>
      </c>
      <c r="P28" s="91">
        <v>323</v>
      </c>
      <c r="Q28" s="91">
        <v>99.071207430340564</v>
      </c>
      <c r="R28" s="91">
        <v>95.046439628482972</v>
      </c>
      <c r="S28" s="91">
        <v>94.73684210526315</v>
      </c>
      <c r="T28" s="91">
        <v>97.523219814241486</v>
      </c>
      <c r="U28" s="91">
        <v>92.569659442724458</v>
      </c>
      <c r="V28" s="231">
        <v>86.068111455108351</v>
      </c>
    </row>
    <row r="29" spans="2:22">
      <c r="B29" s="495"/>
      <c r="C29" s="91" t="s">
        <v>834</v>
      </c>
      <c r="D29" s="91">
        <v>324</v>
      </c>
      <c r="E29" s="91">
        <v>170</v>
      </c>
      <c r="F29" s="91">
        <v>323</v>
      </c>
      <c r="G29" s="91">
        <v>182</v>
      </c>
      <c r="H29" s="91">
        <v>116</v>
      </c>
      <c r="I29" s="91">
        <v>117</v>
      </c>
      <c r="J29" s="91">
        <v>138</v>
      </c>
      <c r="K29" s="91">
        <v>140</v>
      </c>
      <c r="L29" s="51">
        <v>140</v>
      </c>
      <c r="N29" s="91">
        <v>324</v>
      </c>
      <c r="O29" s="91">
        <v>52.469135802469133</v>
      </c>
      <c r="P29" s="91">
        <v>323</v>
      </c>
      <c r="Q29" s="91">
        <v>56.346749226006189</v>
      </c>
      <c r="R29" s="91">
        <v>35.913312693498447</v>
      </c>
      <c r="S29" s="91">
        <v>36.222910216718269</v>
      </c>
      <c r="T29" s="91">
        <v>42.724458204334361</v>
      </c>
      <c r="U29" s="91">
        <v>43.343653250773997</v>
      </c>
      <c r="V29" s="231">
        <v>43.343653250773997</v>
      </c>
    </row>
    <row r="30" spans="2:22">
      <c r="B30" s="495" t="s">
        <v>754</v>
      </c>
      <c r="C30" s="91" t="s">
        <v>832</v>
      </c>
      <c r="D30" s="91">
        <v>313</v>
      </c>
      <c r="E30" s="91">
        <v>87</v>
      </c>
      <c r="F30" s="91">
        <v>316</v>
      </c>
      <c r="G30" s="91">
        <v>96</v>
      </c>
      <c r="H30" s="91">
        <v>111</v>
      </c>
      <c r="I30" s="91">
        <v>135</v>
      </c>
      <c r="J30" s="91">
        <v>149</v>
      </c>
      <c r="K30" s="91">
        <v>92</v>
      </c>
      <c r="L30" s="51">
        <v>76</v>
      </c>
      <c r="N30" s="91">
        <v>313</v>
      </c>
      <c r="O30" s="91">
        <v>27.795527156549522</v>
      </c>
      <c r="P30" s="91">
        <v>316</v>
      </c>
      <c r="Q30" s="91">
        <v>30.37974683544304</v>
      </c>
      <c r="R30" s="91">
        <v>35.12658227848101</v>
      </c>
      <c r="S30" s="91">
        <v>42.721518987341774</v>
      </c>
      <c r="T30" s="91">
        <v>47.151898734177216</v>
      </c>
      <c r="U30" s="91">
        <v>29.11392405063291</v>
      </c>
      <c r="V30" s="231">
        <v>24.050632911392405</v>
      </c>
    </row>
    <row r="31" spans="2:22">
      <c r="B31" s="495"/>
      <c r="C31" s="91" t="s">
        <v>833</v>
      </c>
      <c r="D31" s="91">
        <v>313</v>
      </c>
      <c r="E31" s="91">
        <v>268</v>
      </c>
      <c r="F31" s="91">
        <v>316</v>
      </c>
      <c r="G31" s="91">
        <v>282</v>
      </c>
      <c r="H31" s="91">
        <v>314</v>
      </c>
      <c r="I31" s="91">
        <v>307</v>
      </c>
      <c r="J31" s="91">
        <v>250</v>
      </c>
      <c r="K31" s="91">
        <v>276</v>
      </c>
      <c r="L31" s="51">
        <v>220</v>
      </c>
      <c r="N31" s="91">
        <v>313</v>
      </c>
      <c r="O31" s="91">
        <v>85.623003194888184</v>
      </c>
      <c r="P31" s="91">
        <v>316</v>
      </c>
      <c r="Q31" s="91">
        <v>89.240506329113927</v>
      </c>
      <c r="R31" s="91">
        <v>99.367088607594937</v>
      </c>
      <c r="S31" s="91">
        <v>97.151898734177209</v>
      </c>
      <c r="T31" s="91">
        <v>79.113924050632917</v>
      </c>
      <c r="U31" s="91">
        <v>87.341772151898738</v>
      </c>
      <c r="V31" s="231">
        <v>69.620253164556971</v>
      </c>
    </row>
    <row r="32" spans="2:22">
      <c r="B32" s="495"/>
      <c r="C32" s="91" t="s">
        <v>834</v>
      </c>
      <c r="D32" s="91">
        <v>313</v>
      </c>
      <c r="E32" s="91">
        <v>88</v>
      </c>
      <c r="F32" s="91">
        <v>316</v>
      </c>
      <c r="G32" s="91">
        <v>93</v>
      </c>
      <c r="H32" s="91">
        <v>108</v>
      </c>
      <c r="I32" s="91">
        <v>130</v>
      </c>
      <c r="J32" s="91">
        <v>118</v>
      </c>
      <c r="K32" s="91">
        <v>91</v>
      </c>
      <c r="L32" s="51">
        <v>61</v>
      </c>
      <c r="N32" s="91">
        <v>313</v>
      </c>
      <c r="O32" s="91">
        <v>28.115015974440894</v>
      </c>
      <c r="P32" s="91">
        <v>316</v>
      </c>
      <c r="Q32" s="91">
        <v>29.430379746835445</v>
      </c>
      <c r="R32" s="91">
        <v>34.177215189873415</v>
      </c>
      <c r="S32" s="91">
        <v>41.139240506329116</v>
      </c>
      <c r="T32" s="91">
        <v>37.341772151898731</v>
      </c>
      <c r="U32" s="91">
        <v>28.481012658227851</v>
      </c>
      <c r="V32" s="231">
        <v>19.303797468354432</v>
      </c>
    </row>
    <row r="33" spans="2:22">
      <c r="B33" s="495" t="s">
        <v>755</v>
      </c>
      <c r="C33" s="91" t="s">
        <v>832</v>
      </c>
      <c r="D33" s="91">
        <v>443</v>
      </c>
      <c r="E33" s="91">
        <v>255</v>
      </c>
      <c r="F33" s="91">
        <v>446</v>
      </c>
      <c r="G33" s="91">
        <v>276</v>
      </c>
      <c r="H33" s="91">
        <v>276</v>
      </c>
      <c r="I33" s="91">
        <v>272</v>
      </c>
      <c r="J33" s="91">
        <v>285</v>
      </c>
      <c r="K33" s="91">
        <v>285</v>
      </c>
      <c r="L33" s="51">
        <v>286</v>
      </c>
      <c r="N33" s="91">
        <v>443</v>
      </c>
      <c r="O33" s="91">
        <v>57.562076749435661</v>
      </c>
      <c r="P33" s="91">
        <v>446</v>
      </c>
      <c r="Q33" s="91">
        <v>61.883408071748882</v>
      </c>
      <c r="R33" s="91">
        <v>61.883408071748882</v>
      </c>
      <c r="S33" s="91">
        <v>60.986547085201792</v>
      </c>
      <c r="T33" s="91">
        <v>63.901345291479814</v>
      </c>
      <c r="U33" s="91">
        <v>63.901345291479814</v>
      </c>
      <c r="V33" s="231">
        <v>64.125560538116588</v>
      </c>
    </row>
    <row r="34" spans="2:22">
      <c r="B34" s="495"/>
      <c r="C34" s="91" t="s">
        <v>833</v>
      </c>
      <c r="D34" s="91">
        <v>443</v>
      </c>
      <c r="E34" s="91">
        <v>383</v>
      </c>
      <c r="F34" s="91">
        <v>446</v>
      </c>
      <c r="G34" s="91">
        <v>420</v>
      </c>
      <c r="H34" s="91">
        <v>420</v>
      </c>
      <c r="I34" s="91">
        <v>425</v>
      </c>
      <c r="J34" s="91">
        <v>431</v>
      </c>
      <c r="K34" s="91">
        <v>431</v>
      </c>
      <c r="L34" s="51">
        <v>426</v>
      </c>
      <c r="N34" s="91">
        <v>443</v>
      </c>
      <c r="O34" s="91">
        <v>86.455981941309261</v>
      </c>
      <c r="P34" s="91">
        <v>446</v>
      </c>
      <c r="Q34" s="91">
        <v>94.170403587443957</v>
      </c>
      <c r="R34" s="91">
        <v>94.170403587443957</v>
      </c>
      <c r="S34" s="91">
        <v>95.291479820627799</v>
      </c>
      <c r="T34" s="91">
        <v>96.63677130044843</v>
      </c>
      <c r="U34" s="91">
        <v>96.63677130044843</v>
      </c>
      <c r="V34" s="231">
        <v>95.515695067264573</v>
      </c>
    </row>
    <row r="35" spans="2:22">
      <c r="B35" s="495"/>
      <c r="C35" s="91" t="s">
        <v>834</v>
      </c>
      <c r="D35" s="91">
        <v>443</v>
      </c>
      <c r="E35" s="91">
        <v>252</v>
      </c>
      <c r="F35" s="91">
        <v>446</v>
      </c>
      <c r="G35" s="91">
        <v>273</v>
      </c>
      <c r="H35" s="91">
        <v>273</v>
      </c>
      <c r="I35" s="91">
        <v>271</v>
      </c>
      <c r="J35" s="91">
        <v>281</v>
      </c>
      <c r="K35" s="91">
        <v>281</v>
      </c>
      <c r="L35" s="51">
        <v>282</v>
      </c>
      <c r="N35" s="91">
        <v>443</v>
      </c>
      <c r="O35" s="91">
        <v>56.884875846501124</v>
      </c>
      <c r="P35" s="91">
        <v>446</v>
      </c>
      <c r="Q35" s="91">
        <v>61.210762331838566</v>
      </c>
      <c r="R35" s="91">
        <v>61.210762331838566</v>
      </c>
      <c r="S35" s="91">
        <v>60.762331838565018</v>
      </c>
      <c r="T35" s="91">
        <v>63.004484304932738</v>
      </c>
      <c r="U35" s="91">
        <v>63.004484304932738</v>
      </c>
      <c r="V35" s="231">
        <v>63.228699551569512</v>
      </c>
    </row>
    <row r="36" spans="2:22">
      <c r="B36" s="495" t="s">
        <v>837</v>
      </c>
      <c r="C36" s="91" t="s">
        <v>832</v>
      </c>
      <c r="D36" s="91">
        <v>175</v>
      </c>
      <c r="E36" s="91">
        <v>91</v>
      </c>
      <c r="F36" s="91">
        <v>177</v>
      </c>
      <c r="G36" s="91">
        <v>104</v>
      </c>
      <c r="H36" s="91">
        <v>104</v>
      </c>
      <c r="I36" s="91">
        <v>104</v>
      </c>
      <c r="J36" s="91">
        <v>104</v>
      </c>
      <c r="K36" s="91">
        <v>100</v>
      </c>
      <c r="L36" s="51">
        <v>100</v>
      </c>
      <c r="N36" s="91">
        <v>175</v>
      </c>
      <c r="O36" s="91">
        <v>52</v>
      </c>
      <c r="P36" s="91">
        <v>177</v>
      </c>
      <c r="Q36" s="91">
        <v>58.757062146892657</v>
      </c>
      <c r="R36" s="91">
        <v>58.757062146892657</v>
      </c>
      <c r="S36" s="91">
        <v>58.757062146892657</v>
      </c>
      <c r="T36" s="91">
        <v>58.757062146892657</v>
      </c>
      <c r="U36" s="91">
        <v>56.497175141242941</v>
      </c>
      <c r="V36" s="231">
        <v>56.497175141242941</v>
      </c>
    </row>
    <row r="37" spans="2:22">
      <c r="B37" s="495"/>
      <c r="C37" s="91" t="s">
        <v>833</v>
      </c>
      <c r="D37" s="91">
        <v>175</v>
      </c>
      <c r="E37" s="91">
        <v>156</v>
      </c>
      <c r="F37" s="91">
        <v>177</v>
      </c>
      <c r="G37" s="91">
        <v>156</v>
      </c>
      <c r="H37" s="91">
        <v>156</v>
      </c>
      <c r="I37" s="91">
        <v>156</v>
      </c>
      <c r="J37" s="91">
        <v>156</v>
      </c>
      <c r="K37" s="91">
        <v>157</v>
      </c>
      <c r="L37" s="51">
        <v>157</v>
      </c>
      <c r="N37" s="91">
        <v>175</v>
      </c>
      <c r="O37" s="91">
        <v>89.142857142857139</v>
      </c>
      <c r="P37" s="91">
        <v>177</v>
      </c>
      <c r="Q37" s="91">
        <v>88.135593220338976</v>
      </c>
      <c r="R37" s="91">
        <v>88.135593220338976</v>
      </c>
      <c r="S37" s="91">
        <v>88.135593220338976</v>
      </c>
      <c r="T37" s="91">
        <v>88.135593220338976</v>
      </c>
      <c r="U37" s="91">
        <v>89.265536723163848</v>
      </c>
      <c r="V37" s="231">
        <v>88.700564971751419</v>
      </c>
    </row>
    <row r="38" spans="2:22">
      <c r="B38" s="495"/>
      <c r="C38" s="91" t="s">
        <v>834</v>
      </c>
      <c r="D38" s="91">
        <v>175</v>
      </c>
      <c r="E38" s="91">
        <v>91</v>
      </c>
      <c r="F38" s="91">
        <v>177</v>
      </c>
      <c r="G38" s="91">
        <v>97</v>
      </c>
      <c r="H38" s="91">
        <v>97</v>
      </c>
      <c r="I38" s="91">
        <v>97</v>
      </c>
      <c r="J38" s="91">
        <v>97</v>
      </c>
      <c r="K38" s="91">
        <v>95</v>
      </c>
      <c r="L38" s="51">
        <v>95</v>
      </c>
      <c r="N38" s="91">
        <v>175</v>
      </c>
      <c r="O38" s="91">
        <v>52</v>
      </c>
      <c r="P38" s="91">
        <v>177</v>
      </c>
      <c r="Q38" s="91">
        <v>54.802259887005647</v>
      </c>
      <c r="R38" s="91">
        <v>54.802259887005647</v>
      </c>
      <c r="S38" s="91">
        <v>54.802259887005647</v>
      </c>
      <c r="T38" s="91">
        <v>54.802259887005647</v>
      </c>
      <c r="U38" s="91">
        <v>53.10734463276836</v>
      </c>
      <c r="V38" s="231">
        <v>53.672316384180796</v>
      </c>
    </row>
    <row r="39" spans="2:22">
      <c r="B39" s="495" t="s">
        <v>838</v>
      </c>
      <c r="C39" s="91" t="s">
        <v>832</v>
      </c>
      <c r="D39" s="91">
        <v>97</v>
      </c>
      <c r="E39" s="91">
        <v>22</v>
      </c>
      <c r="F39" s="91">
        <v>97</v>
      </c>
      <c r="G39" s="91">
        <v>44</v>
      </c>
      <c r="H39" s="91">
        <v>44</v>
      </c>
      <c r="I39" s="91">
        <v>48</v>
      </c>
      <c r="J39" s="91">
        <v>47</v>
      </c>
      <c r="K39" s="91">
        <v>47</v>
      </c>
      <c r="L39" s="51">
        <v>48</v>
      </c>
      <c r="N39" s="91">
        <v>97</v>
      </c>
      <c r="O39" s="91">
        <v>22.680412371134022</v>
      </c>
      <c r="P39" s="91">
        <v>97</v>
      </c>
      <c r="Q39" s="91">
        <v>45.360824742268044</v>
      </c>
      <c r="R39" s="91">
        <v>45.360824742268044</v>
      </c>
      <c r="S39" s="91">
        <v>49.484536082474229</v>
      </c>
      <c r="T39" s="91">
        <v>48.453608247422679</v>
      </c>
      <c r="U39" s="91">
        <v>48.453608247422679</v>
      </c>
      <c r="V39" s="231">
        <v>49.484536082474229</v>
      </c>
    </row>
    <row r="40" spans="2:22">
      <c r="B40" s="495"/>
      <c r="C40" s="91" t="s">
        <v>833</v>
      </c>
      <c r="D40" s="91">
        <v>97</v>
      </c>
      <c r="E40" s="91">
        <v>50</v>
      </c>
      <c r="F40" s="91">
        <v>97</v>
      </c>
      <c r="G40" s="91">
        <v>70</v>
      </c>
      <c r="H40" s="91">
        <v>70</v>
      </c>
      <c r="I40" s="91">
        <v>75</v>
      </c>
      <c r="J40" s="91">
        <v>71</v>
      </c>
      <c r="K40" s="91">
        <v>72</v>
      </c>
      <c r="L40" s="51">
        <v>82</v>
      </c>
      <c r="N40" s="91">
        <v>97</v>
      </c>
      <c r="O40" s="91">
        <v>51.546391752577314</v>
      </c>
      <c r="P40" s="91">
        <v>97</v>
      </c>
      <c r="Q40" s="91">
        <v>72.164948453608247</v>
      </c>
      <c r="R40" s="91">
        <v>72.164948453608247</v>
      </c>
      <c r="S40" s="91">
        <v>77.319587628865989</v>
      </c>
      <c r="T40" s="91">
        <v>73.19587628865979</v>
      </c>
      <c r="U40" s="91">
        <v>74.226804123711347</v>
      </c>
      <c r="V40" s="231">
        <v>84.536082474226802</v>
      </c>
    </row>
    <row r="41" spans="2:22">
      <c r="B41" s="495"/>
      <c r="C41" s="91" t="s">
        <v>834</v>
      </c>
      <c r="D41" s="91">
        <v>97</v>
      </c>
      <c r="E41" s="91">
        <v>35</v>
      </c>
      <c r="F41" s="91">
        <v>97</v>
      </c>
      <c r="G41" s="91">
        <v>40</v>
      </c>
      <c r="H41" s="91">
        <v>40</v>
      </c>
      <c r="I41" s="91">
        <v>41</v>
      </c>
      <c r="J41" s="91">
        <v>40</v>
      </c>
      <c r="K41" s="91">
        <v>40</v>
      </c>
      <c r="L41" s="51">
        <v>44</v>
      </c>
      <c r="N41" s="91">
        <v>97</v>
      </c>
      <c r="O41" s="91">
        <v>36.082474226804123</v>
      </c>
      <c r="P41" s="91">
        <v>97</v>
      </c>
      <c r="Q41" s="91">
        <v>41.237113402061851</v>
      </c>
      <c r="R41" s="91">
        <v>41.237113402061851</v>
      </c>
      <c r="S41" s="91">
        <v>42.268041237113401</v>
      </c>
      <c r="T41" s="91">
        <v>41.237113402061851</v>
      </c>
      <c r="U41" s="91">
        <v>41.237113402061851</v>
      </c>
      <c r="V41" s="231">
        <v>45.360824742268044</v>
      </c>
    </row>
    <row r="42" spans="2:22">
      <c r="B42" s="495" t="s">
        <v>839</v>
      </c>
      <c r="C42" s="91" t="s">
        <v>832</v>
      </c>
      <c r="D42" s="91">
        <v>68</v>
      </c>
      <c r="E42" s="91">
        <v>25</v>
      </c>
      <c r="F42" s="91">
        <v>68</v>
      </c>
      <c r="G42" s="91">
        <v>34</v>
      </c>
      <c r="H42" s="91">
        <v>34</v>
      </c>
      <c r="I42" s="91">
        <v>32</v>
      </c>
      <c r="J42" s="91">
        <v>33</v>
      </c>
      <c r="K42" s="91">
        <v>32</v>
      </c>
      <c r="L42" s="51">
        <v>31</v>
      </c>
      <c r="N42" s="91">
        <v>68</v>
      </c>
      <c r="O42" s="91">
        <v>36.764705882352942</v>
      </c>
      <c r="P42" s="91">
        <v>68</v>
      </c>
      <c r="Q42" s="91">
        <v>50</v>
      </c>
      <c r="R42" s="91">
        <v>50</v>
      </c>
      <c r="S42" s="91">
        <v>54.411764705882348</v>
      </c>
      <c r="T42" s="91">
        <v>55.882352941176471</v>
      </c>
      <c r="U42" s="91">
        <v>54.411764705882348</v>
      </c>
      <c r="V42" s="231">
        <v>45.588235294117645</v>
      </c>
    </row>
    <row r="43" spans="2:22">
      <c r="B43" s="495"/>
      <c r="C43" s="91" t="s">
        <v>833</v>
      </c>
      <c r="D43" s="91">
        <v>68</v>
      </c>
      <c r="E43" s="91">
        <v>28</v>
      </c>
      <c r="F43" s="91">
        <v>68</v>
      </c>
      <c r="G43" s="91">
        <v>39</v>
      </c>
      <c r="H43" s="91">
        <v>39</v>
      </c>
      <c r="I43" s="91">
        <v>39</v>
      </c>
      <c r="J43" s="91">
        <v>40</v>
      </c>
      <c r="K43" s="91">
        <v>42</v>
      </c>
      <c r="L43" s="51">
        <v>45</v>
      </c>
      <c r="N43" s="91">
        <v>68</v>
      </c>
      <c r="O43" s="91">
        <v>41.17647058823529</v>
      </c>
      <c r="P43" s="91">
        <v>68</v>
      </c>
      <c r="Q43" s="91">
        <v>57.352941176470587</v>
      </c>
      <c r="R43" s="91">
        <v>57.352941176470587</v>
      </c>
      <c r="S43" s="91">
        <v>57.352941176470587</v>
      </c>
      <c r="T43" s="91">
        <v>58.82352941176471</v>
      </c>
      <c r="U43" s="91">
        <v>61.764705882352942</v>
      </c>
      <c r="V43" s="231">
        <v>66.17647058823529</v>
      </c>
    </row>
    <row r="44" spans="2:22">
      <c r="B44" s="495"/>
      <c r="C44" s="91" t="s">
        <v>834</v>
      </c>
      <c r="D44" s="91">
        <v>68</v>
      </c>
      <c r="E44" s="91">
        <v>25</v>
      </c>
      <c r="F44" s="91">
        <v>68</v>
      </c>
      <c r="G44" s="91">
        <v>27</v>
      </c>
      <c r="H44" s="91">
        <v>27</v>
      </c>
      <c r="I44" s="91">
        <v>28</v>
      </c>
      <c r="J44" s="91">
        <v>29</v>
      </c>
      <c r="K44" s="91">
        <v>30</v>
      </c>
      <c r="L44" s="51">
        <v>28</v>
      </c>
      <c r="N44" s="91">
        <v>68</v>
      </c>
      <c r="O44" s="91">
        <v>36.764705882352942</v>
      </c>
      <c r="P44" s="91">
        <v>68</v>
      </c>
      <c r="Q44" s="91">
        <v>39.705882352941174</v>
      </c>
      <c r="R44" s="91">
        <v>39.705882352941174</v>
      </c>
      <c r="S44" s="91">
        <v>48.529411764705884</v>
      </c>
      <c r="T44" s="91">
        <v>50</v>
      </c>
      <c r="U44" s="91">
        <v>51.470588235294116</v>
      </c>
      <c r="V44" s="231">
        <v>41.17647058823529</v>
      </c>
    </row>
    <row r="45" spans="2:22">
      <c r="B45" s="495" t="s">
        <v>760</v>
      </c>
      <c r="C45" s="91" t="s">
        <v>832</v>
      </c>
      <c r="D45" s="91">
        <v>114</v>
      </c>
      <c r="E45" s="91">
        <v>55</v>
      </c>
      <c r="F45" s="91">
        <v>114</v>
      </c>
      <c r="G45" s="91">
        <v>61</v>
      </c>
      <c r="H45" s="91">
        <v>62</v>
      </c>
      <c r="I45" s="91">
        <v>61</v>
      </c>
      <c r="J45" s="91">
        <v>54</v>
      </c>
      <c r="K45" s="91">
        <v>55</v>
      </c>
      <c r="L45" s="51">
        <v>62</v>
      </c>
      <c r="N45" s="91">
        <v>114</v>
      </c>
      <c r="O45" s="91">
        <v>48.245614035087719</v>
      </c>
      <c r="P45" s="91">
        <v>114</v>
      </c>
      <c r="Q45" s="91">
        <v>53.508771929824562</v>
      </c>
      <c r="R45" s="91">
        <v>54.385964912280706</v>
      </c>
      <c r="S45" s="91">
        <v>53.508771929824562</v>
      </c>
      <c r="T45" s="91">
        <v>47.368421052631575</v>
      </c>
      <c r="U45" s="91">
        <v>48.245614035087719</v>
      </c>
      <c r="V45" s="231">
        <v>54.385964912280706</v>
      </c>
    </row>
    <row r="46" spans="2:22">
      <c r="B46" s="495"/>
      <c r="C46" s="91" t="s">
        <v>833</v>
      </c>
      <c r="D46" s="91">
        <v>114</v>
      </c>
      <c r="E46" s="91">
        <v>97</v>
      </c>
      <c r="F46" s="91">
        <v>114</v>
      </c>
      <c r="G46" s="91">
        <v>100</v>
      </c>
      <c r="H46" s="91">
        <v>101</v>
      </c>
      <c r="I46" s="91">
        <v>101</v>
      </c>
      <c r="J46" s="91">
        <v>105</v>
      </c>
      <c r="K46" s="91">
        <v>87</v>
      </c>
      <c r="L46" s="51">
        <v>90</v>
      </c>
      <c r="N46" s="91">
        <v>114</v>
      </c>
      <c r="O46" s="91">
        <v>85.087719298245617</v>
      </c>
      <c r="P46" s="91">
        <v>114</v>
      </c>
      <c r="Q46" s="91">
        <v>87.719298245614027</v>
      </c>
      <c r="R46" s="91">
        <v>88.596491228070178</v>
      </c>
      <c r="S46" s="91">
        <v>87.719298245614027</v>
      </c>
      <c r="T46" s="91">
        <v>92.10526315789474</v>
      </c>
      <c r="U46" s="91">
        <v>76.31578947368422</v>
      </c>
      <c r="V46" s="231">
        <v>78.94736842105263</v>
      </c>
    </row>
    <row r="47" spans="2:22">
      <c r="B47" s="495"/>
      <c r="C47" s="91" t="s">
        <v>834</v>
      </c>
      <c r="D47" s="91">
        <v>114</v>
      </c>
      <c r="E47" s="91">
        <v>52</v>
      </c>
      <c r="F47" s="91">
        <v>114</v>
      </c>
      <c r="G47" s="91">
        <v>60</v>
      </c>
      <c r="H47" s="91">
        <v>57</v>
      </c>
      <c r="I47" s="91">
        <v>58</v>
      </c>
      <c r="J47" s="91">
        <v>53</v>
      </c>
      <c r="K47" s="91">
        <v>51</v>
      </c>
      <c r="L47" s="51">
        <v>58</v>
      </c>
      <c r="N47" s="91">
        <v>114</v>
      </c>
      <c r="O47" s="91">
        <v>45.614035087719294</v>
      </c>
      <c r="P47" s="91">
        <v>114</v>
      </c>
      <c r="Q47" s="91">
        <v>52.631578947368418</v>
      </c>
      <c r="R47" s="91">
        <v>50</v>
      </c>
      <c r="S47" s="91">
        <v>50.877192982456144</v>
      </c>
      <c r="T47" s="91">
        <v>46.491228070175438</v>
      </c>
      <c r="U47" s="91">
        <v>44.736842105263158</v>
      </c>
      <c r="V47" s="231">
        <v>50.877192982456144</v>
      </c>
    </row>
    <row r="48" spans="2:22">
      <c r="B48" s="495" t="s">
        <v>761</v>
      </c>
      <c r="C48" s="91" t="s">
        <v>832</v>
      </c>
      <c r="D48" s="91">
        <v>349</v>
      </c>
      <c r="E48" s="91">
        <v>149</v>
      </c>
      <c r="F48" s="91">
        <v>349</v>
      </c>
      <c r="G48" s="91">
        <v>127</v>
      </c>
      <c r="H48" s="91">
        <v>125</v>
      </c>
      <c r="I48" s="91">
        <v>161</v>
      </c>
      <c r="J48" s="91">
        <v>162</v>
      </c>
      <c r="K48" s="91">
        <v>145</v>
      </c>
      <c r="L48" s="51">
        <v>153</v>
      </c>
      <c r="N48" s="91">
        <v>349</v>
      </c>
      <c r="O48" s="91">
        <v>42.693409742120345</v>
      </c>
      <c r="P48" s="91">
        <v>349</v>
      </c>
      <c r="Q48" s="91">
        <v>36.389684813753583</v>
      </c>
      <c r="R48" s="91">
        <v>35.816618911174785</v>
      </c>
      <c r="S48" s="91">
        <v>46.131805157593128</v>
      </c>
      <c r="T48" s="91">
        <v>46.704871060171918</v>
      </c>
      <c r="U48" s="91">
        <v>40.974212034383953</v>
      </c>
      <c r="V48" s="231">
        <v>43.839541547277939</v>
      </c>
    </row>
    <row r="49" spans="2:22">
      <c r="B49" s="495"/>
      <c r="C49" s="91" t="s">
        <v>833</v>
      </c>
      <c r="D49" s="91">
        <v>349</v>
      </c>
      <c r="E49" s="91">
        <v>181</v>
      </c>
      <c r="F49" s="91">
        <v>349</v>
      </c>
      <c r="G49" s="91">
        <v>307</v>
      </c>
      <c r="H49" s="91">
        <v>289</v>
      </c>
      <c r="I49" s="91">
        <v>286</v>
      </c>
      <c r="J49" s="91">
        <v>287</v>
      </c>
      <c r="K49" s="91">
        <v>270</v>
      </c>
      <c r="L49" s="51">
        <v>293</v>
      </c>
      <c r="N49" s="91">
        <v>349</v>
      </c>
      <c r="O49" s="91">
        <v>51.862464183381086</v>
      </c>
      <c r="P49" s="91">
        <v>349</v>
      </c>
      <c r="Q49" s="91">
        <v>87.96561604584528</v>
      </c>
      <c r="R49" s="91">
        <v>82.808022922636098</v>
      </c>
      <c r="S49" s="91">
        <v>81.948424068767906</v>
      </c>
      <c r="T49" s="91">
        <v>82.52148997134671</v>
      </c>
      <c r="U49" s="91">
        <v>77.363896848137543</v>
      </c>
      <c r="V49" s="231">
        <v>83.954154727793693</v>
      </c>
    </row>
    <row r="50" spans="2:22">
      <c r="B50" s="495"/>
      <c r="C50" s="91" t="s">
        <v>834</v>
      </c>
      <c r="D50" s="91">
        <v>349</v>
      </c>
      <c r="E50" s="91">
        <v>149</v>
      </c>
      <c r="F50" s="91">
        <v>349</v>
      </c>
      <c r="G50" s="91">
        <v>122</v>
      </c>
      <c r="H50" s="91">
        <v>114</v>
      </c>
      <c r="I50" s="91">
        <v>144</v>
      </c>
      <c r="J50" s="91">
        <v>150</v>
      </c>
      <c r="K50" s="91">
        <v>136</v>
      </c>
      <c r="L50" s="51">
        <v>145</v>
      </c>
      <c r="N50" s="91">
        <v>349</v>
      </c>
      <c r="O50" s="91">
        <v>42.693409742120345</v>
      </c>
      <c r="P50" s="91">
        <v>349</v>
      </c>
      <c r="Q50" s="91">
        <v>34.957020057306593</v>
      </c>
      <c r="R50" s="91">
        <v>32.664756446991404</v>
      </c>
      <c r="S50" s="91">
        <v>41.260744985673355</v>
      </c>
      <c r="T50" s="91">
        <v>43.266475644699142</v>
      </c>
      <c r="U50" s="91">
        <v>38.968481375358166</v>
      </c>
      <c r="V50" s="231">
        <v>41.54727793696275</v>
      </c>
    </row>
    <row r="51" spans="2:22">
      <c r="B51" s="495" t="s">
        <v>762</v>
      </c>
      <c r="C51" s="91" t="s">
        <v>832</v>
      </c>
      <c r="D51" s="91">
        <v>821</v>
      </c>
      <c r="E51" s="91">
        <v>240</v>
      </c>
      <c r="F51" s="91">
        <v>823</v>
      </c>
      <c r="G51" s="91">
        <v>582</v>
      </c>
      <c r="H51" s="91">
        <v>616</v>
      </c>
      <c r="I51" s="91">
        <v>616</v>
      </c>
      <c r="J51" s="91">
        <v>626</v>
      </c>
      <c r="K51" s="91">
        <v>611</v>
      </c>
      <c r="L51" s="51">
        <v>611</v>
      </c>
      <c r="N51" s="91">
        <v>821</v>
      </c>
      <c r="O51" s="91">
        <v>29.232643118148598</v>
      </c>
      <c r="P51" s="91">
        <v>823</v>
      </c>
      <c r="Q51" s="91">
        <v>70.716889428918591</v>
      </c>
      <c r="R51" s="91">
        <v>74.848116646415548</v>
      </c>
      <c r="S51" s="91">
        <v>78.250303766707177</v>
      </c>
      <c r="T51" s="91">
        <v>80.801944106925887</v>
      </c>
      <c r="U51" s="91">
        <v>80.801944106925887</v>
      </c>
      <c r="V51" s="231">
        <v>74.240583232077768</v>
      </c>
    </row>
    <row r="52" spans="2:22">
      <c r="B52" s="495"/>
      <c r="C52" s="91" t="s">
        <v>833</v>
      </c>
      <c r="D52" s="91">
        <v>821</v>
      </c>
      <c r="E52" s="91">
        <v>0</v>
      </c>
      <c r="F52" s="91">
        <v>823</v>
      </c>
      <c r="G52" s="91">
        <v>790</v>
      </c>
      <c r="H52" s="91">
        <v>784</v>
      </c>
      <c r="I52" s="91">
        <v>751</v>
      </c>
      <c r="J52" s="91">
        <v>720</v>
      </c>
      <c r="K52" s="91">
        <v>721</v>
      </c>
      <c r="L52" s="51">
        <v>721</v>
      </c>
      <c r="N52" s="91">
        <v>821</v>
      </c>
      <c r="O52" s="91">
        <v>0</v>
      </c>
      <c r="P52" s="91">
        <v>823</v>
      </c>
      <c r="Q52" s="91">
        <v>95.990279465370605</v>
      </c>
      <c r="R52" s="91">
        <v>95.261239368165249</v>
      </c>
      <c r="S52" s="91">
        <v>95.139732685297702</v>
      </c>
      <c r="T52" s="91">
        <v>84.204131227217488</v>
      </c>
      <c r="U52" s="91">
        <v>84.204131227217488</v>
      </c>
      <c r="V52" s="231">
        <v>87.606318347509117</v>
      </c>
    </row>
    <row r="53" spans="2:22">
      <c r="B53" s="495"/>
      <c r="C53" s="91" t="s">
        <v>834</v>
      </c>
      <c r="D53" s="91">
        <v>821</v>
      </c>
      <c r="E53" s="91">
        <v>226</v>
      </c>
      <c r="F53" s="91">
        <v>823</v>
      </c>
      <c r="G53" s="91">
        <v>576</v>
      </c>
      <c r="H53" s="91">
        <v>597</v>
      </c>
      <c r="I53" s="91">
        <v>586</v>
      </c>
      <c r="J53" s="91">
        <v>588</v>
      </c>
      <c r="K53" s="91">
        <v>569</v>
      </c>
      <c r="L53" s="51">
        <v>569</v>
      </c>
      <c r="N53" s="91">
        <v>821</v>
      </c>
      <c r="O53" s="91">
        <v>27.527405602923267</v>
      </c>
      <c r="P53" s="91">
        <v>823</v>
      </c>
      <c r="Q53" s="91">
        <v>69.98784933171325</v>
      </c>
      <c r="R53" s="91">
        <v>72.53948967193196</v>
      </c>
      <c r="S53" s="91">
        <v>73.754556500607535</v>
      </c>
      <c r="T53" s="91">
        <v>72.53948967193196</v>
      </c>
      <c r="U53" s="91">
        <v>72.53948967193196</v>
      </c>
      <c r="V53" s="231">
        <v>69.137302551640346</v>
      </c>
    </row>
    <row r="54" spans="2:22">
      <c r="B54" s="495" t="s">
        <v>840</v>
      </c>
      <c r="C54" s="91" t="s">
        <v>832</v>
      </c>
      <c r="D54" s="91">
        <v>346</v>
      </c>
      <c r="E54" s="91">
        <v>78</v>
      </c>
      <c r="F54" s="91">
        <v>346</v>
      </c>
      <c r="G54" s="91">
        <v>133</v>
      </c>
      <c r="H54" s="91">
        <v>133</v>
      </c>
      <c r="I54" s="91">
        <v>96</v>
      </c>
      <c r="J54" s="91">
        <v>137</v>
      </c>
      <c r="K54" s="91">
        <v>137</v>
      </c>
      <c r="L54" s="51">
        <v>135</v>
      </c>
      <c r="N54" s="91">
        <v>346</v>
      </c>
      <c r="O54" s="91">
        <v>22.543352601156069</v>
      </c>
      <c r="P54" s="91">
        <v>346</v>
      </c>
      <c r="Q54" s="91">
        <v>38.439306358381501</v>
      </c>
      <c r="R54" s="91">
        <v>38.439306358381501</v>
      </c>
      <c r="S54" s="91">
        <v>38.439306358381501</v>
      </c>
      <c r="T54" s="91">
        <v>39.595375722543352</v>
      </c>
      <c r="U54" s="91">
        <v>39.595375722543352</v>
      </c>
      <c r="V54" s="231">
        <v>39.017341040462426</v>
      </c>
    </row>
    <row r="55" spans="2:22">
      <c r="B55" s="495"/>
      <c r="C55" s="91" t="s">
        <v>833</v>
      </c>
      <c r="D55" s="91">
        <v>346</v>
      </c>
      <c r="E55" s="91">
        <v>177</v>
      </c>
      <c r="F55" s="91">
        <v>346</v>
      </c>
      <c r="G55" s="91">
        <v>177</v>
      </c>
      <c r="H55" s="91">
        <v>177</v>
      </c>
      <c r="I55" s="91">
        <v>171</v>
      </c>
      <c r="J55" s="91">
        <v>193</v>
      </c>
      <c r="K55" s="91">
        <v>188</v>
      </c>
      <c r="L55" s="51">
        <v>189</v>
      </c>
      <c r="N55" s="91">
        <v>346</v>
      </c>
      <c r="O55" s="91">
        <v>51.156069364161851</v>
      </c>
      <c r="P55" s="91">
        <v>346</v>
      </c>
      <c r="Q55" s="91">
        <v>51.156069364161851</v>
      </c>
      <c r="R55" s="91">
        <v>51.156069364161851</v>
      </c>
      <c r="S55" s="91">
        <v>51.156069364161851</v>
      </c>
      <c r="T55" s="91">
        <v>55.780346820809243</v>
      </c>
      <c r="U55" s="91">
        <v>55.780346820809243</v>
      </c>
      <c r="V55" s="231">
        <v>54.624277456647398</v>
      </c>
    </row>
    <row r="56" spans="2:22">
      <c r="B56" s="495"/>
      <c r="C56" s="91" t="s">
        <v>834</v>
      </c>
      <c r="D56" s="91">
        <v>346</v>
      </c>
      <c r="E56" s="91">
        <v>76</v>
      </c>
      <c r="F56" s="91">
        <v>346</v>
      </c>
      <c r="G56" s="91">
        <v>109</v>
      </c>
      <c r="H56" s="91">
        <v>109</v>
      </c>
      <c r="I56" s="91">
        <v>72</v>
      </c>
      <c r="J56" s="91">
        <v>136</v>
      </c>
      <c r="K56" s="91">
        <v>137</v>
      </c>
      <c r="L56" s="51">
        <v>134</v>
      </c>
      <c r="N56" s="91">
        <v>346</v>
      </c>
      <c r="O56" s="91">
        <v>21.965317919075144</v>
      </c>
      <c r="P56" s="91">
        <v>346</v>
      </c>
      <c r="Q56" s="91">
        <v>31.502890173410403</v>
      </c>
      <c r="R56" s="91">
        <v>31.502890173410403</v>
      </c>
      <c r="S56" s="91">
        <v>31.502890173410403</v>
      </c>
      <c r="T56" s="91">
        <v>37.283236994219656</v>
      </c>
      <c r="U56" s="91">
        <v>37.283236994219656</v>
      </c>
      <c r="V56" s="231">
        <v>38.728323699421964</v>
      </c>
    </row>
    <row r="57" spans="2:22">
      <c r="B57" s="495" t="s">
        <v>764</v>
      </c>
      <c r="C57" s="91" t="s">
        <v>832</v>
      </c>
      <c r="D57" s="91">
        <v>172</v>
      </c>
      <c r="E57" s="91">
        <v>73</v>
      </c>
      <c r="F57" s="91">
        <v>171</v>
      </c>
      <c r="G57" s="91">
        <v>69</v>
      </c>
      <c r="H57" s="91">
        <v>69</v>
      </c>
      <c r="I57" s="91">
        <v>69</v>
      </c>
      <c r="J57" s="91">
        <v>69</v>
      </c>
      <c r="K57" s="91">
        <v>69</v>
      </c>
      <c r="L57" s="51">
        <v>69</v>
      </c>
      <c r="N57" s="91">
        <v>172</v>
      </c>
      <c r="O57" s="91">
        <v>42.441860465116278</v>
      </c>
      <c r="P57" s="91">
        <v>171</v>
      </c>
      <c r="Q57" s="91">
        <v>40.350877192982452</v>
      </c>
      <c r="R57" s="91">
        <v>40.350877192982452</v>
      </c>
      <c r="S57" s="91">
        <v>40.350877192982452</v>
      </c>
      <c r="T57" s="91">
        <v>40.350877192982452</v>
      </c>
      <c r="U57" s="91">
        <v>40.350877192982452</v>
      </c>
      <c r="V57" s="231">
        <v>40.350877192982452</v>
      </c>
    </row>
    <row r="58" spans="2:22">
      <c r="B58" s="495"/>
      <c r="C58" s="91" t="s">
        <v>833</v>
      </c>
      <c r="D58" s="91">
        <v>172</v>
      </c>
      <c r="E58" s="91">
        <v>0</v>
      </c>
      <c r="F58" s="91">
        <v>171</v>
      </c>
      <c r="G58" s="91">
        <v>69</v>
      </c>
      <c r="H58" s="91">
        <v>69</v>
      </c>
      <c r="I58" s="91">
        <v>69</v>
      </c>
      <c r="J58" s="91">
        <v>69</v>
      </c>
      <c r="K58" s="91">
        <v>69</v>
      </c>
      <c r="L58" s="51">
        <v>69</v>
      </c>
      <c r="N58" s="91">
        <v>172</v>
      </c>
      <c r="O58" s="91">
        <v>0</v>
      </c>
      <c r="P58" s="91">
        <v>171</v>
      </c>
      <c r="Q58" s="91">
        <v>40.350877192982452</v>
      </c>
      <c r="R58" s="91">
        <v>40.350877192982452</v>
      </c>
      <c r="S58" s="91">
        <v>40.350877192982452</v>
      </c>
      <c r="T58" s="91">
        <v>40.350877192982452</v>
      </c>
      <c r="U58" s="91">
        <v>40.350877192982452</v>
      </c>
      <c r="V58" s="231">
        <v>40.350877192982452</v>
      </c>
    </row>
    <row r="59" spans="2:22">
      <c r="B59" s="495"/>
      <c r="C59" s="91" t="s">
        <v>834</v>
      </c>
      <c r="D59" s="91">
        <v>172</v>
      </c>
      <c r="E59" s="91">
        <v>73</v>
      </c>
      <c r="F59" s="91">
        <v>171</v>
      </c>
      <c r="G59" s="91">
        <v>69</v>
      </c>
      <c r="H59" s="91">
        <v>69</v>
      </c>
      <c r="I59" s="91">
        <v>69</v>
      </c>
      <c r="J59" s="91">
        <v>69</v>
      </c>
      <c r="K59" s="91">
        <v>69</v>
      </c>
      <c r="L59" s="51">
        <v>69</v>
      </c>
      <c r="N59" s="91">
        <v>172</v>
      </c>
      <c r="O59" s="91">
        <v>42.441860465116278</v>
      </c>
      <c r="P59" s="91">
        <v>171</v>
      </c>
      <c r="Q59" s="91">
        <v>40.350877192982452</v>
      </c>
      <c r="R59" s="91">
        <v>40.350877192982452</v>
      </c>
      <c r="S59" s="91">
        <v>40.350877192982452</v>
      </c>
      <c r="T59" s="91">
        <v>40.350877192982452</v>
      </c>
      <c r="U59" s="91">
        <v>40.350877192982452</v>
      </c>
      <c r="V59" s="231">
        <v>40.350877192982452</v>
      </c>
    </row>
    <row r="60" spans="2:22">
      <c r="B60" s="495" t="s">
        <v>765</v>
      </c>
      <c r="C60" s="91" t="s">
        <v>832</v>
      </c>
      <c r="D60" s="91">
        <v>6</v>
      </c>
      <c r="E60" s="91">
        <v>5</v>
      </c>
      <c r="F60" s="91">
        <v>8</v>
      </c>
      <c r="G60" s="91">
        <v>8</v>
      </c>
      <c r="H60" s="91">
        <v>8</v>
      </c>
      <c r="I60" s="91">
        <v>8</v>
      </c>
      <c r="J60" s="91">
        <v>8</v>
      </c>
      <c r="K60" s="91">
        <v>8</v>
      </c>
      <c r="L60" s="51">
        <v>8</v>
      </c>
      <c r="N60" s="91">
        <v>6</v>
      </c>
      <c r="O60" s="91">
        <v>83.333333333333343</v>
      </c>
      <c r="P60" s="91">
        <v>8</v>
      </c>
      <c r="Q60" s="91">
        <v>100</v>
      </c>
      <c r="R60" s="91">
        <v>100</v>
      </c>
      <c r="S60" s="91">
        <v>100</v>
      </c>
      <c r="T60" s="91">
        <v>100</v>
      </c>
      <c r="U60" s="91">
        <v>100</v>
      </c>
      <c r="V60" s="231">
        <v>100</v>
      </c>
    </row>
    <row r="61" spans="2:22">
      <c r="B61" s="495"/>
      <c r="C61" s="91" t="s">
        <v>833</v>
      </c>
      <c r="D61" s="91">
        <v>6</v>
      </c>
      <c r="E61" s="91">
        <v>5</v>
      </c>
      <c r="F61" s="91">
        <v>8</v>
      </c>
      <c r="G61" s="91">
        <v>8</v>
      </c>
      <c r="H61" s="91">
        <v>8</v>
      </c>
      <c r="I61" s="91">
        <v>8</v>
      </c>
      <c r="J61" s="91">
        <v>8</v>
      </c>
      <c r="K61" s="91">
        <v>8</v>
      </c>
      <c r="L61" s="51">
        <v>8</v>
      </c>
      <c r="N61" s="91">
        <v>6</v>
      </c>
      <c r="O61" s="91">
        <v>83.333333333333343</v>
      </c>
      <c r="P61" s="91">
        <v>8</v>
      </c>
      <c r="Q61" s="91">
        <v>100</v>
      </c>
      <c r="R61" s="91">
        <v>100</v>
      </c>
      <c r="S61" s="91">
        <v>100</v>
      </c>
      <c r="T61" s="91">
        <v>100</v>
      </c>
      <c r="U61" s="91">
        <v>100</v>
      </c>
      <c r="V61" s="231">
        <v>100</v>
      </c>
    </row>
    <row r="62" spans="2:22">
      <c r="B62" s="495"/>
      <c r="C62" s="91" t="s">
        <v>834</v>
      </c>
      <c r="D62" s="91">
        <v>6</v>
      </c>
      <c r="E62" s="91">
        <v>5</v>
      </c>
      <c r="F62" s="91">
        <v>8</v>
      </c>
      <c r="G62" s="91">
        <v>8</v>
      </c>
      <c r="H62" s="91">
        <v>8</v>
      </c>
      <c r="I62" s="91">
        <v>8</v>
      </c>
      <c r="J62" s="91">
        <v>8</v>
      </c>
      <c r="K62" s="91">
        <v>8</v>
      </c>
      <c r="L62" s="51">
        <v>8</v>
      </c>
      <c r="N62" s="91">
        <v>6</v>
      </c>
      <c r="O62" s="91">
        <v>83.333333333333343</v>
      </c>
      <c r="P62" s="91">
        <v>8</v>
      </c>
      <c r="Q62" s="91">
        <v>100</v>
      </c>
      <c r="R62" s="91">
        <v>100</v>
      </c>
      <c r="S62" s="91">
        <v>100</v>
      </c>
      <c r="T62" s="91">
        <v>100</v>
      </c>
      <c r="U62" s="91">
        <v>100</v>
      </c>
      <c r="V62" s="231">
        <v>100</v>
      </c>
    </row>
    <row r="63" spans="2:22">
      <c r="B63" s="495" t="s">
        <v>766</v>
      </c>
      <c r="C63" s="91" t="s">
        <v>832</v>
      </c>
      <c r="D63" s="91">
        <v>6</v>
      </c>
      <c r="E63" s="91">
        <v>5</v>
      </c>
      <c r="F63" s="91">
        <v>6</v>
      </c>
      <c r="G63" s="91">
        <v>6</v>
      </c>
      <c r="H63" s="91">
        <v>6</v>
      </c>
      <c r="I63" s="91">
        <v>6</v>
      </c>
      <c r="J63" s="91">
        <v>6</v>
      </c>
      <c r="K63" s="91">
        <v>6</v>
      </c>
      <c r="L63" s="51">
        <v>6</v>
      </c>
      <c r="N63" s="91">
        <v>6</v>
      </c>
      <c r="O63" s="91">
        <v>83.333333333333343</v>
      </c>
      <c r="P63" s="91">
        <v>6</v>
      </c>
      <c r="Q63" s="91">
        <v>100</v>
      </c>
      <c r="R63" s="91">
        <v>100</v>
      </c>
      <c r="S63" s="91">
        <v>100</v>
      </c>
      <c r="T63" s="91">
        <v>100</v>
      </c>
      <c r="U63" s="91">
        <v>100</v>
      </c>
      <c r="V63" s="231">
        <v>100</v>
      </c>
    </row>
    <row r="64" spans="2:22">
      <c r="B64" s="495"/>
      <c r="C64" s="91" t="s">
        <v>833</v>
      </c>
      <c r="D64" s="91">
        <v>6</v>
      </c>
      <c r="E64" s="91">
        <v>5</v>
      </c>
      <c r="F64" s="91">
        <v>6</v>
      </c>
      <c r="G64" s="91">
        <v>6</v>
      </c>
      <c r="H64" s="91">
        <v>6</v>
      </c>
      <c r="I64" s="91">
        <v>6</v>
      </c>
      <c r="J64" s="91">
        <v>6</v>
      </c>
      <c r="K64" s="91">
        <v>6</v>
      </c>
      <c r="L64" s="51">
        <v>6</v>
      </c>
      <c r="N64" s="91">
        <v>6</v>
      </c>
      <c r="O64" s="91">
        <v>83.333333333333343</v>
      </c>
      <c r="P64" s="91">
        <v>6</v>
      </c>
      <c r="Q64" s="91">
        <v>100</v>
      </c>
      <c r="R64" s="91">
        <v>100</v>
      </c>
      <c r="S64" s="91">
        <v>100</v>
      </c>
      <c r="T64" s="91">
        <v>100</v>
      </c>
      <c r="U64" s="91">
        <v>100</v>
      </c>
      <c r="V64" s="231">
        <v>100</v>
      </c>
    </row>
    <row r="65" spans="2:22">
      <c r="B65" s="495"/>
      <c r="C65" s="91" t="s">
        <v>834</v>
      </c>
      <c r="D65" s="91">
        <v>6</v>
      </c>
      <c r="E65" s="91">
        <v>5</v>
      </c>
      <c r="F65" s="91">
        <v>6</v>
      </c>
      <c r="G65" s="91">
        <v>6</v>
      </c>
      <c r="H65" s="91">
        <v>6</v>
      </c>
      <c r="I65" s="91">
        <v>6</v>
      </c>
      <c r="J65" s="91">
        <v>6</v>
      </c>
      <c r="K65" s="91">
        <v>6</v>
      </c>
      <c r="L65" s="51">
        <v>6</v>
      </c>
      <c r="N65" s="91">
        <v>6</v>
      </c>
      <c r="O65" s="91">
        <v>83.333333333333343</v>
      </c>
      <c r="P65" s="91">
        <v>6</v>
      </c>
      <c r="Q65" s="91">
        <v>100</v>
      </c>
      <c r="R65" s="91">
        <v>100</v>
      </c>
      <c r="S65" s="91">
        <v>100</v>
      </c>
      <c r="T65" s="91">
        <v>100</v>
      </c>
      <c r="U65" s="91">
        <v>100</v>
      </c>
      <c r="V65" s="231">
        <v>100</v>
      </c>
    </row>
    <row r="66" spans="2:22">
      <c r="B66" s="495" t="s">
        <v>767</v>
      </c>
      <c r="C66" s="91" t="s">
        <v>832</v>
      </c>
      <c r="D66" s="91">
        <v>6</v>
      </c>
      <c r="E66" s="91">
        <v>5</v>
      </c>
      <c r="F66" s="91">
        <v>6</v>
      </c>
      <c r="G66" s="91">
        <v>6</v>
      </c>
      <c r="H66" s="91">
        <v>6</v>
      </c>
      <c r="I66" s="91">
        <v>6</v>
      </c>
      <c r="J66" s="91">
        <v>6</v>
      </c>
      <c r="K66" s="91">
        <v>6</v>
      </c>
      <c r="L66" s="51">
        <v>6</v>
      </c>
      <c r="N66" s="91">
        <v>6</v>
      </c>
      <c r="O66" s="91">
        <v>83.333333333333343</v>
      </c>
      <c r="P66" s="91">
        <v>6</v>
      </c>
      <c r="Q66" s="91">
        <v>100</v>
      </c>
      <c r="R66" s="91">
        <v>100</v>
      </c>
      <c r="S66" s="91">
        <v>100</v>
      </c>
      <c r="T66" s="91">
        <v>100</v>
      </c>
      <c r="U66" s="91">
        <v>100</v>
      </c>
      <c r="V66" s="231">
        <v>100</v>
      </c>
    </row>
    <row r="67" spans="2:22">
      <c r="B67" s="495"/>
      <c r="C67" s="91" t="s">
        <v>833</v>
      </c>
      <c r="D67" s="91">
        <v>6</v>
      </c>
      <c r="E67" s="91">
        <v>5</v>
      </c>
      <c r="F67" s="91">
        <v>6</v>
      </c>
      <c r="G67" s="91">
        <v>6</v>
      </c>
      <c r="H67" s="91">
        <v>6</v>
      </c>
      <c r="I67" s="91">
        <v>6</v>
      </c>
      <c r="J67" s="91">
        <v>6</v>
      </c>
      <c r="K67" s="91">
        <v>6</v>
      </c>
      <c r="L67" s="51">
        <v>6</v>
      </c>
      <c r="N67" s="91">
        <v>6</v>
      </c>
      <c r="O67" s="91">
        <v>83.333333333333343</v>
      </c>
      <c r="P67" s="91">
        <v>6</v>
      </c>
      <c r="Q67" s="91">
        <v>100</v>
      </c>
      <c r="R67" s="91">
        <v>100</v>
      </c>
      <c r="S67" s="91">
        <v>100</v>
      </c>
      <c r="T67" s="91">
        <v>100</v>
      </c>
      <c r="U67" s="91">
        <v>100</v>
      </c>
      <c r="V67" s="231">
        <v>100</v>
      </c>
    </row>
    <row r="68" spans="2:22">
      <c r="B68" s="495"/>
      <c r="C68" s="91" t="s">
        <v>834</v>
      </c>
      <c r="D68" s="91">
        <v>6</v>
      </c>
      <c r="E68" s="91">
        <v>5</v>
      </c>
      <c r="F68" s="91">
        <v>6</v>
      </c>
      <c r="G68" s="91">
        <v>6</v>
      </c>
      <c r="H68" s="91">
        <v>6</v>
      </c>
      <c r="I68" s="91">
        <v>6</v>
      </c>
      <c r="J68" s="91">
        <v>6</v>
      </c>
      <c r="K68" s="91">
        <v>6</v>
      </c>
      <c r="L68" s="51">
        <v>6</v>
      </c>
      <c r="N68" s="91">
        <v>6</v>
      </c>
      <c r="O68" s="91">
        <v>83.333333333333343</v>
      </c>
      <c r="P68" s="91">
        <v>6</v>
      </c>
      <c r="Q68" s="91">
        <v>100</v>
      </c>
      <c r="R68" s="91">
        <v>100</v>
      </c>
      <c r="S68" s="91">
        <v>100</v>
      </c>
      <c r="T68" s="91">
        <v>100</v>
      </c>
      <c r="U68" s="91">
        <v>100</v>
      </c>
      <c r="V68" s="231">
        <v>100</v>
      </c>
    </row>
    <row r="69" spans="2:22">
      <c r="B69" s="495" t="s">
        <v>567</v>
      </c>
      <c r="C69" s="91" t="s">
        <v>832</v>
      </c>
      <c r="D69" s="91">
        <v>8</v>
      </c>
      <c r="E69" s="91">
        <v>8</v>
      </c>
      <c r="F69" s="91">
        <v>8</v>
      </c>
      <c r="G69" s="91">
        <v>8</v>
      </c>
      <c r="H69" s="91">
        <v>8</v>
      </c>
      <c r="I69" s="91">
        <v>8</v>
      </c>
      <c r="J69" s="91">
        <v>8</v>
      </c>
      <c r="K69" s="91">
        <v>8</v>
      </c>
      <c r="L69" s="51">
        <v>8</v>
      </c>
      <c r="N69" s="91">
        <v>8</v>
      </c>
      <c r="O69" s="91">
        <v>100</v>
      </c>
      <c r="P69" s="91">
        <v>8</v>
      </c>
      <c r="Q69" s="91">
        <v>100</v>
      </c>
      <c r="R69" s="91">
        <v>100</v>
      </c>
      <c r="S69" s="91">
        <v>100</v>
      </c>
      <c r="T69" s="91">
        <v>100</v>
      </c>
      <c r="U69" s="91">
        <v>100</v>
      </c>
      <c r="V69" s="231">
        <v>100</v>
      </c>
    </row>
    <row r="70" spans="2:22">
      <c r="B70" s="495"/>
      <c r="C70" s="91" t="s">
        <v>833</v>
      </c>
      <c r="D70" s="91">
        <v>8</v>
      </c>
      <c r="E70" s="91">
        <v>8</v>
      </c>
      <c r="F70" s="91">
        <v>8</v>
      </c>
      <c r="G70" s="91">
        <v>8</v>
      </c>
      <c r="H70" s="91">
        <v>8</v>
      </c>
      <c r="I70" s="91">
        <v>8</v>
      </c>
      <c r="J70" s="91">
        <v>8</v>
      </c>
      <c r="K70" s="91">
        <v>8</v>
      </c>
      <c r="L70" s="51">
        <v>8</v>
      </c>
      <c r="N70" s="91">
        <v>8</v>
      </c>
      <c r="O70" s="91">
        <v>100</v>
      </c>
      <c r="P70" s="91">
        <v>8</v>
      </c>
      <c r="Q70" s="91">
        <v>100</v>
      </c>
      <c r="R70" s="91">
        <v>100</v>
      </c>
      <c r="S70" s="91">
        <v>100</v>
      </c>
      <c r="T70" s="91">
        <v>100</v>
      </c>
      <c r="U70" s="91">
        <v>100</v>
      </c>
      <c r="V70" s="231">
        <v>100</v>
      </c>
    </row>
    <row r="71" spans="2:22">
      <c r="B71" s="495"/>
      <c r="C71" s="91" t="s">
        <v>834</v>
      </c>
      <c r="D71" s="91">
        <v>8</v>
      </c>
      <c r="E71" s="91">
        <v>8</v>
      </c>
      <c r="F71" s="91">
        <v>8</v>
      </c>
      <c r="G71" s="91">
        <v>8</v>
      </c>
      <c r="H71" s="91">
        <v>8</v>
      </c>
      <c r="I71" s="91">
        <v>8</v>
      </c>
      <c r="J71" s="91">
        <v>8</v>
      </c>
      <c r="K71" s="91">
        <v>8</v>
      </c>
      <c r="L71" s="51">
        <v>8</v>
      </c>
      <c r="N71" s="91">
        <v>8</v>
      </c>
      <c r="O71" s="91">
        <v>100</v>
      </c>
      <c r="P71" s="91">
        <v>8</v>
      </c>
      <c r="Q71" s="91">
        <v>100</v>
      </c>
      <c r="R71" s="91">
        <v>100</v>
      </c>
      <c r="S71" s="91">
        <v>100</v>
      </c>
      <c r="T71" s="91">
        <v>100</v>
      </c>
      <c r="U71" s="91">
        <v>100</v>
      </c>
      <c r="V71" s="231">
        <v>100</v>
      </c>
    </row>
    <row r="72" spans="2:22">
      <c r="B72" s="495" t="s">
        <v>768</v>
      </c>
      <c r="C72" s="91" t="s">
        <v>832</v>
      </c>
      <c r="D72" s="91">
        <v>5</v>
      </c>
      <c r="E72" s="91">
        <v>5</v>
      </c>
      <c r="F72" s="91">
        <v>5</v>
      </c>
      <c r="G72" s="91">
        <v>5</v>
      </c>
      <c r="H72" s="91">
        <v>5</v>
      </c>
      <c r="I72" s="91">
        <v>5</v>
      </c>
      <c r="J72" s="91">
        <v>5</v>
      </c>
      <c r="K72" s="91">
        <v>5</v>
      </c>
      <c r="L72" s="51">
        <v>5</v>
      </c>
      <c r="N72" s="91">
        <v>5</v>
      </c>
      <c r="O72" s="91">
        <v>100</v>
      </c>
      <c r="P72" s="91">
        <v>5</v>
      </c>
      <c r="Q72" s="91">
        <v>100</v>
      </c>
      <c r="R72" s="91">
        <v>100</v>
      </c>
      <c r="S72" s="91">
        <v>100</v>
      </c>
      <c r="T72" s="91">
        <v>100</v>
      </c>
      <c r="U72" s="91">
        <v>100</v>
      </c>
      <c r="V72" s="231">
        <v>100</v>
      </c>
    </row>
    <row r="73" spans="2:22">
      <c r="B73" s="495"/>
      <c r="C73" s="91" t="s">
        <v>833</v>
      </c>
      <c r="D73" s="91">
        <v>5</v>
      </c>
      <c r="E73" s="91">
        <v>5</v>
      </c>
      <c r="F73" s="91">
        <v>5</v>
      </c>
      <c r="G73" s="91">
        <v>5</v>
      </c>
      <c r="H73" s="91">
        <v>5</v>
      </c>
      <c r="I73" s="91">
        <v>5</v>
      </c>
      <c r="J73" s="91">
        <v>5</v>
      </c>
      <c r="K73" s="91">
        <v>5</v>
      </c>
      <c r="L73" s="51">
        <v>5</v>
      </c>
      <c r="N73" s="91">
        <v>5</v>
      </c>
      <c r="O73" s="91">
        <v>100</v>
      </c>
      <c r="P73" s="91">
        <v>5</v>
      </c>
      <c r="Q73" s="91">
        <v>100</v>
      </c>
      <c r="R73" s="91">
        <v>100</v>
      </c>
      <c r="S73" s="91">
        <v>100</v>
      </c>
      <c r="T73" s="91">
        <v>100</v>
      </c>
      <c r="U73" s="91">
        <v>100</v>
      </c>
      <c r="V73" s="231">
        <v>100</v>
      </c>
    </row>
    <row r="74" spans="2:22">
      <c r="B74" s="495"/>
      <c r="C74" s="91" t="s">
        <v>834</v>
      </c>
      <c r="D74" s="91">
        <v>5</v>
      </c>
      <c r="E74" s="91">
        <v>5</v>
      </c>
      <c r="F74" s="91">
        <v>5</v>
      </c>
      <c r="G74" s="91">
        <v>5</v>
      </c>
      <c r="H74" s="91">
        <v>5</v>
      </c>
      <c r="I74" s="91">
        <v>5</v>
      </c>
      <c r="J74" s="91">
        <v>5</v>
      </c>
      <c r="K74" s="91">
        <v>5</v>
      </c>
      <c r="L74" s="51">
        <v>5</v>
      </c>
      <c r="N74" s="91">
        <v>5</v>
      </c>
      <c r="O74" s="91">
        <v>100</v>
      </c>
      <c r="P74" s="91">
        <v>5</v>
      </c>
      <c r="Q74" s="91">
        <v>100</v>
      </c>
      <c r="R74" s="91">
        <v>100</v>
      </c>
      <c r="S74" s="91">
        <v>100</v>
      </c>
      <c r="T74" s="91">
        <v>100</v>
      </c>
      <c r="U74" s="91">
        <v>100</v>
      </c>
      <c r="V74" s="231">
        <v>100</v>
      </c>
    </row>
    <row r="75" spans="2:22">
      <c r="B75" s="495" t="s">
        <v>769</v>
      </c>
      <c r="C75" s="91" t="s">
        <v>832</v>
      </c>
      <c r="D75" s="91">
        <v>4</v>
      </c>
      <c r="E75" s="91">
        <v>4</v>
      </c>
      <c r="F75" s="91">
        <v>4</v>
      </c>
      <c r="G75" s="91">
        <v>4</v>
      </c>
      <c r="H75" s="91">
        <v>4</v>
      </c>
      <c r="I75" s="91">
        <v>4</v>
      </c>
      <c r="J75" s="91">
        <v>4</v>
      </c>
      <c r="K75" s="91">
        <v>4</v>
      </c>
      <c r="L75" s="51">
        <v>4</v>
      </c>
      <c r="N75" s="91">
        <v>4</v>
      </c>
      <c r="O75" s="91">
        <v>100</v>
      </c>
      <c r="P75" s="91">
        <v>4</v>
      </c>
      <c r="Q75" s="91">
        <v>100</v>
      </c>
      <c r="R75" s="91">
        <v>100</v>
      </c>
      <c r="S75" s="91">
        <v>100</v>
      </c>
      <c r="T75" s="91">
        <v>100</v>
      </c>
      <c r="U75" s="91">
        <v>100</v>
      </c>
      <c r="V75" s="231">
        <v>100</v>
      </c>
    </row>
    <row r="76" spans="2:22">
      <c r="B76" s="495"/>
      <c r="C76" s="91" t="s">
        <v>833</v>
      </c>
      <c r="D76" s="91">
        <v>4</v>
      </c>
      <c r="E76" s="91">
        <v>4</v>
      </c>
      <c r="F76" s="91">
        <v>4</v>
      </c>
      <c r="G76" s="91">
        <v>4</v>
      </c>
      <c r="H76" s="91">
        <v>4</v>
      </c>
      <c r="I76" s="91">
        <v>4</v>
      </c>
      <c r="J76" s="91">
        <v>4</v>
      </c>
      <c r="K76" s="91">
        <v>4</v>
      </c>
      <c r="L76" s="51">
        <v>4</v>
      </c>
      <c r="N76" s="91">
        <v>4</v>
      </c>
      <c r="O76" s="91">
        <v>100</v>
      </c>
      <c r="P76" s="91">
        <v>4</v>
      </c>
      <c r="Q76" s="91">
        <v>100</v>
      </c>
      <c r="R76" s="91">
        <v>100</v>
      </c>
      <c r="S76" s="91">
        <v>100</v>
      </c>
      <c r="T76" s="91">
        <v>100</v>
      </c>
      <c r="U76" s="91">
        <v>100</v>
      </c>
      <c r="V76" s="231">
        <v>100</v>
      </c>
    </row>
    <row r="77" spans="2:22">
      <c r="B77" s="495"/>
      <c r="C77" s="91" t="s">
        <v>834</v>
      </c>
      <c r="D77" s="91">
        <v>4</v>
      </c>
      <c r="E77" s="91">
        <v>4</v>
      </c>
      <c r="F77" s="91">
        <v>4</v>
      </c>
      <c r="G77" s="91">
        <v>4</v>
      </c>
      <c r="H77" s="91">
        <v>4</v>
      </c>
      <c r="I77" s="91">
        <v>4</v>
      </c>
      <c r="J77" s="91">
        <v>4</v>
      </c>
      <c r="K77" s="91">
        <v>4</v>
      </c>
      <c r="L77" s="51">
        <v>4</v>
      </c>
      <c r="N77" s="91">
        <v>4</v>
      </c>
      <c r="O77" s="91">
        <v>100</v>
      </c>
      <c r="P77" s="91">
        <v>4</v>
      </c>
      <c r="Q77" s="91">
        <v>100</v>
      </c>
      <c r="R77" s="91">
        <v>100</v>
      </c>
      <c r="S77" s="91">
        <v>100</v>
      </c>
      <c r="T77" s="91">
        <v>100</v>
      </c>
      <c r="U77" s="91">
        <v>100</v>
      </c>
      <c r="V77" s="231">
        <v>100</v>
      </c>
    </row>
    <row r="78" spans="2:22">
      <c r="B78" s="495" t="s">
        <v>770</v>
      </c>
      <c r="C78" s="91" t="s">
        <v>832</v>
      </c>
      <c r="D78" s="91">
        <v>3</v>
      </c>
      <c r="E78" s="91">
        <v>3</v>
      </c>
      <c r="F78" s="91">
        <v>3</v>
      </c>
      <c r="G78" s="91">
        <v>3</v>
      </c>
      <c r="H78" s="91">
        <v>3</v>
      </c>
      <c r="I78" s="91">
        <v>3</v>
      </c>
      <c r="J78" s="91">
        <v>3</v>
      </c>
      <c r="K78" s="91">
        <v>3</v>
      </c>
      <c r="L78" s="51">
        <v>3</v>
      </c>
      <c r="N78" s="91">
        <v>3</v>
      </c>
      <c r="O78" s="91">
        <v>100</v>
      </c>
      <c r="P78" s="91">
        <v>3</v>
      </c>
      <c r="Q78" s="91">
        <v>100</v>
      </c>
      <c r="R78" s="91">
        <v>100</v>
      </c>
      <c r="S78" s="91">
        <v>100</v>
      </c>
      <c r="T78" s="91">
        <v>100</v>
      </c>
      <c r="U78" s="91">
        <v>100</v>
      </c>
      <c r="V78" s="231">
        <v>100</v>
      </c>
    </row>
    <row r="79" spans="2:22">
      <c r="B79" s="495"/>
      <c r="C79" s="91" t="s">
        <v>833</v>
      </c>
      <c r="D79" s="91">
        <v>3</v>
      </c>
      <c r="E79" s="91">
        <v>3</v>
      </c>
      <c r="F79" s="91">
        <v>3</v>
      </c>
      <c r="G79" s="91">
        <v>3</v>
      </c>
      <c r="H79" s="91">
        <v>3</v>
      </c>
      <c r="I79" s="91">
        <v>3</v>
      </c>
      <c r="J79" s="91">
        <v>3</v>
      </c>
      <c r="K79" s="91">
        <v>3</v>
      </c>
      <c r="L79" s="51">
        <v>3</v>
      </c>
      <c r="N79" s="91">
        <v>3</v>
      </c>
      <c r="O79" s="91">
        <v>100</v>
      </c>
      <c r="P79" s="91">
        <v>3</v>
      </c>
      <c r="Q79" s="91">
        <v>100</v>
      </c>
      <c r="R79" s="91">
        <v>100</v>
      </c>
      <c r="S79" s="91">
        <v>100</v>
      </c>
      <c r="T79" s="91">
        <v>100</v>
      </c>
      <c r="U79" s="91">
        <v>100</v>
      </c>
      <c r="V79" s="231">
        <v>100</v>
      </c>
    </row>
    <row r="80" spans="2:22">
      <c r="B80" s="495"/>
      <c r="C80" s="91" t="s">
        <v>834</v>
      </c>
      <c r="D80" s="91">
        <v>3</v>
      </c>
      <c r="E80" s="91">
        <v>3</v>
      </c>
      <c r="F80" s="91">
        <v>3</v>
      </c>
      <c r="G80" s="91">
        <v>3</v>
      </c>
      <c r="H80" s="91">
        <v>3</v>
      </c>
      <c r="I80" s="91">
        <v>3</v>
      </c>
      <c r="J80" s="91">
        <v>3</v>
      </c>
      <c r="K80" s="91">
        <v>3</v>
      </c>
      <c r="L80" s="51">
        <v>3</v>
      </c>
      <c r="N80" s="91">
        <v>3</v>
      </c>
      <c r="O80" s="91">
        <v>100</v>
      </c>
      <c r="P80" s="91">
        <v>3</v>
      </c>
      <c r="Q80" s="91">
        <v>100</v>
      </c>
      <c r="R80" s="91">
        <v>100</v>
      </c>
      <c r="S80" s="91">
        <v>100</v>
      </c>
      <c r="T80" s="91">
        <v>100</v>
      </c>
      <c r="U80" s="91">
        <v>100</v>
      </c>
      <c r="V80" s="231">
        <v>100</v>
      </c>
    </row>
    <row r="81" spans="2:22">
      <c r="B81" s="495" t="s">
        <v>462</v>
      </c>
      <c r="C81" s="91" t="s">
        <v>832</v>
      </c>
      <c r="D81" s="91">
        <v>3</v>
      </c>
      <c r="E81" s="91">
        <v>2</v>
      </c>
      <c r="F81" s="91">
        <v>3</v>
      </c>
      <c r="G81" s="91">
        <v>2</v>
      </c>
      <c r="H81" s="91">
        <v>2</v>
      </c>
      <c r="I81" s="91">
        <v>2</v>
      </c>
      <c r="J81" s="91">
        <v>2</v>
      </c>
      <c r="K81" s="91">
        <v>2</v>
      </c>
      <c r="L81" s="51">
        <v>2</v>
      </c>
      <c r="N81" s="91">
        <v>3</v>
      </c>
      <c r="O81" s="91">
        <v>66.666666666666657</v>
      </c>
      <c r="P81" s="91">
        <v>3</v>
      </c>
      <c r="Q81" s="91">
        <v>66.666666666666657</v>
      </c>
      <c r="R81" s="91">
        <v>66.666666666666657</v>
      </c>
      <c r="S81" s="91">
        <v>66.666666666666657</v>
      </c>
      <c r="T81" s="91">
        <v>66.666666666666657</v>
      </c>
      <c r="U81" s="91">
        <v>66.666666666666657</v>
      </c>
      <c r="V81" s="231">
        <v>66.666666666666657</v>
      </c>
    </row>
    <row r="82" spans="2:22">
      <c r="B82" s="495"/>
      <c r="C82" s="91" t="s">
        <v>833</v>
      </c>
      <c r="D82" s="91">
        <v>3</v>
      </c>
      <c r="E82" s="91">
        <v>0</v>
      </c>
      <c r="F82" s="91">
        <v>3</v>
      </c>
      <c r="G82" s="91">
        <v>2</v>
      </c>
      <c r="H82" s="91">
        <v>2</v>
      </c>
      <c r="I82" s="91">
        <v>2</v>
      </c>
      <c r="J82" s="91">
        <v>2</v>
      </c>
      <c r="K82" s="91">
        <v>2</v>
      </c>
      <c r="L82" s="51">
        <v>2</v>
      </c>
      <c r="N82" s="91">
        <v>3</v>
      </c>
      <c r="O82" s="91">
        <v>0</v>
      </c>
      <c r="P82" s="91">
        <v>3</v>
      </c>
      <c r="Q82" s="91">
        <v>66.666666666666657</v>
      </c>
      <c r="R82" s="91">
        <v>66.666666666666657</v>
      </c>
      <c r="S82" s="91">
        <v>66.666666666666657</v>
      </c>
      <c r="T82" s="91">
        <v>66.666666666666657</v>
      </c>
      <c r="U82" s="91">
        <v>66.666666666666657</v>
      </c>
      <c r="V82" s="231">
        <v>66.666666666666657</v>
      </c>
    </row>
    <row r="83" spans="2:22">
      <c r="B83" s="495"/>
      <c r="C83" s="91" t="s">
        <v>834</v>
      </c>
      <c r="D83" s="91">
        <v>3</v>
      </c>
      <c r="E83" s="91">
        <v>2</v>
      </c>
      <c r="F83" s="91">
        <v>3</v>
      </c>
      <c r="G83" s="91">
        <v>2</v>
      </c>
      <c r="H83" s="91">
        <v>2</v>
      </c>
      <c r="I83" s="91">
        <v>2</v>
      </c>
      <c r="J83" s="91">
        <v>2</v>
      </c>
      <c r="K83" s="91">
        <v>2</v>
      </c>
      <c r="L83" s="51">
        <v>2</v>
      </c>
      <c r="N83" s="91">
        <v>3</v>
      </c>
      <c r="O83" s="91">
        <v>66.666666666666657</v>
      </c>
      <c r="P83" s="91">
        <v>3</v>
      </c>
      <c r="Q83" s="91">
        <v>66.666666666666657</v>
      </c>
      <c r="R83" s="91">
        <v>66.666666666666657</v>
      </c>
      <c r="S83" s="91">
        <v>66.666666666666657</v>
      </c>
      <c r="T83" s="91">
        <v>66.666666666666657</v>
      </c>
      <c r="U83" s="91">
        <v>66.666666666666657</v>
      </c>
      <c r="V83" s="231">
        <v>66.666666666666657</v>
      </c>
    </row>
    <row r="84" spans="2:22">
      <c r="B84" s="495" t="s">
        <v>466</v>
      </c>
      <c r="C84" s="91" t="s">
        <v>832</v>
      </c>
      <c r="D84" s="91">
        <v>4</v>
      </c>
      <c r="E84" s="91">
        <v>2</v>
      </c>
      <c r="F84" s="91">
        <v>4</v>
      </c>
      <c r="G84" s="91">
        <v>3</v>
      </c>
      <c r="H84" s="91">
        <v>3</v>
      </c>
      <c r="I84" s="91">
        <v>3</v>
      </c>
      <c r="J84" s="91">
        <v>3</v>
      </c>
      <c r="K84" s="91">
        <v>3</v>
      </c>
      <c r="L84" s="51">
        <v>3</v>
      </c>
      <c r="N84" s="91">
        <v>4</v>
      </c>
      <c r="O84" s="91">
        <v>50</v>
      </c>
      <c r="P84" s="91">
        <v>4</v>
      </c>
      <c r="Q84" s="91">
        <v>75</v>
      </c>
      <c r="R84" s="91">
        <v>75</v>
      </c>
      <c r="S84" s="91">
        <v>75</v>
      </c>
      <c r="T84" s="91">
        <v>75</v>
      </c>
      <c r="U84" s="91">
        <v>75</v>
      </c>
      <c r="V84" s="231">
        <v>75</v>
      </c>
    </row>
    <row r="85" spans="2:22">
      <c r="B85" s="495"/>
      <c r="C85" s="91" t="s">
        <v>833</v>
      </c>
      <c r="D85" s="91">
        <v>4</v>
      </c>
      <c r="E85" s="91">
        <v>2</v>
      </c>
      <c r="F85" s="91">
        <v>4</v>
      </c>
      <c r="G85" s="91">
        <v>3</v>
      </c>
      <c r="H85" s="91">
        <v>3</v>
      </c>
      <c r="I85" s="91">
        <v>3</v>
      </c>
      <c r="J85" s="91">
        <v>3</v>
      </c>
      <c r="K85" s="91">
        <v>3</v>
      </c>
      <c r="L85" s="51">
        <v>3</v>
      </c>
      <c r="N85" s="91">
        <v>4</v>
      </c>
      <c r="O85" s="91">
        <v>50</v>
      </c>
      <c r="P85" s="91">
        <v>4</v>
      </c>
      <c r="Q85" s="91">
        <v>75</v>
      </c>
      <c r="R85" s="91">
        <v>75</v>
      </c>
      <c r="S85" s="91">
        <v>75</v>
      </c>
      <c r="T85" s="91">
        <v>75</v>
      </c>
      <c r="U85" s="91">
        <v>75</v>
      </c>
      <c r="V85" s="231">
        <v>75</v>
      </c>
    </row>
    <row r="86" spans="2:22">
      <c r="B86" s="495"/>
      <c r="C86" s="91" t="s">
        <v>834</v>
      </c>
      <c r="D86" s="91">
        <v>4</v>
      </c>
      <c r="E86" s="91">
        <v>2</v>
      </c>
      <c r="F86" s="91">
        <v>4</v>
      </c>
      <c r="G86" s="91">
        <v>3</v>
      </c>
      <c r="H86" s="91">
        <v>3</v>
      </c>
      <c r="I86" s="91">
        <v>3</v>
      </c>
      <c r="J86" s="91">
        <v>3</v>
      </c>
      <c r="K86" s="91">
        <v>3</v>
      </c>
      <c r="L86" s="51">
        <v>3</v>
      </c>
      <c r="N86" s="91">
        <v>4</v>
      </c>
      <c r="O86" s="91">
        <v>50</v>
      </c>
      <c r="P86" s="91">
        <v>4</v>
      </c>
      <c r="Q86" s="91">
        <v>75</v>
      </c>
      <c r="R86" s="91">
        <v>75</v>
      </c>
      <c r="S86" s="91">
        <v>75</v>
      </c>
      <c r="T86" s="91">
        <v>75</v>
      </c>
      <c r="U86" s="91">
        <v>75</v>
      </c>
      <c r="V86" s="231">
        <v>75</v>
      </c>
    </row>
    <row r="87" spans="2:22">
      <c r="B87" s="495" t="s">
        <v>265</v>
      </c>
      <c r="C87" s="91" t="s">
        <v>841</v>
      </c>
      <c r="D87" s="91">
        <v>5148</v>
      </c>
      <c r="E87" s="91">
        <v>2131</v>
      </c>
      <c r="F87" s="91">
        <v>5162</v>
      </c>
      <c r="G87" s="91">
        <v>2869</v>
      </c>
      <c r="H87" s="91">
        <v>2900</v>
      </c>
      <c r="I87" s="91">
        <v>3100</v>
      </c>
      <c r="J87" s="91">
        <v>3223</v>
      </c>
      <c r="K87" s="91">
        <v>3115</v>
      </c>
      <c r="L87" s="51">
        <v>3108</v>
      </c>
      <c r="N87" s="91">
        <v>5148</v>
      </c>
      <c r="O87" s="91">
        <v>41.394716394716397</v>
      </c>
      <c r="P87" s="91">
        <v>5162</v>
      </c>
      <c r="Q87" s="91">
        <v>55.579232855482374</v>
      </c>
      <c r="R87" s="91">
        <v>56.17977528089888</v>
      </c>
      <c r="S87" s="91">
        <v>61.972103835722592</v>
      </c>
      <c r="T87" s="91">
        <v>63.308795040681908</v>
      </c>
      <c r="U87" s="91">
        <v>61.449050755521114</v>
      </c>
      <c r="V87" s="231">
        <v>60.209221232080587</v>
      </c>
    </row>
    <row r="88" spans="2:22">
      <c r="B88" s="495"/>
      <c r="C88" s="91" t="s">
        <v>842</v>
      </c>
      <c r="D88" s="91">
        <v>5148</v>
      </c>
      <c r="E88" s="91">
        <v>2976</v>
      </c>
      <c r="F88" s="91">
        <v>5162</v>
      </c>
      <c r="G88" s="91">
        <v>4585</v>
      </c>
      <c r="H88" s="91">
        <v>4598</v>
      </c>
      <c r="I88" s="91">
        <v>4552</v>
      </c>
      <c r="J88" s="91">
        <v>4519</v>
      </c>
      <c r="K88" s="91">
        <v>4430</v>
      </c>
      <c r="L88" s="51">
        <v>4388</v>
      </c>
      <c r="N88" s="91">
        <v>5148</v>
      </c>
      <c r="O88" s="91">
        <v>57.808857808857809</v>
      </c>
      <c r="P88" s="91">
        <v>5162</v>
      </c>
      <c r="Q88" s="91">
        <v>88.822161952731506</v>
      </c>
      <c r="R88" s="91">
        <v>89.07400232468035</v>
      </c>
      <c r="S88" s="91">
        <v>88.977140643161562</v>
      </c>
      <c r="T88" s="91">
        <v>87.039907012785747</v>
      </c>
      <c r="U88" s="91">
        <v>85.800077489345213</v>
      </c>
      <c r="V88" s="231">
        <v>85.00581170089113</v>
      </c>
    </row>
    <row r="89" spans="2:22">
      <c r="B89" s="495"/>
      <c r="C89" s="91" t="s">
        <v>843</v>
      </c>
      <c r="D89" s="91">
        <v>5148</v>
      </c>
      <c r="E89" s="91">
        <v>2221</v>
      </c>
      <c r="F89" s="91">
        <v>5162</v>
      </c>
      <c r="G89" s="91">
        <v>2789</v>
      </c>
      <c r="H89" s="91">
        <v>2795</v>
      </c>
      <c r="I89" s="91">
        <v>2981</v>
      </c>
      <c r="J89" s="91">
        <v>3102</v>
      </c>
      <c r="K89" s="91">
        <v>3003</v>
      </c>
      <c r="L89" s="51">
        <v>2989</v>
      </c>
      <c r="N89" s="91">
        <v>5148</v>
      </c>
      <c r="O89" s="91">
        <v>43.142968142968144</v>
      </c>
      <c r="P89" s="91">
        <v>5162</v>
      </c>
      <c r="Q89" s="91">
        <v>54.029445951181707</v>
      </c>
      <c r="R89" s="91">
        <v>54.145679969004256</v>
      </c>
      <c r="S89" s="91">
        <v>59.453700116234018</v>
      </c>
      <c r="T89" s="91">
        <v>60.247965904688108</v>
      </c>
      <c r="U89" s="91">
        <v>58.620689655172406</v>
      </c>
      <c r="V89" s="231">
        <v>57.903913211933357</v>
      </c>
    </row>
    <row r="91" spans="2:22">
      <c r="B91" t="s">
        <v>844</v>
      </c>
    </row>
    <row r="94" spans="2:22">
      <c r="B94" s="73" t="s">
        <v>845</v>
      </c>
    </row>
    <row r="95" spans="2:22">
      <c r="B95" s="480" t="s">
        <v>819</v>
      </c>
      <c r="C95" s="480" t="s">
        <v>820</v>
      </c>
      <c r="D95" s="480" t="s">
        <v>821</v>
      </c>
      <c r="E95" s="480"/>
      <c r="F95" s="480" t="s">
        <v>822</v>
      </c>
      <c r="G95" s="480"/>
      <c r="H95" s="480"/>
      <c r="I95" s="480"/>
      <c r="J95" s="480"/>
      <c r="K95" s="480"/>
      <c r="L95" s="480"/>
      <c r="N95" s="480" t="s">
        <v>821</v>
      </c>
      <c r="O95" s="480"/>
      <c r="P95" s="480" t="s">
        <v>822</v>
      </c>
      <c r="Q95" s="480"/>
      <c r="R95" s="480"/>
      <c r="S95" s="480"/>
      <c r="T95" s="480"/>
      <c r="U95" s="480"/>
      <c r="V95" s="480"/>
    </row>
    <row r="96" spans="2:22">
      <c r="B96" s="480"/>
      <c r="C96" s="480"/>
      <c r="D96" s="480" t="s">
        <v>823</v>
      </c>
      <c r="E96" s="480"/>
      <c r="F96" s="496" t="s">
        <v>823</v>
      </c>
      <c r="G96" s="496"/>
      <c r="H96" s="480" t="s">
        <v>824</v>
      </c>
      <c r="I96" s="480"/>
      <c r="J96" s="480"/>
      <c r="K96" s="480"/>
      <c r="L96" s="480"/>
      <c r="N96" s="480" t="s">
        <v>823</v>
      </c>
      <c r="O96" s="480"/>
      <c r="P96" s="497" t="s">
        <v>823</v>
      </c>
      <c r="Q96" s="496"/>
      <c r="R96" s="480" t="s">
        <v>824</v>
      </c>
      <c r="S96" s="480"/>
      <c r="T96" s="480"/>
      <c r="U96" s="480"/>
      <c r="V96" s="480"/>
    </row>
    <row r="97" spans="2:22">
      <c r="B97" s="480"/>
      <c r="C97" s="480"/>
      <c r="D97" s="203" t="s">
        <v>846</v>
      </c>
      <c r="E97" s="203" t="s">
        <v>826</v>
      </c>
      <c r="F97" s="203" t="s">
        <v>846</v>
      </c>
      <c r="G97" s="203" t="s">
        <v>826</v>
      </c>
      <c r="H97" s="203" t="s">
        <v>827</v>
      </c>
      <c r="I97" s="203" t="s">
        <v>828</v>
      </c>
      <c r="J97" s="203" t="s">
        <v>829</v>
      </c>
      <c r="K97" s="203" t="s">
        <v>830</v>
      </c>
      <c r="L97" s="203" t="s">
        <v>831</v>
      </c>
      <c r="M97" s="33"/>
      <c r="N97" s="203" t="s">
        <v>846</v>
      </c>
      <c r="O97" s="203" t="s">
        <v>826</v>
      </c>
      <c r="P97" s="203" t="s">
        <v>846</v>
      </c>
      <c r="Q97" s="203" t="s">
        <v>826</v>
      </c>
      <c r="R97" s="203" t="s">
        <v>827</v>
      </c>
      <c r="S97" s="203" t="s">
        <v>828</v>
      </c>
      <c r="T97" s="203" t="s">
        <v>829</v>
      </c>
      <c r="U97" s="203" t="s">
        <v>830</v>
      </c>
      <c r="V97" s="203" t="s">
        <v>831</v>
      </c>
    </row>
    <row r="98" spans="2:22">
      <c r="B98" s="495" t="s">
        <v>748</v>
      </c>
      <c r="C98" s="91" t="s">
        <v>847</v>
      </c>
      <c r="D98" s="91">
        <v>6</v>
      </c>
      <c r="E98" s="91">
        <v>6</v>
      </c>
      <c r="F98" s="91">
        <v>6</v>
      </c>
      <c r="G98" s="91">
        <v>6</v>
      </c>
      <c r="H98" s="91">
        <v>6</v>
      </c>
      <c r="I98" s="91">
        <v>6</v>
      </c>
      <c r="J98" s="91">
        <v>6</v>
      </c>
      <c r="K98" s="91">
        <v>6</v>
      </c>
      <c r="L98" s="91">
        <v>6</v>
      </c>
      <c r="M98" s="33"/>
      <c r="N98" s="69">
        <v>6</v>
      </c>
      <c r="O98" s="69">
        <v>100</v>
      </c>
      <c r="P98" s="69">
        <v>6</v>
      </c>
      <c r="Q98" s="69">
        <v>100</v>
      </c>
      <c r="R98" s="69">
        <v>100</v>
      </c>
      <c r="S98" s="69">
        <v>100</v>
      </c>
      <c r="T98" s="69">
        <v>100</v>
      </c>
      <c r="U98" s="69">
        <v>100</v>
      </c>
      <c r="V98" s="231">
        <v>100</v>
      </c>
    </row>
    <row r="99" spans="2:22">
      <c r="B99" s="495"/>
      <c r="C99" s="91" t="s">
        <v>833</v>
      </c>
      <c r="D99" s="91">
        <v>6</v>
      </c>
      <c r="E99" s="91">
        <v>5</v>
      </c>
      <c r="F99" s="91">
        <v>6</v>
      </c>
      <c r="G99" s="91">
        <v>4</v>
      </c>
      <c r="H99" s="91">
        <v>4</v>
      </c>
      <c r="I99" s="91">
        <v>4</v>
      </c>
      <c r="J99" s="91">
        <v>5</v>
      </c>
      <c r="K99" s="91">
        <v>5</v>
      </c>
      <c r="L99" s="91">
        <v>4</v>
      </c>
      <c r="M99" s="33"/>
      <c r="N99" s="69">
        <v>6</v>
      </c>
      <c r="O99" s="69">
        <v>83.333333333333343</v>
      </c>
      <c r="P99" s="69">
        <v>6</v>
      </c>
      <c r="Q99" s="69">
        <v>66.666666666666657</v>
      </c>
      <c r="R99" s="69">
        <v>66.666666666666657</v>
      </c>
      <c r="S99" s="69">
        <v>66.666666666666657</v>
      </c>
      <c r="T99" s="69">
        <v>83.333333333333343</v>
      </c>
      <c r="U99" s="69">
        <v>83.333333333333343</v>
      </c>
      <c r="V99" s="231">
        <v>66.666666666666657</v>
      </c>
    </row>
    <row r="100" spans="2:22">
      <c r="B100" s="495"/>
      <c r="C100" s="91" t="s">
        <v>834</v>
      </c>
      <c r="D100" s="91">
        <v>6</v>
      </c>
      <c r="E100" s="91">
        <v>5</v>
      </c>
      <c r="F100" s="91">
        <v>6</v>
      </c>
      <c r="G100" s="91">
        <v>4</v>
      </c>
      <c r="H100" s="91">
        <v>4</v>
      </c>
      <c r="I100" s="91">
        <v>4</v>
      </c>
      <c r="J100" s="91">
        <v>5</v>
      </c>
      <c r="K100" s="91">
        <v>5</v>
      </c>
      <c r="L100" s="91">
        <v>4</v>
      </c>
      <c r="M100" s="33"/>
      <c r="N100" s="69">
        <v>6</v>
      </c>
      <c r="O100" s="69">
        <v>83.333333333333343</v>
      </c>
      <c r="P100" s="69">
        <v>6</v>
      </c>
      <c r="Q100" s="69">
        <v>66.666666666666657</v>
      </c>
      <c r="R100" s="69">
        <v>66.666666666666657</v>
      </c>
      <c r="S100" s="69">
        <v>66.666666666666657</v>
      </c>
      <c r="T100" s="69">
        <v>83.333333333333343</v>
      </c>
      <c r="U100" s="69">
        <v>83.333333333333343</v>
      </c>
      <c r="V100" s="231">
        <v>66.666666666666657</v>
      </c>
    </row>
    <row r="101" spans="2:22">
      <c r="B101" s="495" t="s">
        <v>749</v>
      </c>
      <c r="C101" s="91" t="s">
        <v>847</v>
      </c>
      <c r="D101" s="91">
        <v>18</v>
      </c>
      <c r="E101" s="91">
        <v>18</v>
      </c>
      <c r="F101" s="91">
        <v>18</v>
      </c>
      <c r="G101" s="91">
        <v>18</v>
      </c>
      <c r="H101" s="91">
        <v>18</v>
      </c>
      <c r="I101" s="91">
        <v>18</v>
      </c>
      <c r="J101" s="91">
        <v>18</v>
      </c>
      <c r="K101" s="91">
        <v>18</v>
      </c>
      <c r="L101" s="91">
        <v>18</v>
      </c>
      <c r="M101" s="33"/>
      <c r="N101" s="69">
        <v>18</v>
      </c>
      <c r="O101" s="69">
        <v>100</v>
      </c>
      <c r="P101" s="69">
        <v>18</v>
      </c>
      <c r="Q101" s="69">
        <v>100</v>
      </c>
      <c r="R101" s="69">
        <v>100</v>
      </c>
      <c r="S101" s="69">
        <v>100</v>
      </c>
      <c r="T101" s="69">
        <v>100</v>
      </c>
      <c r="U101" s="69">
        <v>100</v>
      </c>
      <c r="V101" s="231">
        <v>100</v>
      </c>
    </row>
    <row r="102" spans="2:22">
      <c r="B102" s="495"/>
      <c r="C102" s="91" t="s">
        <v>833</v>
      </c>
      <c r="D102" s="91">
        <v>18</v>
      </c>
      <c r="E102" s="91">
        <v>18</v>
      </c>
      <c r="F102" s="91">
        <v>18</v>
      </c>
      <c r="G102" s="91">
        <v>18</v>
      </c>
      <c r="H102" s="91">
        <v>18</v>
      </c>
      <c r="I102" s="91">
        <v>18</v>
      </c>
      <c r="J102" s="91">
        <v>18</v>
      </c>
      <c r="K102" s="91">
        <v>18</v>
      </c>
      <c r="L102" s="91">
        <v>18</v>
      </c>
      <c r="M102" s="33"/>
      <c r="N102" s="69">
        <v>18</v>
      </c>
      <c r="O102" s="69">
        <v>100</v>
      </c>
      <c r="P102" s="69">
        <v>18</v>
      </c>
      <c r="Q102" s="69">
        <v>100</v>
      </c>
      <c r="R102" s="69">
        <v>100</v>
      </c>
      <c r="S102" s="69">
        <v>100</v>
      </c>
      <c r="T102" s="69">
        <v>100</v>
      </c>
      <c r="U102" s="69">
        <v>100</v>
      </c>
      <c r="V102" s="231">
        <v>100</v>
      </c>
    </row>
    <row r="103" spans="2:22">
      <c r="B103" s="495"/>
      <c r="C103" s="91" t="s">
        <v>834</v>
      </c>
      <c r="D103" s="91">
        <v>18</v>
      </c>
      <c r="E103" s="91">
        <v>18</v>
      </c>
      <c r="F103" s="91">
        <v>18</v>
      </c>
      <c r="G103" s="91">
        <v>18</v>
      </c>
      <c r="H103" s="91">
        <v>18</v>
      </c>
      <c r="I103" s="91">
        <v>18</v>
      </c>
      <c r="J103" s="91">
        <v>18</v>
      </c>
      <c r="K103" s="91">
        <v>18</v>
      </c>
      <c r="L103" s="91">
        <v>18</v>
      </c>
      <c r="M103" s="33"/>
      <c r="N103" s="69">
        <v>18</v>
      </c>
      <c r="O103" s="69">
        <v>100</v>
      </c>
      <c r="P103" s="69">
        <v>18</v>
      </c>
      <c r="Q103" s="69">
        <v>100</v>
      </c>
      <c r="R103" s="69">
        <v>100</v>
      </c>
      <c r="S103" s="69">
        <v>100</v>
      </c>
      <c r="T103" s="69">
        <v>100</v>
      </c>
      <c r="U103" s="69">
        <v>100</v>
      </c>
      <c r="V103" s="231">
        <v>100</v>
      </c>
    </row>
    <row r="104" spans="2:22">
      <c r="B104" s="495" t="s">
        <v>835</v>
      </c>
      <c r="C104" s="91" t="s">
        <v>847</v>
      </c>
      <c r="D104" s="91">
        <v>28</v>
      </c>
      <c r="E104" s="91">
        <v>28</v>
      </c>
      <c r="F104" s="91">
        <v>20</v>
      </c>
      <c r="G104" s="91">
        <v>20</v>
      </c>
      <c r="H104" s="91">
        <v>20</v>
      </c>
      <c r="I104" s="91">
        <v>20</v>
      </c>
      <c r="J104" s="91">
        <v>20</v>
      </c>
      <c r="K104" s="91">
        <v>20</v>
      </c>
      <c r="L104" s="91">
        <v>19</v>
      </c>
      <c r="M104" s="33"/>
      <c r="N104" s="69">
        <v>28</v>
      </c>
      <c r="O104" s="69">
        <v>100</v>
      </c>
      <c r="P104" s="69">
        <v>20</v>
      </c>
      <c r="Q104" s="69">
        <v>100</v>
      </c>
      <c r="R104" s="69">
        <v>100</v>
      </c>
      <c r="S104" s="69">
        <v>100</v>
      </c>
      <c r="T104" s="69">
        <v>100</v>
      </c>
      <c r="U104" s="69">
        <v>100</v>
      </c>
      <c r="V104" s="231">
        <v>95</v>
      </c>
    </row>
    <row r="105" spans="2:22">
      <c r="B105" s="495"/>
      <c r="C105" s="91" t="s">
        <v>833</v>
      </c>
      <c r="D105" s="91">
        <v>28</v>
      </c>
      <c r="E105" s="91">
        <v>26</v>
      </c>
      <c r="F105" s="91">
        <v>20</v>
      </c>
      <c r="G105" s="91">
        <v>19</v>
      </c>
      <c r="H105" s="91">
        <v>19</v>
      </c>
      <c r="I105" s="91">
        <v>19</v>
      </c>
      <c r="J105" s="91">
        <v>19</v>
      </c>
      <c r="K105" s="91">
        <v>19</v>
      </c>
      <c r="L105" s="91">
        <v>19</v>
      </c>
      <c r="M105" s="33"/>
      <c r="N105" s="69">
        <v>28</v>
      </c>
      <c r="O105" s="69">
        <v>92.857142857142861</v>
      </c>
      <c r="P105" s="69">
        <v>20</v>
      </c>
      <c r="Q105" s="69">
        <v>95</v>
      </c>
      <c r="R105" s="69">
        <v>95</v>
      </c>
      <c r="S105" s="69">
        <v>95</v>
      </c>
      <c r="T105" s="69">
        <v>95</v>
      </c>
      <c r="U105" s="69">
        <v>95</v>
      </c>
      <c r="V105" s="231">
        <v>95</v>
      </c>
    </row>
    <row r="106" spans="2:22">
      <c r="B106" s="495"/>
      <c r="C106" s="91" t="s">
        <v>834</v>
      </c>
      <c r="D106" s="91">
        <v>28</v>
      </c>
      <c r="E106" s="91">
        <v>26</v>
      </c>
      <c r="F106" s="91">
        <v>20</v>
      </c>
      <c r="G106" s="91">
        <v>19</v>
      </c>
      <c r="H106" s="91">
        <v>19</v>
      </c>
      <c r="I106" s="91">
        <v>19</v>
      </c>
      <c r="J106" s="91">
        <v>19</v>
      </c>
      <c r="K106" s="91">
        <v>19</v>
      </c>
      <c r="L106" s="91">
        <v>18</v>
      </c>
      <c r="M106" s="33"/>
      <c r="N106" s="69">
        <v>28</v>
      </c>
      <c r="O106" s="69">
        <v>92.857142857142861</v>
      </c>
      <c r="P106" s="69">
        <v>20</v>
      </c>
      <c r="Q106" s="69">
        <v>95</v>
      </c>
      <c r="R106" s="69">
        <v>95</v>
      </c>
      <c r="S106" s="69">
        <v>95</v>
      </c>
      <c r="T106" s="69">
        <v>95</v>
      </c>
      <c r="U106" s="69">
        <v>95</v>
      </c>
      <c r="V106" s="231">
        <v>90</v>
      </c>
    </row>
    <row r="107" spans="2:22">
      <c r="B107" s="495" t="s">
        <v>836</v>
      </c>
      <c r="C107" s="91" t="s">
        <v>847</v>
      </c>
      <c r="D107" s="91">
        <v>20</v>
      </c>
      <c r="E107" s="91">
        <v>20</v>
      </c>
      <c r="F107" s="91">
        <v>20</v>
      </c>
      <c r="G107" s="91">
        <v>20</v>
      </c>
      <c r="H107" s="91">
        <v>20</v>
      </c>
      <c r="I107" s="91">
        <v>20</v>
      </c>
      <c r="J107" s="91">
        <v>20</v>
      </c>
      <c r="K107" s="91">
        <v>20</v>
      </c>
      <c r="L107" s="91">
        <v>20</v>
      </c>
      <c r="M107" s="33"/>
      <c r="N107" s="69">
        <v>20</v>
      </c>
      <c r="O107" s="69">
        <v>100</v>
      </c>
      <c r="P107" s="69">
        <v>20</v>
      </c>
      <c r="Q107" s="69">
        <v>100</v>
      </c>
      <c r="R107" s="69">
        <v>100</v>
      </c>
      <c r="S107" s="69">
        <v>100</v>
      </c>
      <c r="T107" s="69">
        <v>100</v>
      </c>
      <c r="U107" s="69">
        <v>100</v>
      </c>
      <c r="V107" s="231">
        <v>100</v>
      </c>
    </row>
    <row r="108" spans="2:22">
      <c r="B108" s="495"/>
      <c r="C108" s="91" t="s">
        <v>833</v>
      </c>
      <c r="D108" s="91">
        <v>20</v>
      </c>
      <c r="E108" s="91">
        <v>20</v>
      </c>
      <c r="F108" s="91">
        <v>20</v>
      </c>
      <c r="G108" s="91">
        <v>20</v>
      </c>
      <c r="H108" s="91">
        <v>20</v>
      </c>
      <c r="I108" s="91">
        <v>20</v>
      </c>
      <c r="J108" s="91">
        <v>20</v>
      </c>
      <c r="K108" s="91">
        <v>20</v>
      </c>
      <c r="L108" s="91">
        <v>20</v>
      </c>
      <c r="M108" s="33"/>
      <c r="N108" s="69">
        <v>20</v>
      </c>
      <c r="O108" s="69">
        <v>100</v>
      </c>
      <c r="P108" s="69">
        <v>20</v>
      </c>
      <c r="Q108" s="69">
        <v>100</v>
      </c>
      <c r="R108" s="69">
        <v>100</v>
      </c>
      <c r="S108" s="69">
        <v>100</v>
      </c>
      <c r="T108" s="69">
        <v>100</v>
      </c>
      <c r="U108" s="69">
        <v>100</v>
      </c>
      <c r="V108" s="231">
        <v>100</v>
      </c>
    </row>
    <row r="109" spans="2:22">
      <c r="B109" s="495"/>
      <c r="C109" s="91" t="s">
        <v>834</v>
      </c>
      <c r="D109" s="91">
        <v>20</v>
      </c>
      <c r="E109" s="91">
        <v>20</v>
      </c>
      <c r="F109" s="91">
        <v>20</v>
      </c>
      <c r="G109" s="91">
        <v>20</v>
      </c>
      <c r="H109" s="91">
        <v>20</v>
      </c>
      <c r="I109" s="91">
        <v>20</v>
      </c>
      <c r="J109" s="91">
        <v>20</v>
      </c>
      <c r="K109" s="91">
        <v>20</v>
      </c>
      <c r="L109" s="91">
        <v>20</v>
      </c>
      <c r="M109" s="33"/>
      <c r="N109" s="69">
        <v>20</v>
      </c>
      <c r="O109" s="69">
        <v>100</v>
      </c>
      <c r="P109" s="69">
        <v>20</v>
      </c>
      <c r="Q109" s="69">
        <v>100</v>
      </c>
      <c r="R109" s="69">
        <v>100</v>
      </c>
      <c r="S109" s="69">
        <v>100</v>
      </c>
      <c r="T109" s="69">
        <v>100</v>
      </c>
      <c r="U109" s="69">
        <v>100</v>
      </c>
      <c r="V109" s="231">
        <v>100</v>
      </c>
    </row>
    <row r="110" spans="2:22">
      <c r="B110" s="495" t="s">
        <v>752</v>
      </c>
      <c r="C110" s="91" t="s">
        <v>847</v>
      </c>
      <c r="D110" s="91">
        <v>64</v>
      </c>
      <c r="E110" s="91">
        <v>59</v>
      </c>
      <c r="F110" s="91">
        <v>64</v>
      </c>
      <c r="G110" s="91">
        <v>60</v>
      </c>
      <c r="H110" s="91">
        <v>58</v>
      </c>
      <c r="I110" s="91">
        <v>58</v>
      </c>
      <c r="J110" s="91">
        <v>58</v>
      </c>
      <c r="K110" s="91">
        <v>58</v>
      </c>
      <c r="L110" s="91">
        <v>60</v>
      </c>
      <c r="M110" s="33"/>
      <c r="N110" s="69">
        <v>64</v>
      </c>
      <c r="O110" s="69">
        <v>92.1875</v>
      </c>
      <c r="P110" s="69">
        <v>64</v>
      </c>
      <c r="Q110" s="69">
        <v>93.75</v>
      </c>
      <c r="R110" s="69">
        <v>90.625</v>
      </c>
      <c r="S110" s="69">
        <v>90.625</v>
      </c>
      <c r="T110" s="69">
        <v>90.625</v>
      </c>
      <c r="U110" s="69">
        <v>90.625</v>
      </c>
      <c r="V110" s="231">
        <v>93.75</v>
      </c>
    </row>
    <row r="111" spans="2:22">
      <c r="B111" s="495"/>
      <c r="C111" s="91" t="s">
        <v>833</v>
      </c>
      <c r="D111" s="91">
        <v>64</v>
      </c>
      <c r="E111" s="91">
        <v>50</v>
      </c>
      <c r="F111" s="91">
        <v>64</v>
      </c>
      <c r="G111" s="91">
        <v>49</v>
      </c>
      <c r="H111" s="91">
        <v>49</v>
      </c>
      <c r="I111" s="91">
        <v>49</v>
      </c>
      <c r="J111" s="91">
        <v>49</v>
      </c>
      <c r="K111" s="91">
        <v>49</v>
      </c>
      <c r="L111" s="91">
        <v>46</v>
      </c>
      <c r="M111" s="33"/>
      <c r="N111" s="69">
        <v>64</v>
      </c>
      <c r="O111" s="69">
        <v>78.125</v>
      </c>
      <c r="P111" s="69">
        <v>64</v>
      </c>
      <c r="Q111" s="69">
        <v>76.5625</v>
      </c>
      <c r="R111" s="69">
        <v>76.5625</v>
      </c>
      <c r="S111" s="69">
        <v>76.5625</v>
      </c>
      <c r="T111" s="69">
        <v>76.5625</v>
      </c>
      <c r="U111" s="69">
        <v>76.5625</v>
      </c>
      <c r="V111" s="231">
        <v>71.875</v>
      </c>
    </row>
    <row r="112" spans="2:22">
      <c r="B112" s="495"/>
      <c r="C112" s="91" t="s">
        <v>834</v>
      </c>
      <c r="D112" s="91">
        <v>64</v>
      </c>
      <c r="E112" s="91">
        <v>48</v>
      </c>
      <c r="F112" s="91">
        <v>64</v>
      </c>
      <c r="G112" s="91">
        <v>48</v>
      </c>
      <c r="H112" s="91">
        <v>48</v>
      </c>
      <c r="I112" s="91">
        <v>48</v>
      </c>
      <c r="J112" s="91">
        <v>48</v>
      </c>
      <c r="K112" s="91">
        <v>48</v>
      </c>
      <c r="L112" s="91">
        <v>45</v>
      </c>
      <c r="M112" s="33"/>
      <c r="N112" s="69">
        <v>64</v>
      </c>
      <c r="O112" s="69">
        <v>75</v>
      </c>
      <c r="P112" s="69">
        <v>64</v>
      </c>
      <c r="Q112" s="69">
        <v>75</v>
      </c>
      <c r="R112" s="69">
        <v>75</v>
      </c>
      <c r="S112" s="69">
        <v>75</v>
      </c>
      <c r="T112" s="69">
        <v>75</v>
      </c>
      <c r="U112" s="69">
        <v>75</v>
      </c>
      <c r="V112" s="231">
        <v>70.3125</v>
      </c>
    </row>
    <row r="113" spans="2:22">
      <c r="B113" s="495" t="s">
        <v>753</v>
      </c>
      <c r="C113" s="91" t="s">
        <v>847</v>
      </c>
      <c r="D113" s="91">
        <v>24</v>
      </c>
      <c r="E113" s="91">
        <v>24</v>
      </c>
      <c r="F113" s="91">
        <v>24</v>
      </c>
      <c r="G113" s="91">
        <v>24</v>
      </c>
      <c r="H113" s="91">
        <v>24</v>
      </c>
      <c r="I113" s="91">
        <v>24</v>
      </c>
      <c r="J113" s="91">
        <v>24</v>
      </c>
      <c r="K113" s="91">
        <v>24</v>
      </c>
      <c r="L113" s="91">
        <v>24</v>
      </c>
      <c r="M113" s="33"/>
      <c r="N113" s="69">
        <v>24</v>
      </c>
      <c r="O113" s="69">
        <v>100</v>
      </c>
      <c r="P113" s="69">
        <v>24</v>
      </c>
      <c r="Q113" s="69">
        <v>100</v>
      </c>
      <c r="R113" s="69">
        <v>100</v>
      </c>
      <c r="S113" s="69">
        <v>100</v>
      </c>
      <c r="T113" s="69">
        <v>100</v>
      </c>
      <c r="U113" s="69">
        <v>100</v>
      </c>
      <c r="V113" s="231">
        <v>100</v>
      </c>
    </row>
    <row r="114" spans="2:22">
      <c r="B114" s="495"/>
      <c r="C114" s="91" t="s">
        <v>833</v>
      </c>
      <c r="D114" s="91">
        <v>24</v>
      </c>
      <c r="E114" s="91">
        <v>18</v>
      </c>
      <c r="F114" s="91">
        <v>24</v>
      </c>
      <c r="G114" s="91">
        <v>18</v>
      </c>
      <c r="H114" s="91">
        <v>18</v>
      </c>
      <c r="I114" s="91">
        <v>18</v>
      </c>
      <c r="J114" s="91">
        <v>16</v>
      </c>
      <c r="K114" s="91">
        <v>18</v>
      </c>
      <c r="L114" s="91">
        <v>20</v>
      </c>
      <c r="M114" s="33"/>
      <c r="N114" s="69">
        <v>24</v>
      </c>
      <c r="O114" s="69">
        <v>75</v>
      </c>
      <c r="P114" s="69">
        <v>24</v>
      </c>
      <c r="Q114" s="69">
        <v>75</v>
      </c>
      <c r="R114" s="69">
        <v>75</v>
      </c>
      <c r="S114" s="69">
        <v>75</v>
      </c>
      <c r="T114" s="69">
        <v>75</v>
      </c>
      <c r="U114" s="69">
        <v>66.666666666666657</v>
      </c>
      <c r="V114" s="231">
        <v>83.333333333333343</v>
      </c>
    </row>
    <row r="115" spans="2:22">
      <c r="B115" s="495"/>
      <c r="C115" s="91" t="s">
        <v>834</v>
      </c>
      <c r="D115" s="91">
        <v>24</v>
      </c>
      <c r="E115" s="91">
        <v>18</v>
      </c>
      <c r="F115" s="91">
        <v>24</v>
      </c>
      <c r="G115" s="91">
        <v>18</v>
      </c>
      <c r="H115" s="91">
        <v>18</v>
      </c>
      <c r="I115" s="91">
        <v>18</v>
      </c>
      <c r="J115" s="91">
        <v>16</v>
      </c>
      <c r="K115" s="91">
        <v>18</v>
      </c>
      <c r="L115" s="91">
        <v>20</v>
      </c>
      <c r="M115" s="33"/>
      <c r="N115" s="69">
        <v>24</v>
      </c>
      <c r="O115" s="69">
        <v>75</v>
      </c>
      <c r="P115" s="69">
        <v>24</v>
      </c>
      <c r="Q115" s="69">
        <v>75</v>
      </c>
      <c r="R115" s="69">
        <v>75</v>
      </c>
      <c r="S115" s="69">
        <v>75</v>
      </c>
      <c r="T115" s="69">
        <v>75</v>
      </c>
      <c r="U115" s="69">
        <v>66.666666666666657</v>
      </c>
      <c r="V115" s="231">
        <v>83.333333333333343</v>
      </c>
    </row>
    <row r="116" spans="2:22">
      <c r="B116" s="495" t="s">
        <v>754</v>
      </c>
      <c r="C116" s="91" t="s">
        <v>847</v>
      </c>
      <c r="D116" s="91">
        <v>20</v>
      </c>
      <c r="E116" s="91">
        <v>9</v>
      </c>
      <c r="F116" s="91">
        <v>20</v>
      </c>
      <c r="G116" s="91">
        <v>9</v>
      </c>
      <c r="H116" s="91">
        <v>9</v>
      </c>
      <c r="I116" s="91">
        <v>9</v>
      </c>
      <c r="J116" s="91">
        <v>9</v>
      </c>
      <c r="K116" s="91">
        <v>9</v>
      </c>
      <c r="L116" s="91">
        <v>9</v>
      </c>
      <c r="M116" s="33"/>
      <c r="N116" s="69">
        <v>20</v>
      </c>
      <c r="O116" s="69">
        <v>45</v>
      </c>
      <c r="P116" s="69">
        <v>20</v>
      </c>
      <c r="Q116" s="69">
        <v>45</v>
      </c>
      <c r="R116" s="69">
        <v>45</v>
      </c>
      <c r="S116" s="69">
        <v>45</v>
      </c>
      <c r="T116" s="69">
        <v>45</v>
      </c>
      <c r="U116" s="69">
        <v>45</v>
      </c>
      <c r="V116" s="231">
        <v>45</v>
      </c>
    </row>
    <row r="117" spans="2:22">
      <c r="B117" s="495"/>
      <c r="C117" s="91" t="s">
        <v>833</v>
      </c>
      <c r="D117" s="91">
        <v>20</v>
      </c>
      <c r="E117" s="91">
        <v>7</v>
      </c>
      <c r="F117" s="91">
        <v>20</v>
      </c>
      <c r="G117" s="91">
        <v>5</v>
      </c>
      <c r="H117" s="91">
        <v>5</v>
      </c>
      <c r="I117" s="91">
        <v>5</v>
      </c>
      <c r="J117" s="91">
        <v>3</v>
      </c>
      <c r="K117" s="91">
        <v>4</v>
      </c>
      <c r="L117" s="91">
        <v>3</v>
      </c>
      <c r="M117" s="33"/>
      <c r="N117" s="69">
        <v>20</v>
      </c>
      <c r="O117" s="69">
        <v>35</v>
      </c>
      <c r="P117" s="69">
        <v>20</v>
      </c>
      <c r="Q117" s="69">
        <v>25</v>
      </c>
      <c r="R117" s="69">
        <v>25</v>
      </c>
      <c r="S117" s="69">
        <v>25</v>
      </c>
      <c r="T117" s="69">
        <v>15</v>
      </c>
      <c r="U117" s="69">
        <v>20</v>
      </c>
      <c r="V117" s="231">
        <v>15</v>
      </c>
    </row>
    <row r="118" spans="2:22">
      <c r="B118" s="495"/>
      <c r="C118" s="91" t="s">
        <v>834</v>
      </c>
      <c r="D118" s="91">
        <v>20</v>
      </c>
      <c r="E118" s="91">
        <v>5</v>
      </c>
      <c r="F118" s="91">
        <v>20</v>
      </c>
      <c r="G118" s="91">
        <v>4</v>
      </c>
      <c r="H118" s="91">
        <v>4</v>
      </c>
      <c r="I118" s="91">
        <v>4</v>
      </c>
      <c r="J118" s="91">
        <v>2</v>
      </c>
      <c r="K118" s="91">
        <v>3</v>
      </c>
      <c r="L118" s="91">
        <v>3</v>
      </c>
      <c r="M118" s="33"/>
      <c r="N118" s="69">
        <v>20</v>
      </c>
      <c r="O118" s="69">
        <v>25</v>
      </c>
      <c r="P118" s="69">
        <v>20</v>
      </c>
      <c r="Q118" s="69">
        <v>20</v>
      </c>
      <c r="R118" s="69">
        <v>20</v>
      </c>
      <c r="S118" s="69">
        <v>20</v>
      </c>
      <c r="T118" s="69">
        <v>10</v>
      </c>
      <c r="U118" s="69">
        <v>15</v>
      </c>
      <c r="V118" s="231">
        <v>15</v>
      </c>
    </row>
    <row r="119" spans="2:22">
      <c r="B119" s="495" t="s">
        <v>755</v>
      </c>
      <c r="C119" s="91" t="s">
        <v>847</v>
      </c>
      <c r="D119" s="91">
        <v>60</v>
      </c>
      <c r="E119" s="91">
        <v>42</v>
      </c>
      <c r="F119" s="91">
        <v>86</v>
      </c>
      <c r="G119" s="91">
        <v>64</v>
      </c>
      <c r="H119" s="91">
        <v>64</v>
      </c>
      <c r="I119" s="91">
        <v>42</v>
      </c>
      <c r="J119" s="91">
        <v>55</v>
      </c>
      <c r="K119" s="91">
        <v>55</v>
      </c>
      <c r="L119" s="91">
        <v>55</v>
      </c>
      <c r="M119" s="33"/>
      <c r="N119" s="69">
        <v>60</v>
      </c>
      <c r="O119" s="69">
        <v>70</v>
      </c>
      <c r="P119" s="69">
        <v>86</v>
      </c>
      <c r="Q119" s="69">
        <v>74.418604651162795</v>
      </c>
      <c r="R119" s="69">
        <v>74.418604651162795</v>
      </c>
      <c r="S119" s="69">
        <v>48.837209302325576</v>
      </c>
      <c r="T119" s="69">
        <v>63.953488372093027</v>
      </c>
      <c r="U119" s="69">
        <v>63.953488372093027</v>
      </c>
      <c r="V119" s="231">
        <v>63.953488372093027</v>
      </c>
    </row>
    <row r="120" spans="2:22">
      <c r="B120" s="495"/>
      <c r="C120" s="91" t="s">
        <v>833</v>
      </c>
      <c r="D120" s="91">
        <v>60</v>
      </c>
      <c r="E120" s="91">
        <v>44</v>
      </c>
      <c r="F120" s="91">
        <v>86</v>
      </c>
      <c r="G120" s="91">
        <v>62</v>
      </c>
      <c r="H120" s="91">
        <v>62</v>
      </c>
      <c r="I120" s="91">
        <v>58</v>
      </c>
      <c r="J120" s="91">
        <v>59</v>
      </c>
      <c r="K120" s="91">
        <v>57</v>
      </c>
      <c r="L120" s="91">
        <v>60</v>
      </c>
      <c r="M120" s="33"/>
      <c r="N120" s="69">
        <v>60</v>
      </c>
      <c r="O120" s="69">
        <v>73.333333333333329</v>
      </c>
      <c r="P120" s="69">
        <v>86</v>
      </c>
      <c r="Q120" s="69">
        <v>72.093023255813947</v>
      </c>
      <c r="R120" s="69">
        <v>72.093023255813947</v>
      </c>
      <c r="S120" s="69">
        <v>67.441860465116278</v>
      </c>
      <c r="T120" s="69">
        <v>68.604651162790702</v>
      </c>
      <c r="U120" s="69">
        <v>66.279069767441854</v>
      </c>
      <c r="V120" s="231">
        <v>69.767441860465112</v>
      </c>
    </row>
    <row r="121" spans="2:22">
      <c r="B121" s="495"/>
      <c r="C121" s="91" t="s">
        <v>834</v>
      </c>
      <c r="D121" s="91">
        <v>60</v>
      </c>
      <c r="E121" s="91">
        <v>33</v>
      </c>
      <c r="F121" s="91">
        <v>86</v>
      </c>
      <c r="G121" s="91">
        <v>54</v>
      </c>
      <c r="H121" s="91">
        <v>54</v>
      </c>
      <c r="I121" s="91">
        <v>34</v>
      </c>
      <c r="J121" s="91">
        <v>42</v>
      </c>
      <c r="K121" s="91">
        <v>42</v>
      </c>
      <c r="L121" s="91">
        <v>42</v>
      </c>
      <c r="M121" s="33"/>
      <c r="N121" s="69">
        <v>60</v>
      </c>
      <c r="O121" s="69">
        <v>55.000000000000007</v>
      </c>
      <c r="P121" s="69">
        <v>86</v>
      </c>
      <c r="Q121" s="69">
        <v>62.790697674418603</v>
      </c>
      <c r="R121" s="69">
        <v>62.790697674418603</v>
      </c>
      <c r="S121" s="69">
        <v>39.534883720930232</v>
      </c>
      <c r="T121" s="69">
        <v>48.837209302325576</v>
      </c>
      <c r="U121" s="69">
        <v>48.837209302325576</v>
      </c>
      <c r="V121" s="231">
        <v>48.837209302325576</v>
      </c>
    </row>
    <row r="122" spans="2:22">
      <c r="B122" s="495" t="s">
        <v>837</v>
      </c>
      <c r="C122" s="91" t="s">
        <v>847</v>
      </c>
      <c r="D122" s="91">
        <v>67</v>
      </c>
      <c r="E122" s="91">
        <v>35</v>
      </c>
      <c r="F122" s="91">
        <v>67</v>
      </c>
      <c r="G122" s="91">
        <v>43</v>
      </c>
      <c r="H122" s="91">
        <v>43</v>
      </c>
      <c r="I122" s="91">
        <v>43</v>
      </c>
      <c r="J122" s="91">
        <v>43</v>
      </c>
      <c r="K122" s="91">
        <v>43</v>
      </c>
      <c r="L122" s="91">
        <v>43</v>
      </c>
      <c r="M122" s="33"/>
      <c r="N122" s="69">
        <v>67</v>
      </c>
      <c r="O122" s="69">
        <v>52.238805970149251</v>
      </c>
      <c r="P122" s="69">
        <v>67</v>
      </c>
      <c r="Q122" s="69">
        <v>64.179104477611943</v>
      </c>
      <c r="R122" s="69">
        <v>64.179104477611943</v>
      </c>
      <c r="S122" s="69">
        <v>64.179104477611943</v>
      </c>
      <c r="T122" s="69">
        <v>64.179104477611943</v>
      </c>
      <c r="U122" s="69">
        <v>64.179104477611943</v>
      </c>
      <c r="V122" s="231">
        <v>64.179104477611943</v>
      </c>
    </row>
    <row r="123" spans="2:22">
      <c r="B123" s="495"/>
      <c r="C123" s="91" t="s">
        <v>833</v>
      </c>
      <c r="D123" s="91">
        <v>67</v>
      </c>
      <c r="E123" s="91">
        <v>32</v>
      </c>
      <c r="F123" s="91">
        <v>67</v>
      </c>
      <c r="G123" s="91">
        <v>28</v>
      </c>
      <c r="H123" s="91">
        <v>28</v>
      </c>
      <c r="I123" s="91">
        <v>28</v>
      </c>
      <c r="J123" s="91">
        <v>28</v>
      </c>
      <c r="K123" s="91">
        <v>41</v>
      </c>
      <c r="L123" s="91">
        <v>41</v>
      </c>
      <c r="M123" s="33"/>
      <c r="N123" s="69">
        <v>67</v>
      </c>
      <c r="O123" s="69">
        <v>47.761194029850742</v>
      </c>
      <c r="P123" s="69">
        <v>67</v>
      </c>
      <c r="Q123" s="69">
        <v>41.791044776119399</v>
      </c>
      <c r="R123" s="69">
        <v>41.791044776119399</v>
      </c>
      <c r="S123" s="69">
        <v>41.791044776119399</v>
      </c>
      <c r="T123" s="69">
        <v>41.791044776119399</v>
      </c>
      <c r="U123" s="69">
        <v>61.194029850746269</v>
      </c>
      <c r="V123" s="231">
        <v>61.194029850746269</v>
      </c>
    </row>
    <row r="124" spans="2:22">
      <c r="B124" s="495"/>
      <c r="C124" s="91" t="s">
        <v>834</v>
      </c>
      <c r="D124" s="91">
        <v>67</v>
      </c>
      <c r="E124" s="91">
        <v>27</v>
      </c>
      <c r="F124" s="91">
        <v>67</v>
      </c>
      <c r="G124" s="91">
        <v>23</v>
      </c>
      <c r="H124" s="91">
        <v>23</v>
      </c>
      <c r="I124" s="91">
        <v>23</v>
      </c>
      <c r="J124" s="91">
        <v>23</v>
      </c>
      <c r="K124" s="91">
        <v>36</v>
      </c>
      <c r="L124" s="91">
        <v>36</v>
      </c>
      <c r="M124" s="33"/>
      <c r="N124" s="69">
        <v>67</v>
      </c>
      <c r="O124" s="69">
        <v>40.298507462686565</v>
      </c>
      <c r="P124" s="69">
        <v>67</v>
      </c>
      <c r="Q124" s="69">
        <v>34.328358208955223</v>
      </c>
      <c r="R124" s="69">
        <v>34.328358208955223</v>
      </c>
      <c r="S124" s="69">
        <v>34.328358208955223</v>
      </c>
      <c r="T124" s="69">
        <v>34.328358208955223</v>
      </c>
      <c r="U124" s="69">
        <v>53.731343283582092</v>
      </c>
      <c r="V124" s="231">
        <v>53.731343283582092</v>
      </c>
    </row>
    <row r="125" spans="2:22">
      <c r="B125" s="495" t="s">
        <v>838</v>
      </c>
      <c r="C125" s="91" t="s">
        <v>847</v>
      </c>
      <c r="D125" s="91">
        <v>14</v>
      </c>
      <c r="E125" s="91">
        <v>3</v>
      </c>
      <c r="F125" s="91">
        <v>14</v>
      </c>
      <c r="G125" s="91">
        <v>11</v>
      </c>
      <c r="H125" s="91">
        <v>11</v>
      </c>
      <c r="I125" s="91">
        <v>11</v>
      </c>
      <c r="J125" s="91">
        <v>11</v>
      </c>
      <c r="K125" s="91">
        <v>11</v>
      </c>
      <c r="L125" s="91">
        <v>13</v>
      </c>
      <c r="M125" s="33"/>
      <c r="N125" s="69">
        <v>14</v>
      </c>
      <c r="O125" s="69">
        <v>21.428571428571427</v>
      </c>
      <c r="P125" s="69">
        <v>14</v>
      </c>
      <c r="Q125" s="69">
        <v>78.571428571428569</v>
      </c>
      <c r="R125" s="69">
        <v>78.571428571428569</v>
      </c>
      <c r="S125" s="69">
        <v>78.571428571428569</v>
      </c>
      <c r="T125" s="69">
        <v>78.571428571428569</v>
      </c>
      <c r="U125" s="69">
        <v>78.571428571428569</v>
      </c>
      <c r="V125" s="231">
        <v>92.857142857142861</v>
      </c>
    </row>
    <row r="126" spans="2:22">
      <c r="B126" s="495"/>
      <c r="C126" s="91" t="s">
        <v>833</v>
      </c>
      <c r="D126" s="91">
        <v>14</v>
      </c>
      <c r="E126" s="91">
        <v>5</v>
      </c>
      <c r="F126" s="91">
        <v>14</v>
      </c>
      <c r="G126" s="91">
        <v>5</v>
      </c>
      <c r="H126" s="91">
        <v>5</v>
      </c>
      <c r="I126" s="91">
        <v>5</v>
      </c>
      <c r="J126" s="91">
        <v>5</v>
      </c>
      <c r="K126" s="91">
        <v>5</v>
      </c>
      <c r="L126" s="91">
        <v>5</v>
      </c>
      <c r="M126" s="33"/>
      <c r="N126" s="69">
        <v>14</v>
      </c>
      <c r="O126" s="69">
        <v>35.714285714285715</v>
      </c>
      <c r="P126" s="69">
        <v>14</v>
      </c>
      <c r="Q126" s="69">
        <v>35.714285714285715</v>
      </c>
      <c r="R126" s="69">
        <v>35.714285714285715</v>
      </c>
      <c r="S126" s="69">
        <v>35.714285714285715</v>
      </c>
      <c r="T126" s="69">
        <v>35.714285714285715</v>
      </c>
      <c r="U126" s="69">
        <v>35.714285714285715</v>
      </c>
      <c r="V126" s="231">
        <v>35.714285714285715</v>
      </c>
    </row>
    <row r="127" spans="2:22">
      <c r="B127" s="495"/>
      <c r="C127" s="91" t="s">
        <v>834</v>
      </c>
      <c r="D127" s="91">
        <v>14</v>
      </c>
      <c r="E127" s="91">
        <v>3</v>
      </c>
      <c r="F127" s="91">
        <v>14</v>
      </c>
      <c r="G127" s="91">
        <v>5</v>
      </c>
      <c r="H127" s="91">
        <v>5</v>
      </c>
      <c r="I127" s="91">
        <v>5</v>
      </c>
      <c r="J127" s="91">
        <v>5</v>
      </c>
      <c r="K127" s="91">
        <v>5</v>
      </c>
      <c r="L127" s="91">
        <v>5</v>
      </c>
      <c r="M127" s="33"/>
      <c r="N127" s="69">
        <v>14</v>
      </c>
      <c r="O127" s="69">
        <v>21.428571428571427</v>
      </c>
      <c r="P127" s="69">
        <v>14</v>
      </c>
      <c r="Q127" s="69">
        <v>35.714285714285715</v>
      </c>
      <c r="R127" s="69">
        <v>35.714285714285715</v>
      </c>
      <c r="S127" s="69">
        <v>35.714285714285715</v>
      </c>
      <c r="T127" s="69">
        <v>35.714285714285715</v>
      </c>
      <c r="U127" s="69">
        <v>35.714285714285715</v>
      </c>
      <c r="V127" s="231">
        <v>35.714285714285715</v>
      </c>
    </row>
    <row r="128" spans="2:22">
      <c r="B128" s="495" t="s">
        <v>839</v>
      </c>
      <c r="C128" s="91" t="s">
        <v>847</v>
      </c>
      <c r="D128" s="91">
        <v>4</v>
      </c>
      <c r="E128" s="91">
        <v>3</v>
      </c>
      <c r="F128" s="91">
        <v>4</v>
      </c>
      <c r="G128" s="91">
        <v>4</v>
      </c>
      <c r="H128" s="91">
        <v>4</v>
      </c>
      <c r="I128" s="91">
        <v>4</v>
      </c>
      <c r="J128" s="91">
        <v>4</v>
      </c>
      <c r="K128" s="91">
        <v>4</v>
      </c>
      <c r="L128" s="91">
        <v>4</v>
      </c>
      <c r="M128" s="33"/>
      <c r="N128" s="69">
        <v>4</v>
      </c>
      <c r="O128" s="69">
        <v>75</v>
      </c>
      <c r="P128" s="69">
        <v>4</v>
      </c>
      <c r="Q128" s="69">
        <v>100</v>
      </c>
      <c r="R128" s="69">
        <v>100</v>
      </c>
      <c r="S128" s="69">
        <v>100</v>
      </c>
      <c r="T128" s="69">
        <v>100</v>
      </c>
      <c r="U128" s="69">
        <v>100</v>
      </c>
      <c r="V128" s="231">
        <v>100</v>
      </c>
    </row>
    <row r="129" spans="2:22">
      <c r="B129" s="495"/>
      <c r="C129" s="91" t="s">
        <v>833</v>
      </c>
      <c r="D129" s="91">
        <v>4</v>
      </c>
      <c r="E129" s="91">
        <v>2</v>
      </c>
      <c r="F129" s="91">
        <v>4</v>
      </c>
      <c r="G129" s="91">
        <v>1</v>
      </c>
      <c r="H129" s="91">
        <v>1</v>
      </c>
      <c r="I129" s="91">
        <v>1</v>
      </c>
      <c r="J129" s="91">
        <v>1</v>
      </c>
      <c r="K129" s="91">
        <v>1</v>
      </c>
      <c r="L129" s="91">
        <v>1</v>
      </c>
      <c r="M129" s="33"/>
      <c r="N129" s="69">
        <v>4</v>
      </c>
      <c r="O129" s="69">
        <v>50</v>
      </c>
      <c r="P129" s="69">
        <v>4</v>
      </c>
      <c r="Q129" s="69">
        <v>25</v>
      </c>
      <c r="R129" s="69">
        <v>25</v>
      </c>
      <c r="S129" s="69">
        <v>25</v>
      </c>
      <c r="T129" s="69">
        <v>25</v>
      </c>
      <c r="U129" s="69">
        <v>25</v>
      </c>
      <c r="V129" s="231">
        <v>25</v>
      </c>
    </row>
    <row r="130" spans="2:22">
      <c r="B130" s="495"/>
      <c r="C130" s="91" t="s">
        <v>834</v>
      </c>
      <c r="D130" s="91">
        <v>4</v>
      </c>
      <c r="E130" s="91">
        <v>2</v>
      </c>
      <c r="F130" s="91">
        <v>4</v>
      </c>
      <c r="G130" s="91">
        <v>1</v>
      </c>
      <c r="H130" s="91">
        <v>1</v>
      </c>
      <c r="I130" s="91">
        <v>1</v>
      </c>
      <c r="J130" s="91">
        <v>1</v>
      </c>
      <c r="K130" s="91">
        <v>1</v>
      </c>
      <c r="L130" s="91">
        <v>1</v>
      </c>
      <c r="M130" s="33"/>
      <c r="N130" s="69">
        <v>4</v>
      </c>
      <c r="O130" s="69">
        <v>50</v>
      </c>
      <c r="P130" s="69">
        <v>4</v>
      </c>
      <c r="Q130" s="69">
        <v>25</v>
      </c>
      <c r="R130" s="69">
        <v>25</v>
      </c>
      <c r="S130" s="69">
        <v>25</v>
      </c>
      <c r="T130" s="69">
        <v>25</v>
      </c>
      <c r="U130" s="69">
        <v>25</v>
      </c>
      <c r="V130" s="231">
        <v>25</v>
      </c>
    </row>
    <row r="131" spans="2:22">
      <c r="B131" s="495" t="s">
        <v>760</v>
      </c>
      <c r="C131" s="91" t="s">
        <v>847</v>
      </c>
      <c r="D131" s="91">
        <v>63</v>
      </c>
      <c r="E131" s="91">
        <v>22</v>
      </c>
      <c r="F131" s="91">
        <v>63</v>
      </c>
      <c r="G131" s="91">
        <v>23</v>
      </c>
      <c r="H131" s="91">
        <v>17</v>
      </c>
      <c r="I131" s="91">
        <v>17</v>
      </c>
      <c r="J131" s="91">
        <v>21</v>
      </c>
      <c r="K131" s="91">
        <v>24</v>
      </c>
      <c r="L131" s="91">
        <v>28</v>
      </c>
      <c r="M131" s="33"/>
      <c r="N131" s="69">
        <v>63</v>
      </c>
      <c r="O131" s="69">
        <v>34.920634920634917</v>
      </c>
      <c r="P131" s="69">
        <v>63</v>
      </c>
      <c r="Q131" s="69">
        <v>36.507936507936506</v>
      </c>
      <c r="R131" s="69">
        <v>26.984126984126984</v>
      </c>
      <c r="S131" s="69">
        <v>26.984126984126984</v>
      </c>
      <c r="T131" s="69">
        <v>33.333333333333329</v>
      </c>
      <c r="U131" s="69">
        <v>38.095238095238095</v>
      </c>
      <c r="V131" s="231">
        <v>44.444444444444443</v>
      </c>
    </row>
    <row r="132" spans="2:22">
      <c r="B132" s="495"/>
      <c r="C132" s="91" t="s">
        <v>833</v>
      </c>
      <c r="D132" s="91">
        <v>63</v>
      </c>
      <c r="E132" s="91">
        <v>39</v>
      </c>
      <c r="F132" s="91">
        <v>63</v>
      </c>
      <c r="G132" s="91">
        <v>38</v>
      </c>
      <c r="H132" s="91">
        <v>38</v>
      </c>
      <c r="I132" s="91">
        <v>39</v>
      </c>
      <c r="J132" s="91">
        <v>41</v>
      </c>
      <c r="K132" s="91">
        <v>43</v>
      </c>
      <c r="L132" s="91">
        <v>41</v>
      </c>
      <c r="M132" s="33"/>
      <c r="N132" s="69">
        <v>63</v>
      </c>
      <c r="O132" s="69">
        <v>61.904761904761905</v>
      </c>
      <c r="P132" s="69">
        <v>63</v>
      </c>
      <c r="Q132" s="69">
        <v>60.317460317460316</v>
      </c>
      <c r="R132" s="69">
        <v>60.317460317460316</v>
      </c>
      <c r="S132" s="69">
        <v>61.904761904761905</v>
      </c>
      <c r="T132" s="69">
        <v>65.079365079365076</v>
      </c>
      <c r="U132" s="69">
        <v>68.253968253968253</v>
      </c>
      <c r="V132" s="231">
        <v>65.079365079365076</v>
      </c>
    </row>
    <row r="133" spans="2:22">
      <c r="B133" s="495"/>
      <c r="C133" s="91" t="s">
        <v>834</v>
      </c>
      <c r="D133" s="91">
        <v>63</v>
      </c>
      <c r="E133" s="91">
        <v>16</v>
      </c>
      <c r="F133" s="91">
        <v>63</v>
      </c>
      <c r="G133" s="91">
        <v>17</v>
      </c>
      <c r="H133" s="91">
        <v>12</v>
      </c>
      <c r="I133" s="91">
        <v>12</v>
      </c>
      <c r="J133" s="91">
        <v>18</v>
      </c>
      <c r="K133" s="91">
        <v>17</v>
      </c>
      <c r="L133" s="91">
        <v>19</v>
      </c>
      <c r="M133" s="33"/>
      <c r="N133" s="69">
        <v>63</v>
      </c>
      <c r="O133" s="69">
        <v>25.396825396825395</v>
      </c>
      <c r="P133" s="69">
        <v>63</v>
      </c>
      <c r="Q133" s="69">
        <v>26.984126984126984</v>
      </c>
      <c r="R133" s="69">
        <v>19.047619047619047</v>
      </c>
      <c r="S133" s="69">
        <v>19.047619047619047</v>
      </c>
      <c r="T133" s="69">
        <v>28.571428571428569</v>
      </c>
      <c r="U133" s="69">
        <v>26.984126984126984</v>
      </c>
      <c r="V133" s="231">
        <v>30.158730158730158</v>
      </c>
    </row>
    <row r="134" spans="2:22">
      <c r="B134" s="495" t="s">
        <v>761</v>
      </c>
      <c r="C134" s="91" t="s">
        <v>847</v>
      </c>
      <c r="D134" s="91">
        <v>90</v>
      </c>
      <c r="E134" s="91">
        <v>60</v>
      </c>
      <c r="F134" s="91">
        <v>90</v>
      </c>
      <c r="G134" s="91">
        <v>60</v>
      </c>
      <c r="H134" s="91">
        <v>60</v>
      </c>
      <c r="I134" s="91">
        <v>59</v>
      </c>
      <c r="J134" s="91">
        <v>58</v>
      </c>
      <c r="K134" s="91">
        <v>58</v>
      </c>
      <c r="L134" s="91">
        <v>57</v>
      </c>
      <c r="M134" s="33"/>
      <c r="N134" s="69">
        <v>90</v>
      </c>
      <c r="O134" s="69">
        <v>66.666666666666657</v>
      </c>
      <c r="P134" s="69">
        <v>90</v>
      </c>
      <c r="Q134" s="69">
        <v>66.666666666666657</v>
      </c>
      <c r="R134" s="69">
        <v>66.666666666666657</v>
      </c>
      <c r="S134" s="69">
        <v>65.555555555555557</v>
      </c>
      <c r="T134" s="69">
        <v>64.444444444444443</v>
      </c>
      <c r="U134" s="69">
        <v>64.444444444444443</v>
      </c>
      <c r="V134" s="231">
        <v>63.333333333333329</v>
      </c>
    </row>
    <row r="135" spans="2:22">
      <c r="B135" s="495"/>
      <c r="C135" s="91" t="s">
        <v>833</v>
      </c>
      <c r="D135" s="91">
        <v>90</v>
      </c>
      <c r="E135" s="91">
        <v>63</v>
      </c>
      <c r="F135" s="91">
        <v>90</v>
      </c>
      <c r="G135" s="91">
        <v>67</v>
      </c>
      <c r="H135" s="91">
        <v>66</v>
      </c>
      <c r="I135" s="91">
        <v>65</v>
      </c>
      <c r="J135" s="91">
        <v>58</v>
      </c>
      <c r="K135" s="91">
        <v>66</v>
      </c>
      <c r="L135" s="91">
        <v>66</v>
      </c>
      <c r="M135" s="33"/>
      <c r="N135" s="69">
        <v>90</v>
      </c>
      <c r="O135" s="69">
        <v>70</v>
      </c>
      <c r="P135" s="69">
        <v>90</v>
      </c>
      <c r="Q135" s="69">
        <v>74.444444444444443</v>
      </c>
      <c r="R135" s="69">
        <v>73.333333333333329</v>
      </c>
      <c r="S135" s="69">
        <v>72.222222222222214</v>
      </c>
      <c r="T135" s="69">
        <v>64.444444444444443</v>
      </c>
      <c r="U135" s="69">
        <v>73.333333333333329</v>
      </c>
      <c r="V135" s="231">
        <v>73.333333333333329</v>
      </c>
    </row>
    <row r="136" spans="2:22">
      <c r="B136" s="495"/>
      <c r="C136" s="91" t="s">
        <v>834</v>
      </c>
      <c r="D136" s="91">
        <v>90</v>
      </c>
      <c r="E136" s="91">
        <v>50</v>
      </c>
      <c r="F136" s="91">
        <v>90</v>
      </c>
      <c r="G136" s="91">
        <v>49</v>
      </c>
      <c r="H136" s="91">
        <v>48</v>
      </c>
      <c r="I136" s="91">
        <v>47</v>
      </c>
      <c r="J136" s="91">
        <v>49</v>
      </c>
      <c r="K136" s="91">
        <v>49</v>
      </c>
      <c r="L136" s="91">
        <v>47</v>
      </c>
      <c r="M136" s="33"/>
      <c r="N136" s="69">
        <v>90</v>
      </c>
      <c r="O136" s="69">
        <v>55.555555555555557</v>
      </c>
      <c r="P136" s="69">
        <v>90</v>
      </c>
      <c r="Q136" s="69">
        <v>54.444444444444443</v>
      </c>
      <c r="R136" s="69">
        <v>53.333333333333336</v>
      </c>
      <c r="S136" s="69">
        <v>52.222222222222229</v>
      </c>
      <c r="T136" s="69">
        <v>54.444444444444443</v>
      </c>
      <c r="U136" s="69">
        <v>54.444444444444443</v>
      </c>
      <c r="V136" s="231">
        <v>52.222222222222229</v>
      </c>
    </row>
    <row r="137" spans="2:22">
      <c r="B137" s="495" t="s">
        <v>762</v>
      </c>
      <c r="C137" s="91" t="s">
        <v>847</v>
      </c>
      <c r="D137" s="91">
        <v>105</v>
      </c>
      <c r="E137" s="91">
        <v>104</v>
      </c>
      <c r="F137" s="91">
        <v>105</v>
      </c>
      <c r="G137" s="91">
        <v>104</v>
      </c>
      <c r="H137" s="91">
        <v>104</v>
      </c>
      <c r="I137" s="91">
        <v>104</v>
      </c>
      <c r="J137" s="91">
        <v>104</v>
      </c>
      <c r="K137" s="91">
        <v>99</v>
      </c>
      <c r="L137" s="91">
        <v>99</v>
      </c>
      <c r="M137" s="33"/>
      <c r="N137" s="69">
        <v>105</v>
      </c>
      <c r="O137" s="69">
        <v>99.047619047619051</v>
      </c>
      <c r="P137" s="69">
        <v>105</v>
      </c>
      <c r="Q137" s="69">
        <v>99.047619047619051</v>
      </c>
      <c r="R137" s="69">
        <v>99.047619047619051</v>
      </c>
      <c r="S137" s="69">
        <v>99.047619047619051</v>
      </c>
      <c r="T137" s="69">
        <v>99.047619047619051</v>
      </c>
      <c r="U137" s="69">
        <v>99.047619047619051</v>
      </c>
      <c r="V137" s="231">
        <v>94.285714285714278</v>
      </c>
    </row>
    <row r="138" spans="2:22">
      <c r="B138" s="495"/>
      <c r="C138" s="91" t="s">
        <v>833</v>
      </c>
      <c r="D138" s="91">
        <v>105</v>
      </c>
      <c r="E138" s="91">
        <v>82</v>
      </c>
      <c r="F138" s="91">
        <v>105</v>
      </c>
      <c r="G138" s="91">
        <v>81</v>
      </c>
      <c r="H138" s="91">
        <v>83</v>
      </c>
      <c r="I138" s="91">
        <v>80</v>
      </c>
      <c r="J138" s="91">
        <v>80</v>
      </c>
      <c r="K138" s="91">
        <v>69</v>
      </c>
      <c r="L138" s="91">
        <v>69</v>
      </c>
      <c r="M138" s="33"/>
      <c r="N138" s="69">
        <v>105</v>
      </c>
      <c r="O138" s="69">
        <v>78.095238095238102</v>
      </c>
      <c r="P138" s="69">
        <v>105</v>
      </c>
      <c r="Q138" s="69">
        <v>77.142857142857153</v>
      </c>
      <c r="R138" s="69">
        <v>79.047619047619051</v>
      </c>
      <c r="S138" s="69">
        <v>79.047619047619051</v>
      </c>
      <c r="T138" s="69">
        <v>76.19047619047619</v>
      </c>
      <c r="U138" s="69">
        <v>76.19047619047619</v>
      </c>
      <c r="V138" s="231">
        <v>65.714285714285708</v>
      </c>
    </row>
    <row r="139" spans="2:22">
      <c r="B139" s="495"/>
      <c r="C139" s="91" t="s">
        <v>834</v>
      </c>
      <c r="D139" s="91">
        <v>105</v>
      </c>
      <c r="E139" s="91">
        <v>82</v>
      </c>
      <c r="F139" s="91">
        <v>105</v>
      </c>
      <c r="G139" s="91">
        <v>81</v>
      </c>
      <c r="H139" s="91">
        <v>83</v>
      </c>
      <c r="I139" s="91">
        <v>80</v>
      </c>
      <c r="J139" s="91">
        <v>80</v>
      </c>
      <c r="K139" s="91">
        <v>66</v>
      </c>
      <c r="L139" s="91">
        <v>66</v>
      </c>
      <c r="M139" s="33"/>
      <c r="N139" s="69">
        <v>105</v>
      </c>
      <c r="O139" s="69">
        <v>78.095238095238102</v>
      </c>
      <c r="P139" s="69">
        <v>105</v>
      </c>
      <c r="Q139" s="69">
        <v>77.142857142857153</v>
      </c>
      <c r="R139" s="69">
        <v>79.047619047619051</v>
      </c>
      <c r="S139" s="69">
        <v>79.047619047619051</v>
      </c>
      <c r="T139" s="69">
        <v>76.19047619047619</v>
      </c>
      <c r="U139" s="69">
        <v>76.19047619047619</v>
      </c>
      <c r="V139" s="231">
        <v>62.857142857142854</v>
      </c>
    </row>
    <row r="140" spans="2:22">
      <c r="B140" s="495" t="s">
        <v>840</v>
      </c>
      <c r="C140" s="91" t="s">
        <v>847</v>
      </c>
      <c r="D140" s="91">
        <v>39</v>
      </c>
      <c r="E140" s="91">
        <v>33</v>
      </c>
      <c r="F140" s="91">
        <v>37</v>
      </c>
      <c r="G140" s="91">
        <v>30</v>
      </c>
      <c r="H140" s="91">
        <v>29</v>
      </c>
      <c r="I140" s="91">
        <v>29</v>
      </c>
      <c r="J140" s="91">
        <v>29</v>
      </c>
      <c r="K140" s="91">
        <v>29</v>
      </c>
      <c r="L140" s="91">
        <v>29</v>
      </c>
      <c r="M140" s="33"/>
      <c r="N140" s="69">
        <v>39</v>
      </c>
      <c r="O140" s="69">
        <v>84.615384615384613</v>
      </c>
      <c r="P140" s="69">
        <v>37</v>
      </c>
      <c r="Q140" s="69">
        <v>81.081081081081081</v>
      </c>
      <c r="R140" s="69">
        <v>78.378378378378372</v>
      </c>
      <c r="S140" s="69">
        <v>78.378378378378372</v>
      </c>
      <c r="T140" s="69">
        <v>78.378378378378372</v>
      </c>
      <c r="U140" s="69">
        <v>78.378378378378372</v>
      </c>
      <c r="V140" s="231">
        <v>78.378378378378372</v>
      </c>
    </row>
    <row r="141" spans="2:22">
      <c r="B141" s="495"/>
      <c r="C141" s="91" t="s">
        <v>833</v>
      </c>
      <c r="D141" s="91">
        <v>39</v>
      </c>
      <c r="E141" s="91">
        <v>16</v>
      </c>
      <c r="F141" s="91">
        <v>37</v>
      </c>
      <c r="G141" s="91">
        <v>15</v>
      </c>
      <c r="H141" s="91">
        <v>14</v>
      </c>
      <c r="I141" s="91">
        <v>14</v>
      </c>
      <c r="J141" s="91">
        <v>12</v>
      </c>
      <c r="K141" s="91">
        <v>12</v>
      </c>
      <c r="L141" s="91">
        <v>12</v>
      </c>
      <c r="M141" s="33"/>
      <c r="N141" s="69">
        <v>39</v>
      </c>
      <c r="O141" s="69">
        <v>41.025641025641022</v>
      </c>
      <c r="P141" s="69">
        <v>37</v>
      </c>
      <c r="Q141" s="69">
        <v>40.54054054054054</v>
      </c>
      <c r="R141" s="69">
        <v>37.837837837837839</v>
      </c>
      <c r="S141" s="69">
        <v>37.837837837837839</v>
      </c>
      <c r="T141" s="69">
        <v>32.432432432432435</v>
      </c>
      <c r="U141" s="69">
        <v>32.432432432432435</v>
      </c>
      <c r="V141" s="231">
        <v>32.432432432432435</v>
      </c>
    </row>
    <row r="142" spans="2:22">
      <c r="B142" s="495"/>
      <c r="C142" s="91" t="s">
        <v>834</v>
      </c>
      <c r="D142" s="91">
        <v>39</v>
      </c>
      <c r="E142" s="91">
        <v>14</v>
      </c>
      <c r="F142" s="91">
        <v>37</v>
      </c>
      <c r="G142" s="91">
        <v>13</v>
      </c>
      <c r="H142" s="91">
        <v>12</v>
      </c>
      <c r="I142" s="91">
        <v>12</v>
      </c>
      <c r="J142" s="91">
        <v>9</v>
      </c>
      <c r="K142" s="91">
        <v>9</v>
      </c>
      <c r="L142" s="91">
        <v>9</v>
      </c>
      <c r="M142" s="33"/>
      <c r="N142" s="69">
        <v>39</v>
      </c>
      <c r="O142" s="69">
        <v>35.897435897435898</v>
      </c>
      <c r="P142" s="69">
        <v>37</v>
      </c>
      <c r="Q142" s="69">
        <v>35.135135135135137</v>
      </c>
      <c r="R142" s="69">
        <v>32.432432432432435</v>
      </c>
      <c r="S142" s="69">
        <v>32.432432432432435</v>
      </c>
      <c r="T142" s="69">
        <v>24.324324324324326</v>
      </c>
      <c r="U142" s="69">
        <v>24.324324324324326</v>
      </c>
      <c r="V142" s="231">
        <v>24.324324324324326</v>
      </c>
    </row>
    <row r="143" spans="2:22">
      <c r="B143" s="495" t="s">
        <v>764</v>
      </c>
      <c r="C143" s="91" t="s">
        <v>847</v>
      </c>
      <c r="D143" s="91">
        <v>90</v>
      </c>
      <c r="E143" s="91">
        <v>53</v>
      </c>
      <c r="F143" s="91">
        <v>87</v>
      </c>
      <c r="G143" s="91">
        <v>53</v>
      </c>
      <c r="H143" s="91">
        <v>53</v>
      </c>
      <c r="I143" s="91">
        <v>53</v>
      </c>
      <c r="J143" s="91">
        <v>53</v>
      </c>
      <c r="K143" s="91">
        <v>53</v>
      </c>
      <c r="L143" s="91">
        <v>53</v>
      </c>
      <c r="M143" s="33"/>
      <c r="N143" s="69">
        <v>90</v>
      </c>
      <c r="O143" s="69">
        <v>58.888888888888893</v>
      </c>
      <c r="P143" s="69">
        <v>87</v>
      </c>
      <c r="Q143" s="69">
        <v>60.919540229885058</v>
      </c>
      <c r="R143" s="69">
        <v>60.919540229885058</v>
      </c>
      <c r="S143" s="69">
        <v>60.919540229885058</v>
      </c>
      <c r="T143" s="69">
        <v>60.919540229885058</v>
      </c>
      <c r="U143" s="69">
        <v>60.919540229885058</v>
      </c>
      <c r="V143" s="231">
        <v>60.919540229885058</v>
      </c>
    </row>
    <row r="144" spans="2:22">
      <c r="B144" s="495"/>
      <c r="C144" s="91" t="s">
        <v>833</v>
      </c>
      <c r="D144" s="91">
        <v>90</v>
      </c>
      <c r="E144" s="91">
        <v>55</v>
      </c>
      <c r="F144" s="91">
        <v>87</v>
      </c>
      <c r="G144" s="91">
        <v>44</v>
      </c>
      <c r="H144" s="91">
        <v>44</v>
      </c>
      <c r="I144" s="91">
        <v>44</v>
      </c>
      <c r="J144" s="91">
        <v>44</v>
      </c>
      <c r="K144" s="91">
        <v>44</v>
      </c>
      <c r="L144" s="91">
        <v>44</v>
      </c>
      <c r="M144" s="33"/>
      <c r="N144" s="69">
        <v>90</v>
      </c>
      <c r="O144" s="69">
        <v>61.111111111111114</v>
      </c>
      <c r="P144" s="69">
        <v>87</v>
      </c>
      <c r="Q144" s="69">
        <v>50.574712643678168</v>
      </c>
      <c r="R144" s="69">
        <v>50.574712643678168</v>
      </c>
      <c r="S144" s="69">
        <v>50.574712643678168</v>
      </c>
      <c r="T144" s="69">
        <v>50.574712643678168</v>
      </c>
      <c r="U144" s="69">
        <v>50.574712643678168</v>
      </c>
      <c r="V144" s="231">
        <v>50.574712643678168</v>
      </c>
    </row>
    <row r="145" spans="2:22">
      <c r="B145" s="495"/>
      <c r="C145" s="91" t="s">
        <v>834</v>
      </c>
      <c r="D145" s="91">
        <v>90</v>
      </c>
      <c r="E145" s="91">
        <v>47</v>
      </c>
      <c r="F145" s="91">
        <v>87</v>
      </c>
      <c r="G145" s="91">
        <v>34</v>
      </c>
      <c r="H145" s="91">
        <v>34</v>
      </c>
      <c r="I145" s="91">
        <v>34</v>
      </c>
      <c r="J145" s="91">
        <v>34</v>
      </c>
      <c r="K145" s="91">
        <v>34</v>
      </c>
      <c r="L145" s="91">
        <v>34</v>
      </c>
      <c r="M145" s="33"/>
      <c r="N145" s="69">
        <v>90</v>
      </c>
      <c r="O145" s="69">
        <v>52.222222222222229</v>
      </c>
      <c r="P145" s="69">
        <v>87</v>
      </c>
      <c r="Q145" s="69">
        <v>39.080459770114942</v>
      </c>
      <c r="R145" s="69">
        <v>39.080459770114942</v>
      </c>
      <c r="S145" s="69">
        <v>39.080459770114942</v>
      </c>
      <c r="T145" s="69">
        <v>39.080459770114942</v>
      </c>
      <c r="U145" s="69">
        <v>39.080459770114942</v>
      </c>
      <c r="V145" s="231">
        <v>39.080459770114942</v>
      </c>
    </row>
    <row r="146" spans="2:22">
      <c r="B146" s="495" t="s">
        <v>765</v>
      </c>
      <c r="C146" s="91" t="s">
        <v>847</v>
      </c>
      <c r="D146" s="91">
        <v>10</v>
      </c>
      <c r="E146" s="91">
        <v>0</v>
      </c>
      <c r="F146" s="91">
        <v>10</v>
      </c>
      <c r="G146" s="91">
        <v>9</v>
      </c>
      <c r="H146" s="91">
        <v>9</v>
      </c>
      <c r="I146" s="91">
        <v>9</v>
      </c>
      <c r="J146" s="91">
        <v>9</v>
      </c>
      <c r="K146" s="91">
        <v>9</v>
      </c>
      <c r="L146" s="91">
        <v>8</v>
      </c>
      <c r="M146" s="33"/>
      <c r="N146" s="69">
        <v>10</v>
      </c>
      <c r="O146" s="69">
        <v>0</v>
      </c>
      <c r="P146" s="69">
        <v>10</v>
      </c>
      <c r="Q146" s="69">
        <v>90</v>
      </c>
      <c r="R146" s="69">
        <v>90</v>
      </c>
      <c r="S146" s="69">
        <v>90</v>
      </c>
      <c r="T146" s="69">
        <v>90</v>
      </c>
      <c r="U146" s="69">
        <v>90</v>
      </c>
      <c r="V146" s="231">
        <v>80</v>
      </c>
    </row>
    <row r="147" spans="2:22">
      <c r="B147" s="495"/>
      <c r="C147" s="91" t="s">
        <v>833</v>
      </c>
      <c r="D147" s="91">
        <v>10</v>
      </c>
      <c r="E147" s="91">
        <v>0</v>
      </c>
      <c r="F147" s="91">
        <v>10</v>
      </c>
      <c r="G147" s="91">
        <v>2</v>
      </c>
      <c r="H147" s="91">
        <v>2</v>
      </c>
      <c r="I147" s="91">
        <v>2</v>
      </c>
      <c r="J147" s="91">
        <v>2</v>
      </c>
      <c r="K147" s="91">
        <v>2</v>
      </c>
      <c r="L147" s="91">
        <v>2</v>
      </c>
      <c r="M147" s="33"/>
      <c r="N147" s="69">
        <v>10</v>
      </c>
      <c r="O147" s="69">
        <v>0</v>
      </c>
      <c r="P147" s="69">
        <v>10</v>
      </c>
      <c r="Q147" s="69">
        <v>20</v>
      </c>
      <c r="R147" s="69">
        <v>20</v>
      </c>
      <c r="S147" s="69">
        <v>20</v>
      </c>
      <c r="T147" s="69">
        <v>20</v>
      </c>
      <c r="U147" s="69">
        <v>20</v>
      </c>
      <c r="V147" s="231">
        <v>20</v>
      </c>
    </row>
    <row r="148" spans="2:22">
      <c r="B148" s="495"/>
      <c r="C148" s="91" t="s">
        <v>834</v>
      </c>
      <c r="D148" s="91">
        <v>10</v>
      </c>
      <c r="E148" s="91">
        <v>0</v>
      </c>
      <c r="F148" s="91">
        <v>10</v>
      </c>
      <c r="G148" s="91">
        <v>2</v>
      </c>
      <c r="H148" s="91">
        <v>2</v>
      </c>
      <c r="I148" s="91">
        <v>2</v>
      </c>
      <c r="J148" s="91">
        <v>2</v>
      </c>
      <c r="K148" s="91">
        <v>2</v>
      </c>
      <c r="L148" s="91">
        <v>2</v>
      </c>
      <c r="M148" s="33"/>
      <c r="N148" s="69">
        <v>10</v>
      </c>
      <c r="O148" s="69">
        <v>0</v>
      </c>
      <c r="P148" s="69">
        <v>10</v>
      </c>
      <c r="Q148" s="69">
        <v>20</v>
      </c>
      <c r="R148" s="69">
        <v>20</v>
      </c>
      <c r="S148" s="69">
        <v>20</v>
      </c>
      <c r="T148" s="69">
        <v>20</v>
      </c>
      <c r="U148" s="69">
        <v>20</v>
      </c>
      <c r="V148" s="231">
        <v>20</v>
      </c>
    </row>
    <row r="149" spans="2:22">
      <c r="B149" s="495" t="s">
        <v>766</v>
      </c>
      <c r="C149" s="91" t="s">
        <v>847</v>
      </c>
      <c r="D149" s="91">
        <v>4</v>
      </c>
      <c r="E149" s="91">
        <v>0</v>
      </c>
      <c r="F149" s="91">
        <v>4</v>
      </c>
      <c r="G149" s="91">
        <v>3</v>
      </c>
      <c r="H149" s="91">
        <v>3</v>
      </c>
      <c r="I149" s="91">
        <v>3</v>
      </c>
      <c r="J149" s="91">
        <v>3</v>
      </c>
      <c r="K149" s="91">
        <v>3</v>
      </c>
      <c r="L149" s="91">
        <v>3</v>
      </c>
      <c r="M149" s="33"/>
      <c r="N149" s="69">
        <v>4</v>
      </c>
      <c r="O149" s="69">
        <v>0</v>
      </c>
      <c r="P149" s="69">
        <v>4</v>
      </c>
      <c r="Q149" s="69">
        <v>75</v>
      </c>
      <c r="R149" s="69">
        <v>75</v>
      </c>
      <c r="S149" s="69">
        <v>75</v>
      </c>
      <c r="T149" s="69">
        <v>75</v>
      </c>
      <c r="U149" s="69">
        <v>75</v>
      </c>
      <c r="V149" s="231">
        <v>75</v>
      </c>
    </row>
    <row r="150" spans="2:22">
      <c r="B150" s="495"/>
      <c r="C150" s="91" t="s">
        <v>833</v>
      </c>
      <c r="D150" s="91">
        <v>4</v>
      </c>
      <c r="E150" s="91">
        <v>0</v>
      </c>
      <c r="F150" s="91">
        <v>4</v>
      </c>
      <c r="G150" s="91">
        <v>0</v>
      </c>
      <c r="H150" s="91">
        <v>0</v>
      </c>
      <c r="I150" s="91">
        <v>0</v>
      </c>
      <c r="J150" s="91">
        <v>0</v>
      </c>
      <c r="K150" s="91">
        <v>0</v>
      </c>
      <c r="L150" s="91">
        <v>0</v>
      </c>
      <c r="M150" s="33"/>
      <c r="N150" s="69">
        <v>4</v>
      </c>
      <c r="O150" s="69">
        <v>0</v>
      </c>
      <c r="P150" s="69">
        <v>4</v>
      </c>
      <c r="Q150" s="69">
        <v>0</v>
      </c>
      <c r="R150" s="69">
        <v>0</v>
      </c>
      <c r="S150" s="69">
        <v>0</v>
      </c>
      <c r="T150" s="69">
        <v>0</v>
      </c>
      <c r="U150" s="69">
        <v>0</v>
      </c>
      <c r="V150" s="231">
        <v>0</v>
      </c>
    </row>
    <row r="151" spans="2:22">
      <c r="B151" s="495"/>
      <c r="C151" s="91" t="s">
        <v>834</v>
      </c>
      <c r="D151" s="91">
        <v>4</v>
      </c>
      <c r="E151" s="91">
        <v>0</v>
      </c>
      <c r="F151" s="91">
        <v>4</v>
      </c>
      <c r="G151" s="91">
        <v>0</v>
      </c>
      <c r="H151" s="91">
        <v>0</v>
      </c>
      <c r="I151" s="91">
        <v>0</v>
      </c>
      <c r="J151" s="91">
        <v>0</v>
      </c>
      <c r="K151" s="91">
        <v>0</v>
      </c>
      <c r="L151" s="91">
        <v>0</v>
      </c>
      <c r="M151" s="33"/>
      <c r="N151" s="69">
        <v>4</v>
      </c>
      <c r="O151" s="69">
        <v>0</v>
      </c>
      <c r="P151" s="69">
        <v>4</v>
      </c>
      <c r="Q151" s="69">
        <v>0</v>
      </c>
      <c r="R151" s="69">
        <v>0</v>
      </c>
      <c r="S151" s="69">
        <v>0</v>
      </c>
      <c r="T151" s="69">
        <v>0</v>
      </c>
      <c r="U151" s="69">
        <v>0</v>
      </c>
      <c r="V151" s="231">
        <v>0</v>
      </c>
    </row>
    <row r="152" spans="2:22">
      <c r="B152" s="495" t="s">
        <v>767</v>
      </c>
      <c r="C152" s="91" t="s">
        <v>847</v>
      </c>
      <c r="D152" s="91">
        <v>1</v>
      </c>
      <c r="E152" s="91">
        <v>0</v>
      </c>
      <c r="F152" s="91">
        <v>2</v>
      </c>
      <c r="G152" s="91">
        <v>2</v>
      </c>
      <c r="H152" s="91">
        <v>2</v>
      </c>
      <c r="I152" s="91">
        <v>2</v>
      </c>
      <c r="J152" s="91">
        <v>2</v>
      </c>
      <c r="K152" s="91">
        <v>2</v>
      </c>
      <c r="L152" s="91">
        <v>2</v>
      </c>
      <c r="M152" s="33"/>
      <c r="N152" s="69">
        <v>1</v>
      </c>
      <c r="O152" s="69">
        <v>0</v>
      </c>
      <c r="P152" s="69">
        <v>2</v>
      </c>
      <c r="Q152" s="69">
        <v>100</v>
      </c>
      <c r="R152" s="69">
        <v>100</v>
      </c>
      <c r="S152" s="69">
        <v>100</v>
      </c>
      <c r="T152" s="69">
        <v>100</v>
      </c>
      <c r="U152" s="69">
        <v>100</v>
      </c>
      <c r="V152" s="231">
        <v>100</v>
      </c>
    </row>
    <row r="153" spans="2:22">
      <c r="B153" s="495"/>
      <c r="C153" s="91" t="s">
        <v>833</v>
      </c>
      <c r="D153" s="91">
        <v>1</v>
      </c>
      <c r="E153" s="91">
        <v>0</v>
      </c>
      <c r="F153" s="91">
        <v>2</v>
      </c>
      <c r="G153" s="91">
        <v>2</v>
      </c>
      <c r="H153" s="91">
        <v>2</v>
      </c>
      <c r="I153" s="91">
        <v>2</v>
      </c>
      <c r="J153" s="91">
        <v>2</v>
      </c>
      <c r="K153" s="91">
        <v>2</v>
      </c>
      <c r="L153" s="91">
        <v>2</v>
      </c>
      <c r="M153" s="33"/>
      <c r="N153" s="69">
        <v>1</v>
      </c>
      <c r="O153" s="69">
        <v>0</v>
      </c>
      <c r="P153" s="69">
        <v>2</v>
      </c>
      <c r="Q153" s="69">
        <v>100</v>
      </c>
      <c r="R153" s="69">
        <v>100</v>
      </c>
      <c r="S153" s="69">
        <v>100</v>
      </c>
      <c r="T153" s="69">
        <v>100</v>
      </c>
      <c r="U153" s="69">
        <v>100</v>
      </c>
      <c r="V153" s="231">
        <v>100</v>
      </c>
    </row>
    <row r="154" spans="2:22">
      <c r="B154" s="495"/>
      <c r="C154" s="91" t="s">
        <v>834</v>
      </c>
      <c r="D154" s="91">
        <v>1</v>
      </c>
      <c r="E154" s="91">
        <v>0</v>
      </c>
      <c r="F154" s="91">
        <v>2</v>
      </c>
      <c r="G154" s="91">
        <v>2</v>
      </c>
      <c r="H154" s="91">
        <v>2</v>
      </c>
      <c r="I154" s="91">
        <v>2</v>
      </c>
      <c r="J154" s="91">
        <v>2</v>
      </c>
      <c r="K154" s="91">
        <v>2</v>
      </c>
      <c r="L154" s="91">
        <v>2</v>
      </c>
      <c r="M154" s="33"/>
      <c r="N154" s="69">
        <v>1</v>
      </c>
      <c r="O154" s="69">
        <v>0</v>
      </c>
      <c r="P154" s="69">
        <v>2</v>
      </c>
      <c r="Q154" s="69">
        <v>100</v>
      </c>
      <c r="R154" s="69">
        <v>100</v>
      </c>
      <c r="S154" s="69">
        <v>100</v>
      </c>
      <c r="T154" s="69">
        <v>100</v>
      </c>
      <c r="U154" s="69">
        <v>100</v>
      </c>
      <c r="V154" s="231">
        <v>100</v>
      </c>
    </row>
    <row r="155" spans="2:22">
      <c r="B155" s="495" t="s">
        <v>567</v>
      </c>
      <c r="C155" s="91" t="s">
        <v>847</v>
      </c>
      <c r="D155" s="91">
        <v>4</v>
      </c>
      <c r="E155" s="91">
        <v>0</v>
      </c>
      <c r="F155" s="91">
        <v>4</v>
      </c>
      <c r="G155" s="91">
        <v>0</v>
      </c>
      <c r="H155" s="91">
        <v>0</v>
      </c>
      <c r="I155" s="91">
        <v>0</v>
      </c>
      <c r="J155" s="91">
        <v>0</v>
      </c>
      <c r="K155" s="91">
        <v>0</v>
      </c>
      <c r="L155" s="91">
        <v>0</v>
      </c>
      <c r="M155" s="33"/>
      <c r="N155" s="69">
        <v>4</v>
      </c>
      <c r="O155" s="69">
        <v>0</v>
      </c>
      <c r="P155" s="69">
        <v>4</v>
      </c>
      <c r="Q155" s="69">
        <v>0</v>
      </c>
      <c r="R155" s="69">
        <v>0</v>
      </c>
      <c r="S155" s="69">
        <v>0</v>
      </c>
      <c r="T155" s="69">
        <v>0</v>
      </c>
      <c r="U155" s="69">
        <v>0</v>
      </c>
      <c r="V155" s="231">
        <v>0</v>
      </c>
    </row>
    <row r="156" spans="2:22">
      <c r="B156" s="495"/>
      <c r="C156" s="91" t="s">
        <v>833</v>
      </c>
      <c r="D156" s="91">
        <v>4</v>
      </c>
      <c r="E156" s="91">
        <v>3</v>
      </c>
      <c r="F156" s="91">
        <v>4</v>
      </c>
      <c r="G156" s="91">
        <v>3</v>
      </c>
      <c r="H156" s="91">
        <v>3</v>
      </c>
      <c r="I156" s="91">
        <v>3</v>
      </c>
      <c r="J156" s="91">
        <v>3</v>
      </c>
      <c r="K156" s="91">
        <v>3</v>
      </c>
      <c r="L156" s="91">
        <v>3</v>
      </c>
      <c r="M156" s="33"/>
      <c r="N156" s="69">
        <v>4</v>
      </c>
      <c r="O156" s="69">
        <v>75</v>
      </c>
      <c r="P156" s="69">
        <v>4</v>
      </c>
      <c r="Q156" s="69">
        <v>75</v>
      </c>
      <c r="R156" s="69">
        <v>75</v>
      </c>
      <c r="S156" s="69">
        <v>75</v>
      </c>
      <c r="T156" s="69">
        <v>75</v>
      </c>
      <c r="U156" s="69">
        <v>75</v>
      </c>
      <c r="V156" s="231">
        <v>75</v>
      </c>
    </row>
    <row r="157" spans="2:22">
      <c r="B157" s="495"/>
      <c r="C157" s="91" t="s">
        <v>834</v>
      </c>
      <c r="D157" s="91">
        <v>4</v>
      </c>
      <c r="E157" s="91">
        <v>0</v>
      </c>
      <c r="F157" s="91">
        <v>4</v>
      </c>
      <c r="G157" s="91">
        <v>0</v>
      </c>
      <c r="H157" s="91">
        <v>0</v>
      </c>
      <c r="I157" s="91">
        <v>0</v>
      </c>
      <c r="J157" s="91">
        <v>0</v>
      </c>
      <c r="K157" s="91">
        <v>0</v>
      </c>
      <c r="L157" s="91">
        <v>0</v>
      </c>
      <c r="M157" s="33"/>
      <c r="N157" s="69">
        <v>4</v>
      </c>
      <c r="O157" s="69">
        <v>0</v>
      </c>
      <c r="P157" s="69">
        <v>4</v>
      </c>
      <c r="Q157" s="69">
        <v>0</v>
      </c>
      <c r="R157" s="69">
        <v>0</v>
      </c>
      <c r="S157" s="69">
        <v>0</v>
      </c>
      <c r="T157" s="69">
        <v>0</v>
      </c>
      <c r="U157" s="69">
        <v>0</v>
      </c>
      <c r="V157" s="231">
        <v>0</v>
      </c>
    </row>
    <row r="158" spans="2:22">
      <c r="B158" s="495" t="s">
        <v>768</v>
      </c>
      <c r="C158" s="91" t="s">
        <v>847</v>
      </c>
      <c r="D158" s="91">
        <v>5</v>
      </c>
      <c r="E158" s="91">
        <v>5</v>
      </c>
      <c r="F158" s="91">
        <v>5</v>
      </c>
      <c r="G158" s="91">
        <v>5</v>
      </c>
      <c r="H158" s="91">
        <v>5</v>
      </c>
      <c r="I158" s="91">
        <v>5</v>
      </c>
      <c r="J158" s="91">
        <v>5</v>
      </c>
      <c r="K158" s="91">
        <v>5</v>
      </c>
      <c r="L158" s="91">
        <v>5</v>
      </c>
      <c r="M158" s="33"/>
      <c r="N158" s="69">
        <v>5</v>
      </c>
      <c r="O158" s="69">
        <v>100</v>
      </c>
      <c r="P158" s="69">
        <v>5</v>
      </c>
      <c r="Q158" s="69">
        <v>100</v>
      </c>
      <c r="R158" s="69">
        <v>100</v>
      </c>
      <c r="S158" s="69">
        <v>100</v>
      </c>
      <c r="T158" s="69">
        <v>100</v>
      </c>
      <c r="U158" s="69">
        <v>100</v>
      </c>
      <c r="V158" s="231">
        <v>100</v>
      </c>
    </row>
    <row r="159" spans="2:22">
      <c r="B159" s="495"/>
      <c r="C159" s="91" t="s">
        <v>833</v>
      </c>
      <c r="D159" s="91">
        <v>5</v>
      </c>
      <c r="E159" s="91">
        <v>0</v>
      </c>
      <c r="F159" s="91">
        <v>5</v>
      </c>
      <c r="G159" s="91">
        <v>4</v>
      </c>
      <c r="H159" s="91">
        <v>4</v>
      </c>
      <c r="I159" s="91">
        <v>4</v>
      </c>
      <c r="J159" s="91">
        <v>4</v>
      </c>
      <c r="K159" s="91">
        <v>4</v>
      </c>
      <c r="L159" s="91">
        <v>4</v>
      </c>
      <c r="M159" s="33"/>
      <c r="N159" s="69">
        <v>5</v>
      </c>
      <c r="O159" s="69">
        <v>0</v>
      </c>
      <c r="P159" s="69">
        <v>5</v>
      </c>
      <c r="Q159" s="69">
        <v>80</v>
      </c>
      <c r="R159" s="69">
        <v>80</v>
      </c>
      <c r="S159" s="69">
        <v>80</v>
      </c>
      <c r="T159" s="69">
        <v>80</v>
      </c>
      <c r="U159" s="69">
        <v>80</v>
      </c>
      <c r="V159" s="231">
        <v>80</v>
      </c>
    </row>
    <row r="160" spans="2:22">
      <c r="B160" s="495"/>
      <c r="C160" s="91" t="s">
        <v>834</v>
      </c>
      <c r="D160" s="91">
        <v>5</v>
      </c>
      <c r="E160" s="91">
        <v>0</v>
      </c>
      <c r="F160" s="91">
        <v>5</v>
      </c>
      <c r="G160" s="91">
        <v>4</v>
      </c>
      <c r="H160" s="91">
        <v>4</v>
      </c>
      <c r="I160" s="91">
        <v>4</v>
      </c>
      <c r="J160" s="91">
        <v>4</v>
      </c>
      <c r="K160" s="91">
        <v>4</v>
      </c>
      <c r="L160" s="91">
        <v>4</v>
      </c>
      <c r="M160" s="33"/>
      <c r="N160" s="69">
        <v>5</v>
      </c>
      <c r="O160" s="69">
        <v>0</v>
      </c>
      <c r="P160" s="69">
        <v>5</v>
      </c>
      <c r="Q160" s="69">
        <v>80</v>
      </c>
      <c r="R160" s="69">
        <v>80</v>
      </c>
      <c r="S160" s="69">
        <v>80</v>
      </c>
      <c r="T160" s="69">
        <v>80</v>
      </c>
      <c r="U160" s="69">
        <v>80</v>
      </c>
      <c r="V160" s="231">
        <v>80</v>
      </c>
    </row>
    <row r="161" spans="2:22">
      <c r="B161" s="495" t="s">
        <v>769</v>
      </c>
      <c r="C161" s="91" t="s">
        <v>847</v>
      </c>
      <c r="D161" s="91">
        <v>5</v>
      </c>
      <c r="E161" s="91">
        <v>5</v>
      </c>
      <c r="F161" s="91">
        <v>5</v>
      </c>
      <c r="G161" s="91">
        <v>5</v>
      </c>
      <c r="H161" s="91">
        <v>5</v>
      </c>
      <c r="I161" s="91">
        <v>5</v>
      </c>
      <c r="J161" s="91">
        <v>5</v>
      </c>
      <c r="K161" s="91">
        <v>5</v>
      </c>
      <c r="L161" s="91">
        <v>5</v>
      </c>
      <c r="M161" s="33"/>
      <c r="N161" s="69">
        <v>5</v>
      </c>
      <c r="O161" s="69">
        <v>100</v>
      </c>
      <c r="P161" s="69">
        <v>5</v>
      </c>
      <c r="Q161" s="69">
        <v>100</v>
      </c>
      <c r="R161" s="69">
        <v>100</v>
      </c>
      <c r="S161" s="69">
        <v>100</v>
      </c>
      <c r="T161" s="69">
        <v>100</v>
      </c>
      <c r="U161" s="69">
        <v>100</v>
      </c>
      <c r="V161" s="231">
        <v>100</v>
      </c>
    </row>
    <row r="162" spans="2:22">
      <c r="B162" s="495"/>
      <c r="C162" s="91" t="s">
        <v>833</v>
      </c>
      <c r="D162" s="91">
        <v>5</v>
      </c>
      <c r="E162" s="91">
        <v>3</v>
      </c>
      <c r="F162" s="91">
        <v>5</v>
      </c>
      <c r="G162" s="91">
        <v>5</v>
      </c>
      <c r="H162" s="91">
        <v>5</v>
      </c>
      <c r="I162" s="91">
        <v>5</v>
      </c>
      <c r="J162" s="91">
        <v>5</v>
      </c>
      <c r="K162" s="91">
        <v>5</v>
      </c>
      <c r="L162" s="91">
        <v>5</v>
      </c>
      <c r="M162" s="33"/>
      <c r="N162" s="69">
        <v>5</v>
      </c>
      <c r="O162" s="69">
        <v>60</v>
      </c>
      <c r="P162" s="69">
        <v>5</v>
      </c>
      <c r="Q162" s="69">
        <v>100</v>
      </c>
      <c r="R162" s="69">
        <v>100</v>
      </c>
      <c r="S162" s="69">
        <v>100</v>
      </c>
      <c r="T162" s="69">
        <v>100</v>
      </c>
      <c r="U162" s="69">
        <v>100</v>
      </c>
      <c r="V162" s="231">
        <v>100</v>
      </c>
    </row>
    <row r="163" spans="2:22">
      <c r="B163" s="495"/>
      <c r="C163" s="91" t="s">
        <v>834</v>
      </c>
      <c r="D163" s="91">
        <v>5</v>
      </c>
      <c r="E163" s="91">
        <v>3</v>
      </c>
      <c r="F163" s="91">
        <v>5</v>
      </c>
      <c r="G163" s="91">
        <v>5</v>
      </c>
      <c r="H163" s="91">
        <v>5</v>
      </c>
      <c r="I163" s="91">
        <v>5</v>
      </c>
      <c r="J163" s="91">
        <v>5</v>
      </c>
      <c r="K163" s="91">
        <v>5</v>
      </c>
      <c r="L163" s="91">
        <v>5</v>
      </c>
      <c r="M163" s="33"/>
      <c r="N163" s="69">
        <v>5</v>
      </c>
      <c r="O163" s="69">
        <v>60</v>
      </c>
      <c r="P163" s="69">
        <v>5</v>
      </c>
      <c r="Q163" s="69">
        <v>100</v>
      </c>
      <c r="R163" s="69">
        <v>100</v>
      </c>
      <c r="S163" s="69">
        <v>100</v>
      </c>
      <c r="T163" s="69">
        <v>100</v>
      </c>
      <c r="U163" s="69">
        <v>100</v>
      </c>
      <c r="V163" s="231">
        <v>100</v>
      </c>
    </row>
    <row r="164" spans="2:22">
      <c r="B164" s="495" t="s">
        <v>770</v>
      </c>
      <c r="C164" s="91" t="s">
        <v>847</v>
      </c>
      <c r="D164" s="91">
        <v>3</v>
      </c>
      <c r="E164" s="91">
        <v>3</v>
      </c>
      <c r="F164" s="91">
        <v>3</v>
      </c>
      <c r="G164" s="91">
        <v>3</v>
      </c>
      <c r="H164" s="91">
        <v>3</v>
      </c>
      <c r="I164" s="91">
        <v>3</v>
      </c>
      <c r="J164" s="91">
        <v>3</v>
      </c>
      <c r="K164" s="91">
        <v>3</v>
      </c>
      <c r="L164" s="91">
        <v>3</v>
      </c>
      <c r="M164" s="33"/>
      <c r="N164" s="69">
        <v>3</v>
      </c>
      <c r="O164" s="69">
        <v>100</v>
      </c>
      <c r="P164" s="69">
        <v>3</v>
      </c>
      <c r="Q164" s="69">
        <v>100</v>
      </c>
      <c r="R164" s="69">
        <v>100</v>
      </c>
      <c r="S164" s="69">
        <v>100</v>
      </c>
      <c r="T164" s="69">
        <v>100</v>
      </c>
      <c r="U164" s="69">
        <v>100</v>
      </c>
      <c r="V164" s="231">
        <v>100</v>
      </c>
    </row>
    <row r="165" spans="2:22">
      <c r="B165" s="495"/>
      <c r="C165" s="91" t="s">
        <v>833</v>
      </c>
      <c r="D165" s="91">
        <v>3</v>
      </c>
      <c r="E165" s="91">
        <v>0</v>
      </c>
      <c r="F165" s="91">
        <v>3</v>
      </c>
      <c r="G165" s="91">
        <v>3</v>
      </c>
      <c r="H165" s="91">
        <v>3</v>
      </c>
      <c r="I165" s="91">
        <v>3</v>
      </c>
      <c r="J165" s="91">
        <v>3</v>
      </c>
      <c r="K165" s="91">
        <v>3</v>
      </c>
      <c r="L165" s="91">
        <v>3</v>
      </c>
      <c r="M165" s="33"/>
      <c r="N165" s="69">
        <v>3</v>
      </c>
      <c r="O165" s="69">
        <v>0</v>
      </c>
      <c r="P165" s="69">
        <v>3</v>
      </c>
      <c r="Q165" s="69">
        <v>100</v>
      </c>
      <c r="R165" s="69">
        <v>100</v>
      </c>
      <c r="S165" s="69">
        <v>100</v>
      </c>
      <c r="T165" s="69">
        <v>100</v>
      </c>
      <c r="U165" s="69">
        <v>100</v>
      </c>
      <c r="V165" s="231">
        <v>100</v>
      </c>
    </row>
    <row r="166" spans="2:22">
      <c r="B166" s="495"/>
      <c r="C166" s="91" t="s">
        <v>834</v>
      </c>
      <c r="D166" s="91">
        <v>3</v>
      </c>
      <c r="E166" s="91">
        <v>0</v>
      </c>
      <c r="F166" s="91">
        <v>3</v>
      </c>
      <c r="G166" s="91">
        <v>3</v>
      </c>
      <c r="H166" s="91">
        <v>3</v>
      </c>
      <c r="I166" s="91">
        <v>3</v>
      </c>
      <c r="J166" s="91">
        <v>3</v>
      </c>
      <c r="K166" s="91">
        <v>3</v>
      </c>
      <c r="L166" s="91">
        <v>3</v>
      </c>
      <c r="M166" s="33"/>
      <c r="N166" s="69">
        <v>3</v>
      </c>
      <c r="O166" s="69">
        <v>0</v>
      </c>
      <c r="P166" s="69">
        <v>3</v>
      </c>
      <c r="Q166" s="69">
        <v>100</v>
      </c>
      <c r="R166" s="69">
        <v>100</v>
      </c>
      <c r="S166" s="69">
        <v>100</v>
      </c>
      <c r="T166" s="69">
        <v>100</v>
      </c>
      <c r="U166" s="69">
        <v>100</v>
      </c>
      <c r="V166" s="231">
        <v>100</v>
      </c>
    </row>
    <row r="167" spans="2:22">
      <c r="B167" s="495" t="s">
        <v>462</v>
      </c>
      <c r="C167" s="91" t="s">
        <v>847</v>
      </c>
      <c r="D167" s="91">
        <v>1</v>
      </c>
      <c r="E167" s="91">
        <v>0</v>
      </c>
      <c r="F167" s="91">
        <v>1</v>
      </c>
      <c r="G167" s="91">
        <v>1</v>
      </c>
      <c r="H167" s="91">
        <v>1</v>
      </c>
      <c r="I167" s="91">
        <v>1</v>
      </c>
      <c r="J167" s="91">
        <v>1</v>
      </c>
      <c r="K167" s="91">
        <v>1</v>
      </c>
      <c r="L167" s="91">
        <v>1</v>
      </c>
      <c r="M167" s="33"/>
      <c r="N167" s="69">
        <v>1</v>
      </c>
      <c r="O167" s="69">
        <v>0</v>
      </c>
      <c r="P167" s="69">
        <v>1</v>
      </c>
      <c r="Q167" s="69">
        <v>100</v>
      </c>
      <c r="R167" s="69">
        <v>100</v>
      </c>
      <c r="S167" s="69">
        <v>100</v>
      </c>
      <c r="T167" s="69">
        <v>100</v>
      </c>
      <c r="U167" s="69">
        <v>100</v>
      </c>
      <c r="V167" s="231">
        <v>100</v>
      </c>
    </row>
    <row r="168" spans="2:22">
      <c r="B168" s="495"/>
      <c r="C168" s="91" t="s">
        <v>833</v>
      </c>
      <c r="D168" s="91">
        <v>1</v>
      </c>
      <c r="E168" s="91">
        <v>0</v>
      </c>
      <c r="F168" s="91">
        <v>1</v>
      </c>
      <c r="G168" s="91">
        <v>1</v>
      </c>
      <c r="H168" s="91">
        <v>1</v>
      </c>
      <c r="I168" s="91">
        <v>1</v>
      </c>
      <c r="J168" s="91">
        <v>1</v>
      </c>
      <c r="K168" s="91">
        <v>1</v>
      </c>
      <c r="L168" s="91">
        <v>1</v>
      </c>
      <c r="M168" s="33"/>
      <c r="N168" s="69">
        <v>1</v>
      </c>
      <c r="O168" s="69">
        <v>0</v>
      </c>
      <c r="P168" s="69">
        <v>1</v>
      </c>
      <c r="Q168" s="69">
        <v>100</v>
      </c>
      <c r="R168" s="69">
        <v>100</v>
      </c>
      <c r="S168" s="69">
        <v>100</v>
      </c>
      <c r="T168" s="69">
        <v>100</v>
      </c>
      <c r="U168" s="69">
        <v>100</v>
      </c>
      <c r="V168" s="231">
        <v>100</v>
      </c>
    </row>
    <row r="169" spans="2:22">
      <c r="B169" s="495"/>
      <c r="C169" s="91" t="s">
        <v>834</v>
      </c>
      <c r="D169" s="91">
        <v>1</v>
      </c>
      <c r="E169" s="91">
        <v>0</v>
      </c>
      <c r="F169" s="91">
        <v>1</v>
      </c>
      <c r="G169" s="91">
        <v>1</v>
      </c>
      <c r="H169" s="91">
        <v>1</v>
      </c>
      <c r="I169" s="91">
        <v>1</v>
      </c>
      <c r="J169" s="91">
        <v>1</v>
      </c>
      <c r="K169" s="91">
        <v>1</v>
      </c>
      <c r="L169" s="91">
        <v>1</v>
      </c>
      <c r="M169" s="33"/>
      <c r="N169" s="69">
        <v>1</v>
      </c>
      <c r="O169" s="69">
        <v>0</v>
      </c>
      <c r="P169" s="69">
        <v>1</v>
      </c>
      <c r="Q169" s="69">
        <v>100</v>
      </c>
      <c r="R169" s="69">
        <v>100</v>
      </c>
      <c r="S169" s="69">
        <v>100</v>
      </c>
      <c r="T169" s="69">
        <v>100</v>
      </c>
      <c r="U169" s="69">
        <v>100</v>
      </c>
      <c r="V169" s="231">
        <v>100</v>
      </c>
    </row>
    <row r="170" spans="2:22">
      <c r="B170" s="495" t="s">
        <v>466</v>
      </c>
      <c r="C170" s="91" t="s">
        <v>847</v>
      </c>
      <c r="D170" s="91">
        <v>3</v>
      </c>
      <c r="E170" s="91">
        <v>0</v>
      </c>
      <c r="F170" s="91">
        <v>3</v>
      </c>
      <c r="G170" s="91">
        <v>0</v>
      </c>
      <c r="H170" s="91">
        <v>0</v>
      </c>
      <c r="I170" s="91">
        <v>1</v>
      </c>
      <c r="J170" s="91">
        <v>1</v>
      </c>
      <c r="K170" s="91">
        <v>1</v>
      </c>
      <c r="L170" s="91">
        <v>1</v>
      </c>
      <c r="M170" s="33"/>
      <c r="N170" s="69">
        <v>3</v>
      </c>
      <c r="O170" s="69">
        <v>0</v>
      </c>
      <c r="P170" s="69">
        <v>3</v>
      </c>
      <c r="Q170" s="69">
        <v>0</v>
      </c>
      <c r="R170" s="69">
        <v>0</v>
      </c>
      <c r="S170" s="69">
        <v>0</v>
      </c>
      <c r="T170" s="69">
        <v>33.333333333333329</v>
      </c>
      <c r="U170" s="69">
        <v>33.333333333333329</v>
      </c>
      <c r="V170" s="231">
        <v>33.333333333333329</v>
      </c>
    </row>
    <row r="171" spans="2:22">
      <c r="B171" s="495"/>
      <c r="C171" s="91" t="s">
        <v>833</v>
      </c>
      <c r="D171" s="91">
        <v>3</v>
      </c>
      <c r="E171" s="91">
        <v>0</v>
      </c>
      <c r="F171" s="91">
        <v>3</v>
      </c>
      <c r="G171" s="91">
        <v>0</v>
      </c>
      <c r="H171" s="91">
        <v>0</v>
      </c>
      <c r="I171" s="91">
        <v>1</v>
      </c>
      <c r="J171" s="91">
        <v>1</v>
      </c>
      <c r="K171" s="91">
        <v>1</v>
      </c>
      <c r="L171" s="91">
        <v>1</v>
      </c>
      <c r="M171" s="33"/>
      <c r="N171" s="69">
        <v>3</v>
      </c>
      <c r="O171" s="69">
        <v>0</v>
      </c>
      <c r="P171" s="69">
        <v>3</v>
      </c>
      <c r="Q171" s="69">
        <v>0</v>
      </c>
      <c r="R171" s="69">
        <v>0</v>
      </c>
      <c r="S171" s="69">
        <v>0</v>
      </c>
      <c r="T171" s="69">
        <v>33.333333333333329</v>
      </c>
      <c r="U171" s="69">
        <v>33.333333333333329</v>
      </c>
      <c r="V171" s="231">
        <v>33.333333333333329</v>
      </c>
    </row>
    <row r="172" spans="2:22">
      <c r="B172" s="495"/>
      <c r="C172" s="91" t="s">
        <v>834</v>
      </c>
      <c r="D172" s="91">
        <v>3</v>
      </c>
      <c r="E172" s="91">
        <v>0</v>
      </c>
      <c r="F172" s="91">
        <v>3</v>
      </c>
      <c r="G172" s="91">
        <v>0</v>
      </c>
      <c r="H172" s="91">
        <v>0</v>
      </c>
      <c r="I172" s="91">
        <v>1</v>
      </c>
      <c r="J172" s="91">
        <v>1</v>
      </c>
      <c r="K172" s="91">
        <v>1</v>
      </c>
      <c r="L172" s="91">
        <v>1</v>
      </c>
      <c r="M172" s="33"/>
      <c r="N172" s="69">
        <v>3</v>
      </c>
      <c r="O172" s="69">
        <v>0</v>
      </c>
      <c r="P172" s="69">
        <v>3</v>
      </c>
      <c r="Q172" s="69">
        <v>0</v>
      </c>
      <c r="R172" s="69">
        <v>0</v>
      </c>
      <c r="S172" s="69">
        <v>0</v>
      </c>
      <c r="T172" s="69">
        <v>33.333333333333329</v>
      </c>
      <c r="U172" s="69">
        <v>33.333333333333329</v>
      </c>
      <c r="V172" s="231">
        <v>33.333333333333329</v>
      </c>
    </row>
    <row r="173" spans="2:22">
      <c r="B173" s="495" t="s">
        <v>265</v>
      </c>
      <c r="C173" s="91" t="s">
        <v>848</v>
      </c>
      <c r="D173" s="91">
        <v>748</v>
      </c>
      <c r="E173" s="91">
        <v>532</v>
      </c>
      <c r="F173" s="91">
        <v>762</v>
      </c>
      <c r="G173" s="91">
        <v>577</v>
      </c>
      <c r="H173" s="91">
        <v>568</v>
      </c>
      <c r="I173" s="91">
        <v>546</v>
      </c>
      <c r="J173" s="91">
        <v>562</v>
      </c>
      <c r="K173" s="91">
        <v>560</v>
      </c>
      <c r="L173" s="91">
        <v>565</v>
      </c>
      <c r="M173" s="33"/>
      <c r="N173" s="69">
        <v>748</v>
      </c>
      <c r="O173" s="69">
        <v>71.122994652406419</v>
      </c>
      <c r="P173" s="69">
        <v>762</v>
      </c>
      <c r="Q173" s="69">
        <v>75.721784776902894</v>
      </c>
      <c r="R173" s="69">
        <v>74.540682414698168</v>
      </c>
      <c r="S173" s="69">
        <v>71.522309711286098</v>
      </c>
      <c r="T173" s="69">
        <v>73.753280839895012</v>
      </c>
      <c r="U173" s="69">
        <v>74.146981627296597</v>
      </c>
      <c r="V173" s="231">
        <v>74.146981627296597</v>
      </c>
    </row>
    <row r="174" spans="2:22">
      <c r="B174" s="495"/>
      <c r="C174" s="91" t="s">
        <v>842</v>
      </c>
      <c r="D174" s="91">
        <v>748</v>
      </c>
      <c r="E174" s="91">
        <v>488</v>
      </c>
      <c r="F174" s="91">
        <v>762</v>
      </c>
      <c r="G174" s="91">
        <v>494</v>
      </c>
      <c r="H174" s="91">
        <v>494</v>
      </c>
      <c r="I174" s="91">
        <v>488</v>
      </c>
      <c r="J174" s="91">
        <v>479</v>
      </c>
      <c r="K174" s="91">
        <v>492</v>
      </c>
      <c r="L174" s="91">
        <v>490</v>
      </c>
      <c r="M174" s="33"/>
      <c r="N174" s="69">
        <v>748</v>
      </c>
      <c r="O174" s="69">
        <v>65.240641711229955</v>
      </c>
      <c r="P174" s="69">
        <v>762</v>
      </c>
      <c r="Q174" s="69">
        <v>64.829396325459328</v>
      </c>
      <c r="R174" s="69">
        <v>64.829396325459328</v>
      </c>
      <c r="S174" s="69">
        <v>64.30446194225722</v>
      </c>
      <c r="T174" s="69">
        <v>63.123359580052494</v>
      </c>
      <c r="U174" s="69">
        <v>65.748031496062993</v>
      </c>
      <c r="V174" s="231">
        <v>64.30446194225722</v>
      </c>
    </row>
    <row r="175" spans="2:22">
      <c r="B175" s="495"/>
      <c r="C175" s="91" t="s">
        <v>843</v>
      </c>
      <c r="D175" s="91">
        <v>748</v>
      </c>
      <c r="E175" s="91">
        <v>417</v>
      </c>
      <c r="F175" s="91">
        <v>762</v>
      </c>
      <c r="G175" s="91">
        <v>425</v>
      </c>
      <c r="H175" s="91">
        <v>420</v>
      </c>
      <c r="I175" s="91">
        <v>397</v>
      </c>
      <c r="J175" s="91">
        <v>407</v>
      </c>
      <c r="K175" s="91">
        <v>408</v>
      </c>
      <c r="L175" s="91">
        <v>405</v>
      </c>
      <c r="M175" s="33"/>
      <c r="N175" s="69">
        <v>748</v>
      </c>
      <c r="O175" s="69">
        <v>55.748663101604279</v>
      </c>
      <c r="P175" s="69">
        <v>762</v>
      </c>
      <c r="Q175" s="69">
        <v>55.774278215223092</v>
      </c>
      <c r="R175" s="69">
        <v>55.118110236220474</v>
      </c>
      <c r="S175" s="69">
        <v>52.362204724409445</v>
      </c>
      <c r="T175" s="69">
        <v>53.674540682414694</v>
      </c>
      <c r="U175" s="69">
        <v>55.118110236220474</v>
      </c>
      <c r="V175" s="231">
        <v>53.149606299212607</v>
      </c>
    </row>
    <row r="177" spans="2:2">
      <c r="B177" t="s">
        <v>844</v>
      </c>
    </row>
    <row r="180" spans="2:2">
      <c r="B180" t="s">
        <v>6</v>
      </c>
    </row>
    <row r="181" spans="2:2">
      <c r="B181" s="22" t="s">
        <v>849</v>
      </c>
    </row>
  </sheetData>
  <mergeCells count="76">
    <mergeCell ref="N10:O10"/>
    <mergeCell ref="B39:B41"/>
    <mergeCell ref="P10:Q10"/>
    <mergeCell ref="R10:V10"/>
    <mergeCell ref="B12:B14"/>
    <mergeCell ref="B15:B17"/>
    <mergeCell ref="B18:B20"/>
    <mergeCell ref="B21:B23"/>
    <mergeCell ref="B9:B11"/>
    <mergeCell ref="C9:C11"/>
    <mergeCell ref="D9:E9"/>
    <mergeCell ref="F9:L9"/>
    <mergeCell ref="N9:O9"/>
    <mergeCell ref="P9:V9"/>
    <mergeCell ref="D10:E10"/>
    <mergeCell ref="F10:G10"/>
    <mergeCell ref="H10:L10"/>
    <mergeCell ref="B24:B26"/>
    <mergeCell ref="B27:B29"/>
    <mergeCell ref="B30:B32"/>
    <mergeCell ref="B33:B35"/>
    <mergeCell ref="B36:B38"/>
    <mergeCell ref="B75:B77"/>
    <mergeCell ref="B42:B44"/>
    <mergeCell ref="B45:B47"/>
    <mergeCell ref="B48:B50"/>
    <mergeCell ref="B51:B53"/>
    <mergeCell ref="B54:B56"/>
    <mergeCell ref="B57:B59"/>
    <mergeCell ref="B60:B62"/>
    <mergeCell ref="B63:B65"/>
    <mergeCell ref="B66:B68"/>
    <mergeCell ref="B69:B71"/>
    <mergeCell ref="B72:B74"/>
    <mergeCell ref="B78:B80"/>
    <mergeCell ref="B81:B83"/>
    <mergeCell ref="B84:B86"/>
    <mergeCell ref="B87:B89"/>
    <mergeCell ref="B95:B97"/>
    <mergeCell ref="C95:C97"/>
    <mergeCell ref="B98:B100"/>
    <mergeCell ref="B101:B103"/>
    <mergeCell ref="B104:B106"/>
    <mergeCell ref="B107:B109"/>
    <mergeCell ref="D95:E95"/>
    <mergeCell ref="F95:L95"/>
    <mergeCell ref="N95:O95"/>
    <mergeCell ref="P95:V95"/>
    <mergeCell ref="D96:E96"/>
    <mergeCell ref="F96:G96"/>
    <mergeCell ref="H96:L96"/>
    <mergeCell ref="N96:O96"/>
    <mergeCell ref="P96:Q96"/>
    <mergeCell ref="R96:V96"/>
    <mergeCell ref="B110:B112"/>
    <mergeCell ref="B149:B151"/>
    <mergeCell ref="B116:B118"/>
    <mergeCell ref="B119:B121"/>
    <mergeCell ref="B122:B124"/>
    <mergeCell ref="B125:B127"/>
    <mergeCell ref="B128:B130"/>
    <mergeCell ref="B131:B133"/>
    <mergeCell ref="B134:B136"/>
    <mergeCell ref="B137:B139"/>
    <mergeCell ref="B140:B142"/>
    <mergeCell ref="B143:B145"/>
    <mergeCell ref="B146:B148"/>
    <mergeCell ref="B113:B115"/>
    <mergeCell ref="B170:B172"/>
    <mergeCell ref="B173:B175"/>
    <mergeCell ref="B152:B154"/>
    <mergeCell ref="B155:B157"/>
    <mergeCell ref="B158:B160"/>
    <mergeCell ref="B161:B163"/>
    <mergeCell ref="B164:B166"/>
    <mergeCell ref="B167:B169"/>
  </mergeCells>
  <hyperlinks>
    <hyperlink ref="A1" location="Indice!A1" display="Regresar &lt;-"/>
  </hyperlink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9"/>
  <sheetViews>
    <sheetView workbookViewId="0"/>
  </sheetViews>
  <sheetFormatPr baseColWidth="10" defaultRowHeight="15"/>
  <sheetData>
    <row r="1" spans="1:7">
      <c r="A1" s="1" t="s">
        <v>1552</v>
      </c>
    </row>
    <row r="2" spans="1:7" ht="21">
      <c r="B2" s="2" t="s">
        <v>273</v>
      </c>
    </row>
    <row r="3" spans="1:7" ht="21">
      <c r="B3" s="41" t="s">
        <v>636</v>
      </c>
    </row>
    <row r="4" spans="1:7" ht="21">
      <c r="B4" s="41"/>
    </row>
    <row r="5" spans="1:7" ht="15.75">
      <c r="B5" s="47" t="s">
        <v>850</v>
      </c>
    </row>
    <row r="8" spans="1:7">
      <c r="B8" s="73" t="s">
        <v>851</v>
      </c>
    </row>
    <row r="9" spans="1:7">
      <c r="B9" s="203" t="s">
        <v>245</v>
      </c>
      <c r="C9" s="203" t="s">
        <v>852</v>
      </c>
      <c r="D9" s="203" t="s">
        <v>853</v>
      </c>
      <c r="E9" s="203" t="s">
        <v>854</v>
      </c>
      <c r="F9" s="203" t="s">
        <v>855</v>
      </c>
      <c r="G9" s="203" t="s">
        <v>856</v>
      </c>
    </row>
    <row r="10" spans="1:7">
      <c r="B10" s="92">
        <v>2011</v>
      </c>
      <c r="C10" s="69">
        <v>52.252252252252248</v>
      </c>
      <c r="D10" s="69">
        <v>22.972972972972975</v>
      </c>
      <c r="E10" s="69">
        <v>7.6576576576576567</v>
      </c>
      <c r="F10" s="69">
        <v>13.513513513513514</v>
      </c>
      <c r="G10" s="69">
        <v>3.6036036036036037</v>
      </c>
    </row>
    <row r="11" spans="1:7">
      <c r="B11" s="92">
        <v>2012</v>
      </c>
      <c r="C11" s="69">
        <v>50.884955752212392</v>
      </c>
      <c r="D11" s="69">
        <v>23.893805309734514</v>
      </c>
      <c r="E11" s="69">
        <v>7.5221238938053103</v>
      </c>
      <c r="F11" s="69">
        <v>11.946902654867257</v>
      </c>
      <c r="G11" s="69">
        <v>5.7522123893805306</v>
      </c>
    </row>
    <row r="12" spans="1:7">
      <c r="B12" s="92">
        <v>2013</v>
      </c>
      <c r="C12" s="69">
        <v>53.508771929824562</v>
      </c>
      <c r="D12" s="69">
        <v>25.438596491228072</v>
      </c>
      <c r="E12" s="69">
        <v>5.7017543859649118</v>
      </c>
      <c r="F12" s="69">
        <v>9.6491228070175428</v>
      </c>
      <c r="G12" s="69">
        <v>5.7017543859649118</v>
      </c>
    </row>
    <row r="13" spans="1:7">
      <c r="B13" s="92">
        <v>2014</v>
      </c>
      <c r="C13" s="69">
        <v>52.136752136752143</v>
      </c>
      <c r="D13" s="69">
        <v>23.931623931623932</v>
      </c>
      <c r="E13" s="69">
        <v>8.1196581196581192</v>
      </c>
      <c r="F13" s="69">
        <v>9.4017094017094021</v>
      </c>
      <c r="G13" s="69">
        <v>6.4102564102564097</v>
      </c>
    </row>
    <row r="14" spans="1:7">
      <c r="B14" s="92">
        <v>2015</v>
      </c>
      <c r="C14" s="69">
        <v>51.867219917012456</v>
      </c>
      <c r="D14" s="69">
        <v>24.481327800829874</v>
      </c>
      <c r="E14" s="69">
        <v>8.2987551867219906</v>
      </c>
      <c r="F14" s="69">
        <v>10.37344398340249</v>
      </c>
      <c r="G14" s="69">
        <v>4.9792531120331951</v>
      </c>
    </row>
    <row r="15" spans="1:7">
      <c r="B15" s="92">
        <v>2016</v>
      </c>
      <c r="C15" s="69">
        <v>48.760330578512395</v>
      </c>
      <c r="D15" s="69">
        <v>23.140495867768596</v>
      </c>
      <c r="E15" s="69">
        <v>10.743801652892563</v>
      </c>
      <c r="F15" s="69">
        <v>8.2644628099173563</v>
      </c>
      <c r="G15" s="69">
        <v>9.0909090909090917</v>
      </c>
    </row>
    <row r="16" spans="1:7">
      <c r="B16" s="92">
        <v>2017</v>
      </c>
      <c r="C16" s="69">
        <v>48.262548262548258</v>
      </c>
      <c r="D16" s="69">
        <v>22.393822393822393</v>
      </c>
      <c r="E16" s="69">
        <v>8.4942084942084932</v>
      </c>
      <c r="F16" s="69">
        <v>10.424710424710424</v>
      </c>
      <c r="G16" s="69">
        <v>10.424710424710424</v>
      </c>
    </row>
    <row r="17" spans="2:7">
      <c r="B17" s="92">
        <v>2018</v>
      </c>
      <c r="C17" s="69">
        <v>48.28897338403042</v>
      </c>
      <c r="D17" s="69">
        <v>25.85551330798479</v>
      </c>
      <c r="E17" s="69">
        <v>4.9429657794676807</v>
      </c>
      <c r="F17" s="69">
        <v>15.589353612167301</v>
      </c>
      <c r="G17" s="69">
        <v>5.3231939163498092</v>
      </c>
    </row>
    <row r="18" spans="2:7">
      <c r="B18" s="92">
        <v>2019</v>
      </c>
      <c r="C18" s="69">
        <v>52.255639097744364</v>
      </c>
      <c r="D18" s="69">
        <v>25.563909774436087</v>
      </c>
      <c r="E18" s="69">
        <v>4.8872180451127818</v>
      </c>
      <c r="F18" s="69">
        <v>12.030075187969924</v>
      </c>
      <c r="G18" s="69">
        <v>5.2631578947368416</v>
      </c>
    </row>
    <row r="19" spans="2:7">
      <c r="B19" s="92">
        <v>2020</v>
      </c>
      <c r="C19" s="69">
        <v>52.222222222222229</v>
      </c>
      <c r="D19" s="69">
        <v>22.222222222222221</v>
      </c>
      <c r="E19" s="69">
        <v>6.2962962962962958</v>
      </c>
      <c r="F19" s="69">
        <v>5.1851851851851851</v>
      </c>
      <c r="G19" s="69">
        <v>14.074074074074074</v>
      </c>
    </row>
    <row r="20" spans="2:7">
      <c r="B20" s="92">
        <v>2021</v>
      </c>
      <c r="C20" s="69">
        <v>53.068592057761734</v>
      </c>
      <c r="D20" s="69">
        <v>25.270758122743679</v>
      </c>
      <c r="E20" s="69">
        <v>4.6931407942238268</v>
      </c>
      <c r="F20" s="69">
        <v>8.6642599277978327</v>
      </c>
      <c r="G20" s="69">
        <v>8.3032490974729249</v>
      </c>
    </row>
    <row r="23" spans="2:7">
      <c r="B23" s="73" t="s">
        <v>857</v>
      </c>
      <c r="D23" s="232"/>
      <c r="E23" s="233"/>
      <c r="F23" s="234"/>
      <c r="G23" s="232"/>
    </row>
    <row r="24" spans="2:7">
      <c r="B24" s="203" t="s">
        <v>245</v>
      </c>
      <c r="C24" s="203" t="s">
        <v>852</v>
      </c>
      <c r="D24" s="203" t="s">
        <v>853</v>
      </c>
      <c r="E24" s="203" t="s">
        <v>854</v>
      </c>
      <c r="F24" s="203" t="s">
        <v>855</v>
      </c>
      <c r="G24" s="203" t="s">
        <v>856</v>
      </c>
    </row>
    <row r="25" spans="2:7">
      <c r="B25" s="237">
        <v>2011</v>
      </c>
      <c r="C25" s="235">
        <v>116</v>
      </c>
      <c r="D25" s="235">
        <v>51</v>
      </c>
      <c r="E25" s="235">
        <v>17</v>
      </c>
      <c r="F25" s="235">
        <v>30</v>
      </c>
      <c r="G25" s="235">
        <v>8</v>
      </c>
    </row>
    <row r="26" spans="2:7">
      <c r="B26" s="237">
        <v>2012</v>
      </c>
      <c r="C26" s="235">
        <v>115</v>
      </c>
      <c r="D26" s="235">
        <v>54</v>
      </c>
      <c r="E26" s="235">
        <v>17</v>
      </c>
      <c r="F26" s="235">
        <v>27</v>
      </c>
      <c r="G26" s="235">
        <v>13</v>
      </c>
    </row>
    <row r="27" spans="2:7">
      <c r="B27" s="237">
        <v>2013</v>
      </c>
      <c r="C27" s="235">
        <v>122</v>
      </c>
      <c r="D27" s="235">
        <v>58</v>
      </c>
      <c r="E27" s="235">
        <v>13</v>
      </c>
      <c r="F27" s="235">
        <v>22</v>
      </c>
      <c r="G27" s="235">
        <v>13</v>
      </c>
    </row>
    <row r="28" spans="2:7">
      <c r="B28" s="237">
        <v>2014</v>
      </c>
      <c r="C28" s="235">
        <v>122</v>
      </c>
      <c r="D28" s="235">
        <v>56</v>
      </c>
      <c r="E28" s="235">
        <v>19</v>
      </c>
      <c r="F28" s="235">
        <v>22</v>
      </c>
      <c r="G28" s="235">
        <v>15</v>
      </c>
    </row>
    <row r="29" spans="2:7">
      <c r="B29" s="237">
        <v>2015</v>
      </c>
      <c r="C29" s="235">
        <v>125</v>
      </c>
      <c r="D29" s="235">
        <v>59</v>
      </c>
      <c r="E29" s="235">
        <v>20</v>
      </c>
      <c r="F29" s="235">
        <v>25</v>
      </c>
      <c r="G29" s="235">
        <v>12</v>
      </c>
    </row>
    <row r="30" spans="2:7">
      <c r="B30" s="237">
        <v>2016</v>
      </c>
      <c r="C30" s="235">
        <v>118</v>
      </c>
      <c r="D30" s="235">
        <v>56</v>
      </c>
      <c r="E30" s="235">
        <v>26</v>
      </c>
      <c r="F30" s="235">
        <v>20</v>
      </c>
      <c r="G30" s="235">
        <v>22</v>
      </c>
    </row>
    <row r="31" spans="2:7">
      <c r="B31" s="237">
        <v>2017</v>
      </c>
      <c r="C31" s="235">
        <v>125</v>
      </c>
      <c r="D31" s="235">
        <v>58</v>
      </c>
      <c r="E31" s="235">
        <v>22</v>
      </c>
      <c r="F31" s="235">
        <v>27</v>
      </c>
      <c r="G31" s="235">
        <v>27</v>
      </c>
    </row>
    <row r="32" spans="2:7">
      <c r="B32" s="237">
        <v>2018</v>
      </c>
      <c r="C32" s="235">
        <v>127</v>
      </c>
      <c r="D32" s="235">
        <v>68</v>
      </c>
      <c r="E32" s="235">
        <v>13</v>
      </c>
      <c r="F32" s="235">
        <v>41</v>
      </c>
      <c r="G32" s="235">
        <v>14</v>
      </c>
    </row>
    <row r="33" spans="2:7">
      <c r="B33" s="237">
        <v>2019</v>
      </c>
      <c r="C33" s="235">
        <v>139</v>
      </c>
      <c r="D33" s="235">
        <v>68</v>
      </c>
      <c r="E33" s="235">
        <v>13</v>
      </c>
      <c r="F33" s="235">
        <v>32</v>
      </c>
      <c r="G33" s="235">
        <v>14</v>
      </c>
    </row>
    <row r="34" spans="2:7">
      <c r="B34" s="237">
        <v>2020</v>
      </c>
      <c r="C34" s="235">
        <v>141</v>
      </c>
      <c r="D34" s="235">
        <v>60</v>
      </c>
      <c r="E34" s="235">
        <v>17</v>
      </c>
      <c r="F34" s="235">
        <v>14</v>
      </c>
      <c r="G34" s="235">
        <v>38</v>
      </c>
    </row>
    <row r="35" spans="2:7">
      <c r="B35" s="237">
        <v>2021</v>
      </c>
      <c r="C35" s="235">
        <v>147</v>
      </c>
      <c r="D35" s="235">
        <v>70</v>
      </c>
      <c r="E35" s="235">
        <v>13</v>
      </c>
      <c r="F35" s="235">
        <v>24</v>
      </c>
      <c r="G35" s="235">
        <v>23</v>
      </c>
    </row>
    <row r="36" spans="2:7">
      <c r="B36" s="236"/>
    </row>
    <row r="38" spans="2:7">
      <c r="B38" s="238" t="s">
        <v>6</v>
      </c>
    </row>
    <row r="39" spans="2:7">
      <c r="B39" s="22" t="s">
        <v>1317</v>
      </c>
    </row>
  </sheetData>
  <hyperlinks>
    <hyperlink ref="B38" r:id="rId1" display="https://www.mscbs.gob.es/profesionales/saludPublica/saludAmbLaboral/calidadAguas/aguasBanno/publicaciones.htm"/>
    <hyperlink ref="A1" location="Indice!A1" display="Regresar &lt;-"/>
  </hyperlink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6"/>
  <sheetViews>
    <sheetView workbookViewId="0"/>
  </sheetViews>
  <sheetFormatPr baseColWidth="10" defaultRowHeight="15"/>
  <cols>
    <col min="3" max="3" width="10.42578125" bestFit="1" customWidth="1"/>
    <col min="4" max="4" width="13.7109375" bestFit="1" customWidth="1"/>
    <col min="7" max="7" width="17.140625" customWidth="1"/>
    <col min="8" max="8" width="13" bestFit="1" customWidth="1"/>
    <col min="9" max="9" width="9.28515625" customWidth="1"/>
  </cols>
  <sheetData>
    <row r="1" spans="1:8">
      <c r="A1" s="1" t="s">
        <v>1552</v>
      </c>
    </row>
    <row r="2" spans="1:8" ht="21">
      <c r="B2" s="2" t="s">
        <v>273</v>
      </c>
    </row>
    <row r="3" spans="1:8" ht="21">
      <c r="B3" s="41" t="s">
        <v>636</v>
      </c>
    </row>
    <row r="4" spans="1:8" ht="21">
      <c r="B4" s="41"/>
    </row>
    <row r="5" spans="1:8" ht="15.75">
      <c r="B5" s="47" t="s">
        <v>858</v>
      </c>
    </row>
    <row r="8" spans="1:8">
      <c r="B8" s="73" t="s">
        <v>862</v>
      </c>
      <c r="C8" s="73"/>
      <c r="D8" s="73"/>
      <c r="E8" s="73"/>
    </row>
    <row r="9" spans="1:8">
      <c r="B9" s="203" t="s">
        <v>356</v>
      </c>
      <c r="C9" s="203" t="s">
        <v>859</v>
      </c>
      <c r="D9" s="203" t="s">
        <v>860</v>
      </c>
      <c r="E9" s="203" t="s">
        <v>861</v>
      </c>
      <c r="F9" s="203" t="s">
        <v>265</v>
      </c>
      <c r="G9" s="203" t="s">
        <v>806</v>
      </c>
      <c r="H9" s="368"/>
    </row>
    <row r="10" spans="1:8">
      <c r="B10" s="79">
        <v>2010</v>
      </c>
      <c r="C10" s="224">
        <v>1359</v>
      </c>
      <c r="D10" s="224">
        <v>202</v>
      </c>
      <c r="E10" s="224">
        <v>72</v>
      </c>
      <c r="F10" s="224">
        <v>1633</v>
      </c>
      <c r="G10" s="224">
        <v>2586</v>
      </c>
      <c r="H10" s="368"/>
    </row>
    <row r="11" spans="1:8">
      <c r="B11" s="79">
        <v>2011</v>
      </c>
      <c r="C11" s="224">
        <v>1505</v>
      </c>
      <c r="D11" s="224">
        <v>234</v>
      </c>
      <c r="E11" s="224">
        <v>74</v>
      </c>
      <c r="F11" s="224">
        <v>1813</v>
      </c>
      <c r="G11" s="224">
        <v>1405</v>
      </c>
      <c r="H11" s="368"/>
    </row>
    <row r="12" spans="1:8">
      <c r="B12" s="79">
        <v>2012</v>
      </c>
      <c r="C12" s="224">
        <v>1602</v>
      </c>
      <c r="D12" s="224">
        <v>245</v>
      </c>
      <c r="E12" s="224">
        <v>82</v>
      </c>
      <c r="F12" s="224">
        <v>1929</v>
      </c>
      <c r="G12" s="224">
        <v>2018</v>
      </c>
      <c r="H12" s="368"/>
    </row>
    <row r="13" spans="1:8">
      <c r="B13" s="79">
        <v>2013</v>
      </c>
      <c r="C13" s="224">
        <v>1602</v>
      </c>
      <c r="D13" s="224">
        <v>245</v>
      </c>
      <c r="E13" s="224">
        <v>82</v>
      </c>
      <c r="F13" s="224">
        <v>1929</v>
      </c>
      <c r="G13" s="224">
        <v>1529</v>
      </c>
      <c r="H13" s="368"/>
    </row>
    <row r="14" spans="1:8">
      <c r="B14" s="79">
        <v>2014</v>
      </c>
      <c r="C14" s="224">
        <v>2009</v>
      </c>
      <c r="D14" s="224">
        <v>340</v>
      </c>
      <c r="E14" s="224">
        <v>101</v>
      </c>
      <c r="F14" s="224">
        <v>2450</v>
      </c>
      <c r="G14" s="224">
        <v>3429</v>
      </c>
      <c r="H14" s="368"/>
    </row>
    <row r="15" spans="1:8">
      <c r="B15" s="79">
        <v>2015</v>
      </c>
      <c r="C15" s="224">
        <v>2053</v>
      </c>
      <c r="D15" s="224">
        <v>348</v>
      </c>
      <c r="E15" s="224">
        <v>106</v>
      </c>
      <c r="F15" s="224">
        <v>2507</v>
      </c>
      <c r="G15" s="224">
        <v>2489</v>
      </c>
      <c r="H15" s="368"/>
    </row>
    <row r="16" spans="1:8">
      <c r="B16" s="79">
        <v>2016</v>
      </c>
      <c r="C16" s="224">
        <v>2096</v>
      </c>
      <c r="D16" s="224">
        <v>354</v>
      </c>
      <c r="E16" s="224">
        <v>107</v>
      </c>
      <c r="F16" s="224">
        <v>2557</v>
      </c>
      <c r="G16" s="224">
        <v>1732</v>
      </c>
      <c r="H16" s="368"/>
    </row>
    <row r="17" spans="2:8">
      <c r="B17" s="79">
        <v>2017</v>
      </c>
      <c r="C17" s="224">
        <v>2283</v>
      </c>
      <c r="D17" s="224">
        <v>366</v>
      </c>
      <c r="E17" s="224">
        <v>113</v>
      </c>
      <c r="F17" s="224">
        <v>2762</v>
      </c>
      <c r="G17" s="224">
        <v>5583</v>
      </c>
      <c r="H17" s="368"/>
    </row>
    <row r="18" spans="2:8">
      <c r="B18" s="79">
        <v>2018</v>
      </c>
      <c r="C18" s="224">
        <v>2312</v>
      </c>
      <c r="D18" s="224">
        <v>373</v>
      </c>
      <c r="E18" s="224">
        <v>113</v>
      </c>
      <c r="F18" s="224">
        <v>2798</v>
      </c>
      <c r="G18" s="224">
        <v>6170</v>
      </c>
      <c r="H18" s="368"/>
    </row>
    <row r="19" spans="2:8">
      <c r="B19" s="79">
        <v>2019</v>
      </c>
      <c r="C19" s="224">
        <v>2740</v>
      </c>
      <c r="D19" s="224">
        <v>526</v>
      </c>
      <c r="E19" s="224">
        <v>120</v>
      </c>
      <c r="F19" s="224">
        <v>3286</v>
      </c>
      <c r="G19" s="224">
        <v>8405</v>
      </c>
      <c r="H19" s="368"/>
    </row>
    <row r="20" spans="2:8">
      <c r="B20" s="79">
        <v>2020</v>
      </c>
      <c r="C20" s="224">
        <v>2911</v>
      </c>
      <c r="D20" s="224">
        <v>342</v>
      </c>
      <c r="E20" s="224">
        <v>206</v>
      </c>
      <c r="F20" s="224">
        <v>3459</v>
      </c>
      <c r="G20" s="224">
        <v>7854</v>
      </c>
      <c r="H20" s="368"/>
    </row>
    <row r="21" spans="2:8">
      <c r="B21" s="229" t="s">
        <v>62</v>
      </c>
      <c r="C21" s="228">
        <f>SUM(C10:C20)</f>
        <v>22472</v>
      </c>
      <c r="D21" s="228">
        <f>SUM(D10:D20)</f>
        <v>3575</v>
      </c>
      <c r="E21" s="228">
        <f>SUM(E10:E20)</f>
        <v>1176</v>
      </c>
      <c r="F21" s="228">
        <f>SUM(F10:F20)</f>
        <v>27123</v>
      </c>
      <c r="G21" s="228">
        <f>SUM(G10:G20)</f>
        <v>43200</v>
      </c>
      <c r="H21" s="368"/>
    </row>
    <row r="22" spans="2:8">
      <c r="B22" s="229" t="s">
        <v>584</v>
      </c>
      <c r="C22" s="228">
        <f>AVERAGE(C10:C20)</f>
        <v>2042.909090909091</v>
      </c>
      <c r="D22" s="228">
        <f t="shared" ref="D22:F22" si="0">AVERAGE(D10:D20)</f>
        <v>325</v>
      </c>
      <c r="E22" s="228">
        <f t="shared" si="0"/>
        <v>106.90909090909091</v>
      </c>
      <c r="F22" s="228">
        <f t="shared" si="0"/>
        <v>2465.7272727272725</v>
      </c>
      <c r="G22" s="228">
        <f>AVERAGE(G10:G20)</f>
        <v>3927.2727272727275</v>
      </c>
      <c r="H22" s="368"/>
    </row>
    <row r="25" spans="2:8">
      <c r="B25" t="s">
        <v>51</v>
      </c>
    </row>
    <row r="26" spans="2:8">
      <c r="B26" t="s">
        <v>1257</v>
      </c>
    </row>
  </sheetData>
  <hyperlinks>
    <hyperlink ref="A1" location="Indice!A1" display="Regresar &lt;-"/>
  </hyperlink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4"/>
  <sheetViews>
    <sheetView workbookViewId="0"/>
  </sheetViews>
  <sheetFormatPr baseColWidth="10" defaultRowHeight="15"/>
  <cols>
    <col min="3" max="3" width="15.5703125" customWidth="1"/>
    <col min="4" max="4" width="15" customWidth="1"/>
    <col min="5" max="5" width="13.42578125" customWidth="1"/>
  </cols>
  <sheetData>
    <row r="1" spans="1:5">
      <c r="A1" s="1" t="s">
        <v>1552</v>
      </c>
    </row>
    <row r="2" spans="1:5" ht="21">
      <c r="B2" s="2" t="s">
        <v>273</v>
      </c>
    </row>
    <row r="3" spans="1:5" ht="21">
      <c r="B3" s="41" t="s">
        <v>636</v>
      </c>
    </row>
    <row r="4" spans="1:5" ht="21">
      <c r="B4" s="41"/>
    </row>
    <row r="5" spans="1:5" ht="15.75">
      <c r="B5" s="47" t="s">
        <v>863</v>
      </c>
    </row>
    <row r="8" spans="1:5">
      <c r="B8" s="73" t="s">
        <v>864</v>
      </c>
    </row>
    <row r="9" spans="1:5">
      <c r="B9" s="203" t="s">
        <v>245</v>
      </c>
      <c r="C9" s="203" t="s">
        <v>742</v>
      </c>
      <c r="D9" s="203" t="s">
        <v>865</v>
      </c>
      <c r="E9" s="203" t="s">
        <v>265</v>
      </c>
    </row>
    <row r="10" spans="1:5">
      <c r="B10" s="34">
        <v>2010</v>
      </c>
      <c r="C10" s="34">
        <v>2094928848.6500001</v>
      </c>
      <c r="D10" s="34">
        <v>1230856544.45</v>
      </c>
      <c r="E10" s="34">
        <v>3325785393.1000004</v>
      </c>
    </row>
    <row r="11" spans="1:5">
      <c r="B11" s="34">
        <v>2011</v>
      </c>
      <c r="C11" s="34">
        <v>2158251371.79</v>
      </c>
      <c r="D11" s="34">
        <v>1334572683.8800004</v>
      </c>
      <c r="E11" s="34">
        <v>3492824055.6700001</v>
      </c>
    </row>
    <row r="12" spans="1:5">
      <c r="B12" s="34">
        <v>2012</v>
      </c>
      <c r="C12" s="34">
        <v>2307449116.5100002</v>
      </c>
      <c r="D12" s="34">
        <v>1405214090.4000003</v>
      </c>
      <c r="E12" s="34">
        <v>3712663206.9100003</v>
      </c>
    </row>
    <row r="13" spans="1:5">
      <c r="B13" s="34">
        <v>2013</v>
      </c>
      <c r="C13" s="34">
        <v>2427028715.0300002</v>
      </c>
      <c r="D13" s="34">
        <v>1557279444.97</v>
      </c>
      <c r="E13" s="34">
        <v>3984308160.0000005</v>
      </c>
    </row>
    <row r="14" spans="1:5">
      <c r="B14" s="34">
        <v>2014</v>
      </c>
      <c r="C14" s="34">
        <v>2640168271.2000003</v>
      </c>
      <c r="D14" s="34">
        <v>1743444067.6800001</v>
      </c>
      <c r="E14" s="34">
        <v>4383612338.8799992</v>
      </c>
    </row>
    <row r="15" spans="1:5">
      <c r="B15" s="34">
        <v>2015</v>
      </c>
      <c r="C15" s="34">
        <v>2914736999.3199997</v>
      </c>
      <c r="D15" s="34">
        <v>1986059066.4799998</v>
      </c>
      <c r="E15" s="34">
        <v>4900796065.8000002</v>
      </c>
    </row>
    <row r="16" spans="1:5">
      <c r="B16" s="34">
        <v>2016</v>
      </c>
      <c r="C16" s="34">
        <v>3301165990.0499997</v>
      </c>
      <c r="D16" s="34">
        <v>2253023528.2599993</v>
      </c>
      <c r="E16" s="34">
        <v>5554189518.3099995</v>
      </c>
    </row>
    <row r="17" spans="2:5">
      <c r="B17" s="34">
        <v>2017</v>
      </c>
      <c r="C17" s="34">
        <v>3595105968.9900002</v>
      </c>
      <c r="D17" s="34">
        <v>2464654804.9099998</v>
      </c>
      <c r="E17" s="34">
        <v>6059760773.8999996</v>
      </c>
    </row>
    <row r="18" spans="2:5">
      <c r="B18" s="34">
        <v>2018</v>
      </c>
      <c r="C18" s="34">
        <v>3970167466.6300001</v>
      </c>
      <c r="D18" s="34">
        <v>2636243327.0099993</v>
      </c>
      <c r="E18" s="34">
        <v>6606410793.6400013</v>
      </c>
    </row>
    <row r="19" spans="2:5">
      <c r="B19" s="34">
        <v>2019</v>
      </c>
      <c r="C19" s="34">
        <v>5787986625.8199997</v>
      </c>
      <c r="D19" s="34">
        <v>2872152355.29</v>
      </c>
      <c r="E19" s="34">
        <v>8660138981.1100006</v>
      </c>
    </row>
    <row r="20" spans="2:5">
      <c r="B20" s="34">
        <v>2020</v>
      </c>
      <c r="C20" s="34">
        <v>6323808076.8699999</v>
      </c>
      <c r="D20" s="34">
        <v>2581114310.5500007</v>
      </c>
      <c r="E20" s="34">
        <v>8904922387.4200001</v>
      </c>
    </row>
    <row r="23" spans="2:5">
      <c r="B23" t="s">
        <v>51</v>
      </c>
    </row>
    <row r="24" spans="2:5">
      <c r="B24" t="s">
        <v>866</v>
      </c>
    </row>
  </sheetData>
  <hyperlinks>
    <hyperlink ref="A1" location="Indice!A1" display="Regresar &lt;-"/>
  </hyperlink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S60"/>
  <sheetViews>
    <sheetView zoomScale="85" zoomScaleNormal="85" workbookViewId="0"/>
  </sheetViews>
  <sheetFormatPr baseColWidth="10" defaultRowHeight="15"/>
  <cols>
    <col min="2" max="2" width="23.28515625" customWidth="1"/>
    <col min="3" max="3" width="14.5703125" bestFit="1" customWidth="1"/>
  </cols>
  <sheetData>
    <row r="1" spans="1:45">
      <c r="A1" s="1" t="s">
        <v>1552</v>
      </c>
    </row>
    <row r="2" spans="1:45" ht="21">
      <c r="B2" s="2" t="s">
        <v>273</v>
      </c>
    </row>
    <row r="3" spans="1:45" ht="21">
      <c r="B3" s="41" t="s">
        <v>636</v>
      </c>
    </row>
    <row r="4" spans="1:45" ht="21">
      <c r="B4" s="41"/>
    </row>
    <row r="5" spans="1:45" ht="15.75">
      <c r="B5" s="47" t="s">
        <v>867</v>
      </c>
    </row>
    <row r="8" spans="1:45">
      <c r="B8" s="73" t="s">
        <v>868</v>
      </c>
      <c r="L8" s="40"/>
      <c r="M8" s="40"/>
      <c r="N8" s="40"/>
      <c r="O8" s="40"/>
      <c r="P8" s="40"/>
      <c r="Q8" s="40"/>
    </row>
    <row r="9" spans="1:45">
      <c r="B9" s="203" t="s">
        <v>739</v>
      </c>
      <c r="C9" s="208" t="s">
        <v>869</v>
      </c>
      <c r="D9" s="239">
        <v>43435</v>
      </c>
      <c r="E9" s="239">
        <v>43466</v>
      </c>
      <c r="F9" s="239">
        <v>43497</v>
      </c>
      <c r="G9" s="239">
        <v>43525</v>
      </c>
      <c r="H9" s="239">
        <v>43556</v>
      </c>
      <c r="I9" s="239">
        <v>43586</v>
      </c>
      <c r="J9" s="239">
        <v>43617</v>
      </c>
      <c r="K9" s="239">
        <v>43647</v>
      </c>
      <c r="L9" s="239">
        <v>43678</v>
      </c>
      <c r="M9" s="239">
        <v>43709</v>
      </c>
      <c r="N9" s="239">
        <v>43739</v>
      </c>
      <c r="O9" s="239">
        <v>43770</v>
      </c>
      <c r="P9" s="239">
        <v>43800</v>
      </c>
      <c r="Q9" s="239">
        <v>43831</v>
      </c>
      <c r="R9" s="239">
        <v>43862</v>
      </c>
      <c r="S9" s="239">
        <v>43891</v>
      </c>
      <c r="T9" s="239">
        <v>43922</v>
      </c>
      <c r="U9" s="239">
        <v>43952</v>
      </c>
      <c r="V9" s="239">
        <v>43983</v>
      </c>
      <c r="W9" s="239">
        <v>44013</v>
      </c>
      <c r="X9" s="239">
        <v>44044</v>
      </c>
      <c r="Y9" s="239">
        <v>44075</v>
      </c>
      <c r="Z9" s="239">
        <v>44105</v>
      </c>
      <c r="AA9" s="239">
        <v>44136</v>
      </c>
      <c r="AB9" s="239">
        <v>44166</v>
      </c>
      <c r="AC9" s="239">
        <v>44197</v>
      </c>
      <c r="AD9" s="239">
        <v>44228</v>
      </c>
      <c r="AE9" s="239">
        <v>44256</v>
      </c>
      <c r="AF9" s="239">
        <v>44287</v>
      </c>
      <c r="AG9" s="239">
        <v>44317</v>
      </c>
      <c r="AH9" s="239">
        <v>44348</v>
      </c>
      <c r="AI9" s="239">
        <v>44378</v>
      </c>
      <c r="AJ9" s="239">
        <v>44409</v>
      </c>
      <c r="AK9" s="239">
        <v>44440</v>
      </c>
      <c r="AL9" s="239">
        <v>44470</v>
      </c>
      <c r="AM9" s="239">
        <v>44501</v>
      </c>
      <c r="AN9" s="239">
        <v>44531</v>
      </c>
      <c r="AO9" s="239">
        <v>44562</v>
      </c>
      <c r="AP9" s="239">
        <v>44593</v>
      </c>
      <c r="AQ9" s="239">
        <v>44621</v>
      </c>
      <c r="AR9" s="239">
        <v>44652</v>
      </c>
      <c r="AS9" s="239">
        <v>44682</v>
      </c>
    </row>
    <row r="10" spans="1:45">
      <c r="B10" s="240" t="s">
        <v>748</v>
      </c>
      <c r="C10" s="241">
        <v>6</v>
      </c>
      <c r="D10" s="241">
        <v>0</v>
      </c>
      <c r="E10" s="241">
        <v>0</v>
      </c>
      <c r="F10" s="241">
        <v>0</v>
      </c>
      <c r="G10" s="241">
        <v>0</v>
      </c>
      <c r="H10" s="241">
        <v>0</v>
      </c>
      <c r="I10" s="241">
        <v>0</v>
      </c>
      <c r="J10" s="241">
        <v>0</v>
      </c>
      <c r="K10" s="241">
        <v>0</v>
      </c>
      <c r="L10" s="241">
        <v>0</v>
      </c>
      <c r="M10" s="241">
        <v>0</v>
      </c>
      <c r="N10" s="241">
        <v>0</v>
      </c>
      <c r="O10" s="241">
        <v>0</v>
      </c>
      <c r="P10" s="241">
        <v>0</v>
      </c>
      <c r="Q10" s="241">
        <v>0</v>
      </c>
      <c r="R10" s="241">
        <v>0</v>
      </c>
      <c r="S10" s="241">
        <v>0</v>
      </c>
      <c r="T10" s="241">
        <v>0</v>
      </c>
      <c r="U10" s="241">
        <v>0</v>
      </c>
      <c r="V10" s="241">
        <v>0</v>
      </c>
      <c r="W10" s="241">
        <v>0</v>
      </c>
      <c r="X10" s="241">
        <v>0</v>
      </c>
      <c r="Y10" s="241">
        <v>0</v>
      </c>
      <c r="Z10" s="241">
        <v>0</v>
      </c>
      <c r="AA10" s="241">
        <v>0</v>
      </c>
      <c r="AB10" s="241">
        <v>1</v>
      </c>
      <c r="AC10" s="241">
        <v>0</v>
      </c>
      <c r="AD10" s="241">
        <v>0</v>
      </c>
      <c r="AE10" s="241">
        <v>0</v>
      </c>
      <c r="AF10" s="241">
        <v>0</v>
      </c>
      <c r="AG10" s="241">
        <v>0</v>
      </c>
      <c r="AH10" s="241">
        <v>0</v>
      </c>
      <c r="AI10" s="241">
        <v>0</v>
      </c>
      <c r="AJ10" s="241">
        <v>0</v>
      </c>
      <c r="AK10" s="241">
        <v>0</v>
      </c>
      <c r="AL10" s="241">
        <v>0</v>
      </c>
      <c r="AM10" s="241">
        <v>0</v>
      </c>
      <c r="AN10" s="241">
        <v>0</v>
      </c>
      <c r="AO10" s="241">
        <v>2</v>
      </c>
      <c r="AP10" s="241">
        <v>6</v>
      </c>
      <c r="AQ10" s="241">
        <v>3</v>
      </c>
      <c r="AR10" s="241">
        <v>5</v>
      </c>
      <c r="AS10" s="241">
        <v>5</v>
      </c>
    </row>
    <row r="11" spans="1:45">
      <c r="B11" s="240" t="s">
        <v>750</v>
      </c>
      <c r="C11" s="241">
        <v>5</v>
      </c>
      <c r="D11" s="241">
        <v>0</v>
      </c>
      <c r="E11" s="241">
        <v>0</v>
      </c>
      <c r="F11" s="241">
        <v>0</v>
      </c>
      <c r="G11" s="241">
        <v>0</v>
      </c>
      <c r="H11" s="241">
        <v>3</v>
      </c>
      <c r="I11" s="241">
        <v>0</v>
      </c>
      <c r="J11" s="241">
        <v>0</v>
      </c>
      <c r="K11" s="241">
        <v>0</v>
      </c>
      <c r="L11" s="241">
        <v>0</v>
      </c>
      <c r="M11" s="241">
        <v>1</v>
      </c>
      <c r="N11" s="241">
        <v>0</v>
      </c>
      <c r="O11" s="241">
        <v>0</v>
      </c>
      <c r="P11" s="241">
        <v>0</v>
      </c>
      <c r="Q11" s="241">
        <v>0</v>
      </c>
      <c r="R11" s="241">
        <v>1</v>
      </c>
      <c r="S11" s="241">
        <v>1</v>
      </c>
      <c r="T11" s="241">
        <v>0</v>
      </c>
      <c r="U11" s="241">
        <v>0</v>
      </c>
      <c r="V11" s="241">
        <v>0</v>
      </c>
      <c r="W11" s="241">
        <v>0</v>
      </c>
      <c r="X11" s="241">
        <v>0</v>
      </c>
      <c r="Y11" s="241">
        <v>0</v>
      </c>
      <c r="Z11" s="241">
        <v>0</v>
      </c>
      <c r="AA11" s="241">
        <v>0</v>
      </c>
      <c r="AB11" s="241">
        <v>0</v>
      </c>
      <c r="AC11" s="241">
        <v>0</v>
      </c>
      <c r="AD11" s="241">
        <v>0</v>
      </c>
      <c r="AE11" s="241">
        <v>0</v>
      </c>
      <c r="AF11" s="241">
        <v>2</v>
      </c>
      <c r="AG11" s="241">
        <v>5</v>
      </c>
      <c r="AH11" s="241">
        <v>0</v>
      </c>
      <c r="AI11" s="241">
        <v>0</v>
      </c>
      <c r="AJ11" s="241">
        <v>0</v>
      </c>
      <c r="AK11" s="241">
        <v>0</v>
      </c>
      <c r="AL11" s="241">
        <v>0</v>
      </c>
      <c r="AM11" s="241">
        <v>0</v>
      </c>
      <c r="AN11" s="241">
        <v>0</v>
      </c>
      <c r="AO11" s="241">
        <v>0</v>
      </c>
      <c r="AP11" s="241">
        <v>0</v>
      </c>
      <c r="AQ11" s="241">
        <v>0</v>
      </c>
      <c r="AR11" s="241">
        <v>0</v>
      </c>
      <c r="AS11" s="241">
        <v>0</v>
      </c>
    </row>
    <row r="12" spans="1:45">
      <c r="B12" s="240" t="s">
        <v>751</v>
      </c>
      <c r="C12" s="241">
        <v>15</v>
      </c>
      <c r="D12" s="241">
        <v>0</v>
      </c>
      <c r="E12" s="241">
        <v>0</v>
      </c>
      <c r="F12" s="241">
        <v>1</v>
      </c>
      <c r="G12" s="241">
        <v>0</v>
      </c>
      <c r="H12" s="241">
        <v>2</v>
      </c>
      <c r="I12" s="241">
        <v>1</v>
      </c>
      <c r="J12" s="241">
        <v>0</v>
      </c>
      <c r="K12" s="241">
        <v>0</v>
      </c>
      <c r="L12" s="241">
        <v>0</v>
      </c>
      <c r="M12" s="241">
        <v>2</v>
      </c>
      <c r="N12" s="241">
        <v>0</v>
      </c>
      <c r="O12" s="241">
        <v>0</v>
      </c>
      <c r="P12" s="241">
        <v>0</v>
      </c>
      <c r="Q12" s="241">
        <v>0</v>
      </c>
      <c r="R12" s="241">
        <v>5</v>
      </c>
      <c r="S12" s="241">
        <v>4</v>
      </c>
      <c r="T12" s="241">
        <v>0</v>
      </c>
      <c r="U12" s="241">
        <v>0</v>
      </c>
      <c r="V12" s="241">
        <v>0</v>
      </c>
      <c r="W12" s="241">
        <v>1</v>
      </c>
      <c r="X12" s="241">
        <v>0</v>
      </c>
      <c r="Y12" s="241">
        <v>0</v>
      </c>
      <c r="Z12" s="241">
        <v>0</v>
      </c>
      <c r="AA12" s="241">
        <v>0</v>
      </c>
      <c r="AB12" s="241">
        <v>0</v>
      </c>
      <c r="AC12" s="241">
        <v>0</v>
      </c>
      <c r="AD12" s="241">
        <v>0</v>
      </c>
      <c r="AE12" s="241">
        <v>0</v>
      </c>
      <c r="AF12" s="241">
        <v>0</v>
      </c>
      <c r="AG12" s="241">
        <v>7</v>
      </c>
      <c r="AH12" s="241">
        <v>0</v>
      </c>
      <c r="AI12" s="241">
        <v>0</v>
      </c>
      <c r="AJ12" s="241">
        <v>0</v>
      </c>
      <c r="AK12" s="241">
        <v>0</v>
      </c>
      <c r="AL12" s="241">
        <v>0</v>
      </c>
      <c r="AM12" s="241">
        <v>0</v>
      </c>
      <c r="AN12" s="241">
        <v>0</v>
      </c>
      <c r="AO12" s="241">
        <v>0</v>
      </c>
      <c r="AP12" s="241">
        <v>0</v>
      </c>
      <c r="AQ12" s="241">
        <v>0</v>
      </c>
      <c r="AR12" s="241">
        <v>0</v>
      </c>
      <c r="AS12" s="241">
        <v>0</v>
      </c>
    </row>
    <row r="13" spans="1:45">
      <c r="B13" s="240" t="s">
        <v>752</v>
      </c>
      <c r="C13" s="241">
        <v>13</v>
      </c>
      <c r="D13" s="241">
        <v>2</v>
      </c>
      <c r="E13" s="241">
        <v>6</v>
      </c>
      <c r="F13" s="241">
        <v>3</v>
      </c>
      <c r="G13" s="241">
        <v>5</v>
      </c>
      <c r="H13" s="241">
        <v>6</v>
      </c>
      <c r="I13" s="241">
        <v>8</v>
      </c>
      <c r="J13" s="241">
        <v>8</v>
      </c>
      <c r="K13" s="241">
        <v>6</v>
      </c>
      <c r="L13" s="241">
        <v>9</v>
      </c>
      <c r="M13" s="241">
        <v>8</v>
      </c>
      <c r="N13" s="241">
        <v>11</v>
      </c>
      <c r="O13" s="241">
        <v>2</v>
      </c>
      <c r="P13" s="241">
        <v>0</v>
      </c>
      <c r="Q13" s="241">
        <v>0</v>
      </c>
      <c r="R13" s="241">
        <v>0</v>
      </c>
      <c r="S13" s="241">
        <v>0</v>
      </c>
      <c r="T13" s="241">
        <v>0</v>
      </c>
      <c r="U13" s="241">
        <v>0</v>
      </c>
      <c r="V13" s="241">
        <v>1</v>
      </c>
      <c r="W13" s="241">
        <v>1</v>
      </c>
      <c r="X13" s="241">
        <v>1</v>
      </c>
      <c r="Y13" s="241">
        <v>1</v>
      </c>
      <c r="Z13" s="241">
        <v>0</v>
      </c>
      <c r="AA13" s="241">
        <v>1</v>
      </c>
      <c r="AB13" s="241">
        <v>1</v>
      </c>
      <c r="AC13" s="241">
        <v>1</v>
      </c>
      <c r="AD13" s="241">
        <v>0</v>
      </c>
      <c r="AE13" s="241">
        <v>0</v>
      </c>
      <c r="AF13" s="241">
        <v>0</v>
      </c>
      <c r="AG13" s="241">
        <v>0</v>
      </c>
      <c r="AH13" s="241">
        <v>0</v>
      </c>
      <c r="AI13" s="241">
        <v>0</v>
      </c>
      <c r="AJ13" s="241">
        <v>7</v>
      </c>
      <c r="AK13" s="241">
        <v>7</v>
      </c>
      <c r="AL13" s="241">
        <v>7</v>
      </c>
      <c r="AM13" s="241">
        <v>9</v>
      </c>
      <c r="AN13" s="241">
        <v>4</v>
      </c>
      <c r="AO13" s="241">
        <v>5</v>
      </c>
      <c r="AP13" s="241">
        <v>8</v>
      </c>
      <c r="AQ13" s="241">
        <v>8</v>
      </c>
      <c r="AR13" s="241">
        <v>7</v>
      </c>
      <c r="AS13" s="241">
        <v>8</v>
      </c>
    </row>
    <row r="14" spans="1:45">
      <c r="B14" s="240" t="s">
        <v>753</v>
      </c>
      <c r="C14" s="241">
        <v>10</v>
      </c>
      <c r="D14" s="241">
        <v>0</v>
      </c>
      <c r="E14" s="241">
        <v>0</v>
      </c>
      <c r="F14" s="241">
        <v>1</v>
      </c>
      <c r="G14" s="241">
        <v>1</v>
      </c>
      <c r="H14" s="241">
        <v>2</v>
      </c>
      <c r="I14" s="241">
        <v>3</v>
      </c>
      <c r="J14" s="241">
        <v>5</v>
      </c>
      <c r="K14" s="241">
        <v>6</v>
      </c>
      <c r="L14" s="241">
        <v>2</v>
      </c>
      <c r="M14" s="241">
        <v>1</v>
      </c>
      <c r="N14" s="241">
        <v>4</v>
      </c>
      <c r="O14" s="241">
        <v>1</v>
      </c>
      <c r="P14" s="241">
        <v>0</v>
      </c>
      <c r="Q14" s="241">
        <v>0</v>
      </c>
      <c r="R14" s="241">
        <v>0</v>
      </c>
      <c r="S14" s="241">
        <v>0</v>
      </c>
      <c r="T14" s="241">
        <v>0</v>
      </c>
      <c r="U14" s="241">
        <v>0</v>
      </c>
      <c r="V14" s="241">
        <v>0</v>
      </c>
      <c r="W14" s="241">
        <v>1</v>
      </c>
      <c r="X14" s="241">
        <v>1</v>
      </c>
      <c r="Y14" s="241">
        <v>0</v>
      </c>
      <c r="Z14" s="241">
        <v>0</v>
      </c>
      <c r="AA14" s="241">
        <v>0</v>
      </c>
      <c r="AB14" s="241">
        <v>1</v>
      </c>
      <c r="AC14" s="241">
        <v>0</v>
      </c>
      <c r="AD14" s="241">
        <v>0</v>
      </c>
      <c r="AE14" s="241">
        <v>0</v>
      </c>
      <c r="AF14" s="241">
        <v>0</v>
      </c>
      <c r="AG14" s="241">
        <v>0</v>
      </c>
      <c r="AH14" s="241">
        <v>0</v>
      </c>
      <c r="AI14" s="241">
        <v>0</v>
      </c>
      <c r="AJ14" s="241">
        <v>0</v>
      </c>
      <c r="AK14" s="241">
        <v>0</v>
      </c>
      <c r="AL14" s="241">
        <v>0</v>
      </c>
      <c r="AM14" s="241">
        <v>0</v>
      </c>
      <c r="AN14" s="241">
        <v>0</v>
      </c>
      <c r="AO14" s="241">
        <v>0</v>
      </c>
      <c r="AP14" s="241">
        <v>0</v>
      </c>
      <c r="AQ14" s="241">
        <v>0</v>
      </c>
      <c r="AR14" s="241">
        <v>0</v>
      </c>
      <c r="AS14" s="241">
        <v>0</v>
      </c>
    </row>
    <row r="15" spans="1:45">
      <c r="B15" s="240" t="s">
        <v>754</v>
      </c>
      <c r="C15" s="241">
        <v>20</v>
      </c>
      <c r="D15" s="241">
        <v>0</v>
      </c>
      <c r="E15" s="241">
        <v>0</v>
      </c>
      <c r="F15" s="241">
        <v>0</v>
      </c>
      <c r="G15" s="241">
        <v>3</v>
      </c>
      <c r="H15" s="241">
        <v>2</v>
      </c>
      <c r="I15" s="241">
        <v>7</v>
      </c>
      <c r="J15" s="241">
        <v>9</v>
      </c>
      <c r="K15" s="241">
        <v>13</v>
      </c>
      <c r="L15" s="241">
        <v>15</v>
      </c>
      <c r="M15" s="241">
        <v>12</v>
      </c>
      <c r="N15" s="241">
        <v>12</v>
      </c>
      <c r="O15" s="241">
        <v>10</v>
      </c>
      <c r="P15" s="241">
        <v>4</v>
      </c>
      <c r="Q15" s="241">
        <v>7</v>
      </c>
      <c r="R15" s="241">
        <v>7</v>
      </c>
      <c r="S15" s="241">
        <v>1</v>
      </c>
      <c r="T15" s="241">
        <v>1</v>
      </c>
      <c r="U15" s="241">
        <v>1</v>
      </c>
      <c r="V15" s="241">
        <v>1</v>
      </c>
      <c r="W15" s="241">
        <v>0</v>
      </c>
      <c r="X15" s="241">
        <v>1</v>
      </c>
      <c r="Y15" s="241">
        <v>1</v>
      </c>
      <c r="Z15" s="241">
        <v>0</v>
      </c>
      <c r="AA15" s="241">
        <v>0</v>
      </c>
      <c r="AB15" s="241">
        <v>0</v>
      </c>
      <c r="AC15" s="241">
        <v>0</v>
      </c>
      <c r="AD15" s="241">
        <v>0</v>
      </c>
      <c r="AE15" s="241">
        <v>0</v>
      </c>
      <c r="AF15" s="241">
        <v>0</v>
      </c>
      <c r="AG15" s="241">
        <v>1</v>
      </c>
      <c r="AH15" s="241">
        <v>1</v>
      </c>
      <c r="AI15" s="241">
        <v>1</v>
      </c>
      <c r="AJ15" s="241">
        <v>1</v>
      </c>
      <c r="AK15" s="241">
        <v>1</v>
      </c>
      <c r="AL15" s="241">
        <v>1</v>
      </c>
      <c r="AM15" s="241">
        <v>3</v>
      </c>
      <c r="AN15" s="241">
        <v>1</v>
      </c>
      <c r="AO15" s="241">
        <v>3</v>
      </c>
      <c r="AP15" s="241">
        <v>2</v>
      </c>
      <c r="AQ15" s="241">
        <v>1</v>
      </c>
      <c r="AR15" s="241">
        <v>1</v>
      </c>
      <c r="AS15" s="241">
        <v>3</v>
      </c>
    </row>
    <row r="16" spans="1:45">
      <c r="B16" s="240" t="s">
        <v>755</v>
      </c>
      <c r="C16" s="241">
        <v>25</v>
      </c>
      <c r="D16" s="241">
        <v>0</v>
      </c>
      <c r="E16" s="241">
        <v>0</v>
      </c>
      <c r="F16" s="241">
        <v>0</v>
      </c>
      <c r="G16" s="241">
        <v>2</v>
      </c>
      <c r="H16" s="241">
        <v>0</v>
      </c>
      <c r="I16" s="241">
        <v>7</v>
      </c>
      <c r="J16" s="241">
        <v>8</v>
      </c>
      <c r="K16" s="241">
        <v>8</v>
      </c>
      <c r="L16" s="241">
        <v>8</v>
      </c>
      <c r="M16" s="241">
        <v>6</v>
      </c>
      <c r="N16" s="241">
        <v>18</v>
      </c>
      <c r="O16" s="241">
        <v>12</v>
      </c>
      <c r="P16" s="241">
        <v>5</v>
      </c>
      <c r="Q16" s="241">
        <v>0</v>
      </c>
      <c r="R16" s="241">
        <v>3</v>
      </c>
      <c r="S16" s="241">
        <v>0</v>
      </c>
      <c r="T16" s="241">
        <v>0</v>
      </c>
      <c r="U16" s="241">
        <v>0</v>
      </c>
      <c r="V16" s="241">
        <v>0</v>
      </c>
      <c r="W16" s="241">
        <v>0</v>
      </c>
      <c r="X16" s="241">
        <v>0</v>
      </c>
      <c r="Y16" s="241">
        <v>0</v>
      </c>
      <c r="Z16" s="241">
        <v>0</v>
      </c>
      <c r="AA16" s="241">
        <v>0</v>
      </c>
      <c r="AB16" s="241">
        <v>1</v>
      </c>
      <c r="AC16" s="241">
        <v>0</v>
      </c>
      <c r="AD16" s="241">
        <v>0</v>
      </c>
      <c r="AE16" s="241">
        <v>0</v>
      </c>
      <c r="AF16" s="241">
        <v>0</v>
      </c>
      <c r="AG16" s="241">
        <v>0</v>
      </c>
      <c r="AH16" s="241">
        <v>0</v>
      </c>
      <c r="AI16" s="241">
        <v>0</v>
      </c>
      <c r="AJ16" s="241">
        <v>3</v>
      </c>
      <c r="AK16" s="241">
        <v>0</v>
      </c>
      <c r="AL16" s="241">
        <v>0</v>
      </c>
      <c r="AM16" s="241">
        <v>1</v>
      </c>
      <c r="AN16" s="241">
        <v>0</v>
      </c>
      <c r="AO16" s="241">
        <v>5</v>
      </c>
      <c r="AP16" s="241">
        <v>11</v>
      </c>
      <c r="AQ16" s="241">
        <v>0</v>
      </c>
      <c r="AR16" s="241">
        <v>0</v>
      </c>
      <c r="AS16" s="241">
        <v>0</v>
      </c>
    </row>
    <row r="17" spans="2:45">
      <c r="B17" s="240" t="s">
        <v>760</v>
      </c>
      <c r="C17" s="241">
        <v>4</v>
      </c>
      <c r="D17" s="241">
        <v>0</v>
      </c>
      <c r="E17" s="241">
        <v>0</v>
      </c>
      <c r="F17" s="241">
        <v>0</v>
      </c>
      <c r="G17" s="241">
        <v>0</v>
      </c>
      <c r="H17" s="241">
        <v>0</v>
      </c>
      <c r="I17" s="241">
        <v>0</v>
      </c>
      <c r="J17" s="241">
        <v>0</v>
      </c>
      <c r="K17" s="241">
        <v>0</v>
      </c>
      <c r="L17" s="241">
        <v>0</v>
      </c>
      <c r="M17" s="241">
        <v>0</v>
      </c>
      <c r="N17" s="241">
        <v>0</v>
      </c>
      <c r="O17" s="241">
        <v>0</v>
      </c>
      <c r="P17" s="241">
        <v>0</v>
      </c>
      <c r="Q17" s="241">
        <v>0</v>
      </c>
      <c r="R17" s="241">
        <v>0</v>
      </c>
      <c r="S17" s="241">
        <v>0</v>
      </c>
      <c r="T17" s="241">
        <v>0</v>
      </c>
      <c r="U17" s="241">
        <v>0</v>
      </c>
      <c r="V17" s="241">
        <v>0</v>
      </c>
      <c r="W17" s="241">
        <v>0</v>
      </c>
      <c r="X17" s="241">
        <v>0</v>
      </c>
      <c r="Y17" s="241">
        <v>0</v>
      </c>
      <c r="Z17" s="241">
        <v>0</v>
      </c>
      <c r="AA17" s="241">
        <v>0</v>
      </c>
      <c r="AB17" s="241">
        <v>0</v>
      </c>
      <c r="AC17" s="241">
        <v>0</v>
      </c>
      <c r="AD17" s="241">
        <v>1</v>
      </c>
      <c r="AE17" s="241">
        <v>0</v>
      </c>
      <c r="AF17" s="241">
        <v>0</v>
      </c>
      <c r="AG17" s="241">
        <v>0</v>
      </c>
      <c r="AH17" s="241">
        <v>0</v>
      </c>
      <c r="AI17" s="241">
        <v>0</v>
      </c>
      <c r="AJ17" s="241">
        <v>0</v>
      </c>
      <c r="AK17" s="241">
        <v>0</v>
      </c>
      <c r="AL17" s="241">
        <v>0</v>
      </c>
      <c r="AM17" s="241">
        <v>0</v>
      </c>
      <c r="AN17" s="241">
        <v>0</v>
      </c>
      <c r="AO17" s="241">
        <v>0</v>
      </c>
      <c r="AP17" s="241">
        <v>0</v>
      </c>
      <c r="AQ17" s="241">
        <v>0</v>
      </c>
      <c r="AR17" s="241">
        <v>0</v>
      </c>
      <c r="AS17" s="241">
        <v>0</v>
      </c>
    </row>
    <row r="18" spans="2:45">
      <c r="B18" s="240" t="s">
        <v>761</v>
      </c>
      <c r="C18" s="241">
        <v>13</v>
      </c>
      <c r="D18" s="241">
        <v>0</v>
      </c>
      <c r="E18" s="241">
        <v>0</v>
      </c>
      <c r="F18" s="241">
        <v>0</v>
      </c>
      <c r="G18" s="241">
        <v>0</v>
      </c>
      <c r="H18" s="241">
        <v>0</v>
      </c>
      <c r="I18" s="241">
        <v>0</v>
      </c>
      <c r="J18" s="241">
        <v>0</v>
      </c>
      <c r="K18" s="241">
        <v>0</v>
      </c>
      <c r="L18" s="241">
        <v>0</v>
      </c>
      <c r="M18" s="241">
        <v>0</v>
      </c>
      <c r="N18" s="241">
        <v>0</v>
      </c>
      <c r="O18" s="241">
        <v>2</v>
      </c>
      <c r="P18" s="241">
        <v>1</v>
      </c>
      <c r="Q18" s="241">
        <v>0</v>
      </c>
      <c r="R18" s="241">
        <v>0</v>
      </c>
      <c r="S18" s="241">
        <v>0</v>
      </c>
      <c r="T18" s="241">
        <v>0</v>
      </c>
      <c r="U18" s="241">
        <v>0</v>
      </c>
      <c r="V18" s="241">
        <v>0</v>
      </c>
      <c r="W18" s="241">
        <v>0</v>
      </c>
      <c r="X18" s="241">
        <v>0</v>
      </c>
      <c r="Y18" s="241">
        <v>0</v>
      </c>
      <c r="Z18" s="241">
        <v>0</v>
      </c>
      <c r="AA18" s="241">
        <v>0</v>
      </c>
      <c r="AB18" s="241">
        <v>0</v>
      </c>
      <c r="AC18" s="241">
        <v>1</v>
      </c>
      <c r="AD18" s="241">
        <v>1</v>
      </c>
      <c r="AE18" s="241">
        <v>1</v>
      </c>
      <c r="AF18" s="241">
        <v>0</v>
      </c>
      <c r="AG18" s="241">
        <v>0</v>
      </c>
      <c r="AH18" s="241">
        <v>1</v>
      </c>
      <c r="AI18" s="241">
        <v>1</v>
      </c>
      <c r="AJ18" s="241">
        <v>1</v>
      </c>
      <c r="AK18" s="241">
        <v>0</v>
      </c>
      <c r="AL18" s="241">
        <v>0</v>
      </c>
      <c r="AM18" s="241">
        <v>0</v>
      </c>
      <c r="AN18" s="241">
        <v>0</v>
      </c>
      <c r="AO18" s="241">
        <v>0</v>
      </c>
      <c r="AP18" s="241">
        <v>0</v>
      </c>
      <c r="AQ18" s="241">
        <v>0</v>
      </c>
      <c r="AR18" s="241">
        <v>0</v>
      </c>
      <c r="AS18" s="241">
        <v>0</v>
      </c>
    </row>
    <row r="19" spans="2:45">
      <c r="B19" s="240" t="s">
        <v>762</v>
      </c>
      <c r="C19" s="241">
        <v>18</v>
      </c>
      <c r="D19" s="241">
        <v>4</v>
      </c>
      <c r="E19" s="241">
        <v>2</v>
      </c>
      <c r="F19" s="241">
        <v>1</v>
      </c>
      <c r="G19" s="241">
        <v>2</v>
      </c>
      <c r="H19" s="241">
        <v>3</v>
      </c>
      <c r="I19" s="241">
        <v>8</v>
      </c>
      <c r="J19" s="241">
        <v>6</v>
      </c>
      <c r="K19" s="241">
        <v>6</v>
      </c>
      <c r="L19" s="241">
        <v>4</v>
      </c>
      <c r="M19" s="241">
        <v>5</v>
      </c>
      <c r="N19" s="241">
        <v>2</v>
      </c>
      <c r="O19" s="241">
        <v>0</v>
      </c>
      <c r="P19" s="241">
        <v>0</v>
      </c>
      <c r="Q19" s="241">
        <v>0</v>
      </c>
      <c r="R19" s="241">
        <v>1</v>
      </c>
      <c r="S19" s="241">
        <v>2</v>
      </c>
      <c r="T19" s="241">
        <v>2</v>
      </c>
      <c r="U19" s="241">
        <v>0</v>
      </c>
      <c r="V19" s="241">
        <v>1</v>
      </c>
      <c r="W19" s="241">
        <v>2</v>
      </c>
      <c r="X19" s="241">
        <v>1</v>
      </c>
      <c r="Y19" s="241">
        <v>2</v>
      </c>
      <c r="Z19" s="241">
        <v>1</v>
      </c>
      <c r="AA19" s="241">
        <v>0</v>
      </c>
      <c r="AB19" s="241">
        <v>0</v>
      </c>
      <c r="AC19" s="241">
        <v>0</v>
      </c>
      <c r="AD19" s="241">
        <v>0</v>
      </c>
      <c r="AE19" s="241">
        <v>0</v>
      </c>
      <c r="AF19" s="241">
        <v>4</v>
      </c>
      <c r="AG19" s="241">
        <v>8</v>
      </c>
      <c r="AH19" s="241">
        <v>9</v>
      </c>
      <c r="AI19" s="241">
        <v>8</v>
      </c>
      <c r="AJ19" s="241">
        <v>5</v>
      </c>
      <c r="AK19" s="241">
        <v>5</v>
      </c>
      <c r="AL19" s="241">
        <v>3</v>
      </c>
      <c r="AM19" s="241">
        <v>6</v>
      </c>
      <c r="AN19" s="241">
        <v>3</v>
      </c>
      <c r="AO19" s="241">
        <v>1</v>
      </c>
      <c r="AP19" s="241">
        <v>2</v>
      </c>
      <c r="AQ19" s="241">
        <v>1</v>
      </c>
      <c r="AR19" s="241">
        <v>4</v>
      </c>
      <c r="AS19" s="241">
        <v>5</v>
      </c>
    </row>
    <row r="20" spans="2:45">
      <c r="B20" s="240" t="s">
        <v>462</v>
      </c>
      <c r="C20" s="241">
        <v>1</v>
      </c>
      <c r="D20" s="241"/>
      <c r="E20" s="241"/>
      <c r="F20" s="241"/>
      <c r="G20" s="241"/>
      <c r="H20" s="241"/>
      <c r="I20" s="241"/>
      <c r="J20" s="241"/>
      <c r="K20" s="241"/>
      <c r="L20" s="241">
        <v>0</v>
      </c>
      <c r="M20" s="241">
        <v>0</v>
      </c>
      <c r="N20" s="241">
        <v>1</v>
      </c>
      <c r="O20" s="241">
        <v>0</v>
      </c>
      <c r="P20" s="241">
        <v>0</v>
      </c>
      <c r="Q20" s="241">
        <v>0</v>
      </c>
      <c r="R20" s="241">
        <v>0</v>
      </c>
      <c r="S20" s="241">
        <v>0</v>
      </c>
      <c r="T20" s="241">
        <v>0</v>
      </c>
      <c r="U20" s="241">
        <v>0</v>
      </c>
      <c r="V20" s="241">
        <v>0</v>
      </c>
      <c r="W20" s="241">
        <v>0</v>
      </c>
      <c r="X20" s="241">
        <v>0</v>
      </c>
      <c r="Y20" s="241">
        <v>0</v>
      </c>
      <c r="Z20" s="241">
        <v>0</v>
      </c>
      <c r="AA20" s="241">
        <v>0</v>
      </c>
      <c r="AB20" s="241">
        <v>0</v>
      </c>
      <c r="AC20" s="241">
        <v>0</v>
      </c>
      <c r="AD20" s="241">
        <v>0</v>
      </c>
      <c r="AE20" s="241">
        <v>0</v>
      </c>
      <c r="AF20" s="241">
        <v>0</v>
      </c>
      <c r="AG20" s="241">
        <v>0</v>
      </c>
      <c r="AH20" s="241">
        <v>0</v>
      </c>
      <c r="AI20" s="241">
        <v>0</v>
      </c>
      <c r="AJ20" s="241">
        <v>0</v>
      </c>
      <c r="AK20" s="241">
        <v>0</v>
      </c>
      <c r="AL20" s="241">
        <v>1</v>
      </c>
      <c r="AM20" s="241">
        <v>0</v>
      </c>
      <c r="AN20" s="241">
        <v>0</v>
      </c>
      <c r="AO20" s="241">
        <v>0</v>
      </c>
      <c r="AP20" s="241">
        <v>1</v>
      </c>
      <c r="AQ20" s="241">
        <v>0</v>
      </c>
      <c r="AR20" s="241">
        <v>0</v>
      </c>
      <c r="AS20" s="241">
        <v>0</v>
      </c>
    </row>
    <row r="21" spans="2:45">
      <c r="B21" s="240" t="s">
        <v>466</v>
      </c>
      <c r="C21" s="241">
        <v>1</v>
      </c>
      <c r="D21" s="241"/>
      <c r="E21" s="241"/>
      <c r="F21" s="241"/>
      <c r="G21" s="241"/>
      <c r="H21" s="241"/>
      <c r="I21" s="241"/>
      <c r="J21" s="241"/>
      <c r="K21" s="241"/>
      <c r="L21" s="241">
        <v>0</v>
      </c>
      <c r="M21" s="241">
        <v>0</v>
      </c>
      <c r="N21" s="241">
        <v>0</v>
      </c>
      <c r="O21" s="241">
        <v>0</v>
      </c>
      <c r="P21" s="241">
        <v>0</v>
      </c>
      <c r="Q21" s="241">
        <v>0</v>
      </c>
      <c r="R21" s="241">
        <v>0</v>
      </c>
      <c r="S21" s="241">
        <v>1</v>
      </c>
      <c r="T21" s="241">
        <v>1</v>
      </c>
      <c r="U21" s="241">
        <v>1</v>
      </c>
      <c r="V21" s="241">
        <v>0</v>
      </c>
      <c r="W21" s="241">
        <v>0</v>
      </c>
      <c r="X21" s="241">
        <v>0</v>
      </c>
      <c r="Y21" s="241">
        <v>0</v>
      </c>
      <c r="Z21" s="241">
        <v>0</v>
      </c>
      <c r="AA21" s="241">
        <v>1</v>
      </c>
      <c r="AB21" s="241">
        <v>0</v>
      </c>
      <c r="AC21" s="241">
        <v>0</v>
      </c>
      <c r="AD21" s="241">
        <v>1</v>
      </c>
      <c r="AE21" s="241">
        <v>0</v>
      </c>
      <c r="AF21" s="241">
        <v>0</v>
      </c>
      <c r="AG21" s="241">
        <v>0</v>
      </c>
      <c r="AH21" s="241">
        <v>0</v>
      </c>
      <c r="AI21" s="241">
        <v>0</v>
      </c>
      <c r="AJ21" s="241">
        <v>0</v>
      </c>
      <c r="AK21" s="241">
        <v>0</v>
      </c>
      <c r="AL21" s="241">
        <v>0</v>
      </c>
      <c r="AM21" s="241">
        <v>0</v>
      </c>
      <c r="AN21" s="241">
        <v>0</v>
      </c>
      <c r="AO21" s="241">
        <v>1</v>
      </c>
      <c r="AP21" s="241">
        <v>1</v>
      </c>
      <c r="AQ21" s="241">
        <v>1</v>
      </c>
      <c r="AR21" s="241">
        <v>0</v>
      </c>
      <c r="AS21" s="241">
        <v>0</v>
      </c>
    </row>
    <row r="22" spans="2:45">
      <c r="B22" s="240" t="s">
        <v>265</v>
      </c>
      <c r="C22" s="241">
        <f>SUM(C10:C21)</f>
        <v>131</v>
      </c>
      <c r="D22" s="241">
        <f t="shared" ref="D22:AR22" si="0">SUM(D10:D21)</f>
        <v>6</v>
      </c>
      <c r="E22" s="241">
        <f t="shared" si="0"/>
        <v>8</v>
      </c>
      <c r="F22" s="241">
        <f t="shared" si="0"/>
        <v>6</v>
      </c>
      <c r="G22" s="241">
        <f t="shared" si="0"/>
        <v>13</v>
      </c>
      <c r="H22" s="241">
        <f t="shared" si="0"/>
        <v>18</v>
      </c>
      <c r="I22" s="241">
        <f t="shared" si="0"/>
        <v>34</v>
      </c>
      <c r="J22" s="241">
        <f t="shared" si="0"/>
        <v>36</v>
      </c>
      <c r="K22" s="241">
        <f t="shared" si="0"/>
        <v>39</v>
      </c>
      <c r="L22" s="241">
        <f t="shared" si="0"/>
        <v>38</v>
      </c>
      <c r="M22" s="241">
        <f t="shared" si="0"/>
        <v>35</v>
      </c>
      <c r="N22" s="241">
        <f t="shared" si="0"/>
        <v>48</v>
      </c>
      <c r="O22" s="241">
        <f t="shared" si="0"/>
        <v>27</v>
      </c>
      <c r="P22" s="241">
        <f t="shared" si="0"/>
        <v>10</v>
      </c>
      <c r="Q22" s="241">
        <f t="shared" si="0"/>
        <v>7</v>
      </c>
      <c r="R22" s="241">
        <f t="shared" si="0"/>
        <v>17</v>
      </c>
      <c r="S22" s="241">
        <f t="shared" si="0"/>
        <v>9</v>
      </c>
      <c r="T22" s="241">
        <f t="shared" si="0"/>
        <v>4</v>
      </c>
      <c r="U22" s="241">
        <f t="shared" si="0"/>
        <v>2</v>
      </c>
      <c r="V22" s="241">
        <f t="shared" si="0"/>
        <v>3</v>
      </c>
      <c r="W22" s="241">
        <f t="shared" si="0"/>
        <v>5</v>
      </c>
      <c r="X22" s="241">
        <f t="shared" si="0"/>
        <v>4</v>
      </c>
      <c r="Y22" s="241">
        <f t="shared" si="0"/>
        <v>4</v>
      </c>
      <c r="Z22" s="241">
        <f t="shared" si="0"/>
        <v>1</v>
      </c>
      <c r="AA22" s="241">
        <f t="shared" si="0"/>
        <v>2</v>
      </c>
      <c r="AB22" s="241">
        <f t="shared" si="0"/>
        <v>4</v>
      </c>
      <c r="AC22" s="241">
        <f t="shared" si="0"/>
        <v>2</v>
      </c>
      <c r="AD22" s="241">
        <f t="shared" si="0"/>
        <v>3</v>
      </c>
      <c r="AE22" s="241">
        <f t="shared" si="0"/>
        <v>1</v>
      </c>
      <c r="AF22" s="241">
        <f t="shared" si="0"/>
        <v>6</v>
      </c>
      <c r="AG22" s="241">
        <f t="shared" si="0"/>
        <v>21</v>
      </c>
      <c r="AH22" s="241">
        <f t="shared" si="0"/>
        <v>11</v>
      </c>
      <c r="AI22" s="241">
        <f t="shared" si="0"/>
        <v>10</v>
      </c>
      <c r="AJ22" s="241">
        <f t="shared" si="0"/>
        <v>17</v>
      </c>
      <c r="AK22" s="241">
        <f t="shared" si="0"/>
        <v>13</v>
      </c>
      <c r="AL22" s="241">
        <f t="shared" si="0"/>
        <v>12</v>
      </c>
      <c r="AM22" s="241">
        <f t="shared" si="0"/>
        <v>19</v>
      </c>
      <c r="AN22" s="241">
        <f t="shared" si="0"/>
        <v>8</v>
      </c>
      <c r="AO22" s="241">
        <f t="shared" si="0"/>
        <v>17</v>
      </c>
      <c r="AP22" s="241">
        <f t="shared" si="0"/>
        <v>31</v>
      </c>
      <c r="AQ22" s="241">
        <f t="shared" si="0"/>
        <v>14</v>
      </c>
      <c r="AR22" s="241">
        <f t="shared" si="0"/>
        <v>17</v>
      </c>
      <c r="AS22" s="241">
        <f>SUM(AS10:AS21)</f>
        <v>21</v>
      </c>
    </row>
    <row r="25" spans="2:45">
      <c r="B25" s="73" t="s">
        <v>870</v>
      </c>
      <c r="L25" s="40"/>
      <c r="M25" s="40"/>
      <c r="N25" s="40"/>
      <c r="O25" s="40"/>
      <c r="P25" s="40"/>
      <c r="Q25" s="40"/>
    </row>
    <row r="26" spans="2:45">
      <c r="B26" s="242" t="s">
        <v>871</v>
      </c>
    </row>
    <row r="27" spans="2:45">
      <c r="B27" s="203" t="s">
        <v>739</v>
      </c>
      <c r="C27" s="208" t="s">
        <v>872</v>
      </c>
      <c r="D27" s="239">
        <v>43435</v>
      </c>
      <c r="E27" s="239">
        <v>43466</v>
      </c>
      <c r="F27" s="239">
        <v>43497</v>
      </c>
      <c r="G27" s="239">
        <v>43525</v>
      </c>
      <c r="H27" s="239">
        <v>43556</v>
      </c>
      <c r="I27" s="239">
        <v>43586</v>
      </c>
      <c r="J27" s="239">
        <v>43617</v>
      </c>
      <c r="K27" s="239">
        <v>43647</v>
      </c>
      <c r="L27" s="239">
        <v>43678</v>
      </c>
      <c r="M27" s="239">
        <v>43709</v>
      </c>
      <c r="N27" s="239">
        <v>43739</v>
      </c>
      <c r="O27" s="239">
        <v>43770</v>
      </c>
      <c r="P27" s="239">
        <v>43800</v>
      </c>
      <c r="Q27" s="239">
        <v>43831</v>
      </c>
      <c r="R27" s="239">
        <v>43862</v>
      </c>
      <c r="S27" s="239">
        <v>43891</v>
      </c>
      <c r="T27" s="239">
        <v>43922</v>
      </c>
      <c r="U27" s="239">
        <v>43952</v>
      </c>
      <c r="V27" s="239">
        <v>43983</v>
      </c>
      <c r="W27" s="239">
        <v>44013</v>
      </c>
      <c r="X27" s="239">
        <v>44044</v>
      </c>
      <c r="Y27" s="239">
        <v>44075</v>
      </c>
      <c r="Z27" s="239">
        <v>44105</v>
      </c>
      <c r="AA27" s="239">
        <v>44136</v>
      </c>
      <c r="AB27" s="239">
        <v>44166</v>
      </c>
      <c r="AC27" s="239">
        <v>44197</v>
      </c>
      <c r="AD27" s="239">
        <v>44228</v>
      </c>
      <c r="AE27" s="239">
        <v>44256</v>
      </c>
      <c r="AF27" s="239">
        <v>44287</v>
      </c>
      <c r="AG27" s="239">
        <v>44317</v>
      </c>
      <c r="AH27" s="239">
        <v>44348</v>
      </c>
      <c r="AI27" s="239">
        <v>44378</v>
      </c>
      <c r="AJ27" s="239">
        <v>44409</v>
      </c>
      <c r="AK27" s="239">
        <v>44440</v>
      </c>
      <c r="AL27" s="239">
        <v>44470</v>
      </c>
      <c r="AM27" s="239">
        <v>44501</v>
      </c>
      <c r="AN27" s="239">
        <v>44531</v>
      </c>
      <c r="AO27" s="239">
        <v>44562</v>
      </c>
      <c r="AP27" s="239">
        <v>44593</v>
      </c>
      <c r="AQ27" s="239">
        <v>44621</v>
      </c>
      <c r="AR27" s="239">
        <v>44652</v>
      </c>
      <c r="AS27" s="239">
        <v>44682</v>
      </c>
    </row>
    <row r="28" spans="2:45">
      <c r="B28" s="240" t="s">
        <v>748</v>
      </c>
      <c r="C28" s="241">
        <v>6</v>
      </c>
      <c r="D28" s="241">
        <v>0</v>
      </c>
      <c r="E28" s="241">
        <v>0</v>
      </c>
      <c r="F28" s="241">
        <v>0</v>
      </c>
      <c r="G28" s="241">
        <v>0</v>
      </c>
      <c r="H28" s="241">
        <v>0</v>
      </c>
      <c r="I28" s="241">
        <v>0</v>
      </c>
      <c r="J28" s="241">
        <v>0</v>
      </c>
      <c r="K28" s="241">
        <v>0</v>
      </c>
      <c r="L28" s="241">
        <v>0</v>
      </c>
      <c r="M28" s="241">
        <v>1</v>
      </c>
      <c r="N28" s="241">
        <v>1</v>
      </c>
      <c r="O28" s="241">
        <v>0</v>
      </c>
      <c r="P28" s="241">
        <v>0</v>
      </c>
      <c r="Q28" s="241">
        <v>0</v>
      </c>
      <c r="R28" s="241">
        <v>0</v>
      </c>
      <c r="S28" s="241">
        <v>0</v>
      </c>
      <c r="T28" s="241">
        <v>0</v>
      </c>
      <c r="U28" s="241">
        <v>0</v>
      </c>
      <c r="V28" s="241">
        <v>0</v>
      </c>
      <c r="W28" s="241">
        <v>0</v>
      </c>
      <c r="X28" s="241">
        <v>0</v>
      </c>
      <c r="Y28" s="241">
        <v>1</v>
      </c>
      <c r="Z28" s="241">
        <v>0</v>
      </c>
      <c r="AA28" s="241">
        <v>0</v>
      </c>
      <c r="AB28" s="241">
        <v>1</v>
      </c>
      <c r="AC28" s="241">
        <v>0</v>
      </c>
      <c r="AD28" s="241">
        <v>0</v>
      </c>
      <c r="AE28" s="241">
        <v>0</v>
      </c>
      <c r="AF28" s="241">
        <v>0</v>
      </c>
      <c r="AG28" s="241">
        <v>0</v>
      </c>
      <c r="AH28" s="241">
        <v>0</v>
      </c>
      <c r="AI28" s="241">
        <v>0</v>
      </c>
      <c r="AJ28" s="241">
        <v>0</v>
      </c>
      <c r="AK28" s="241">
        <v>1</v>
      </c>
      <c r="AL28" s="241">
        <v>1</v>
      </c>
      <c r="AM28" s="241">
        <v>1</v>
      </c>
      <c r="AN28" s="241">
        <v>1</v>
      </c>
      <c r="AO28" s="241">
        <v>1</v>
      </c>
      <c r="AP28" s="241">
        <v>1</v>
      </c>
      <c r="AQ28" s="241">
        <v>1</v>
      </c>
      <c r="AR28" s="241">
        <v>1</v>
      </c>
      <c r="AS28" s="241">
        <v>1</v>
      </c>
    </row>
    <row r="29" spans="2:45">
      <c r="B29" s="240" t="s">
        <v>750</v>
      </c>
      <c r="C29" s="241">
        <v>4</v>
      </c>
      <c r="D29" s="241">
        <v>0</v>
      </c>
      <c r="E29" s="241">
        <v>0</v>
      </c>
      <c r="F29" s="241">
        <v>0</v>
      </c>
      <c r="G29" s="241">
        <v>0</v>
      </c>
      <c r="H29" s="241">
        <v>0</v>
      </c>
      <c r="I29" s="241">
        <v>0</v>
      </c>
      <c r="J29" s="241">
        <v>0</v>
      </c>
      <c r="K29" s="241">
        <v>0</v>
      </c>
      <c r="L29" s="241">
        <v>0</v>
      </c>
      <c r="M29" s="241">
        <v>0</v>
      </c>
      <c r="N29" s="241">
        <v>0</v>
      </c>
      <c r="O29" s="241">
        <v>0</v>
      </c>
      <c r="P29" s="241">
        <v>0</v>
      </c>
      <c r="Q29" s="241">
        <v>0</v>
      </c>
      <c r="R29" s="241">
        <v>0</v>
      </c>
      <c r="S29" s="241">
        <v>0</v>
      </c>
      <c r="T29" s="241">
        <v>0</v>
      </c>
      <c r="U29" s="241">
        <v>0</v>
      </c>
      <c r="V29" s="241">
        <v>0</v>
      </c>
      <c r="W29" s="241">
        <v>0</v>
      </c>
      <c r="X29" s="241">
        <v>0</v>
      </c>
      <c r="Y29" s="241">
        <v>0</v>
      </c>
      <c r="Z29" s="241">
        <v>0</v>
      </c>
      <c r="AA29" s="241">
        <v>0</v>
      </c>
      <c r="AB29" s="241">
        <v>0</v>
      </c>
      <c r="AC29" s="241">
        <v>0</v>
      </c>
      <c r="AD29" s="241">
        <v>0</v>
      </c>
      <c r="AE29" s="241">
        <v>0</v>
      </c>
      <c r="AF29" s="241">
        <v>0</v>
      </c>
      <c r="AG29" s="241">
        <v>0</v>
      </c>
      <c r="AH29" s="241">
        <v>0</v>
      </c>
      <c r="AI29" s="241">
        <v>0</v>
      </c>
      <c r="AJ29" s="241">
        <v>0</v>
      </c>
      <c r="AK29" s="241">
        <v>0</v>
      </c>
      <c r="AL29" s="241">
        <v>0</v>
      </c>
      <c r="AM29" s="241">
        <v>0</v>
      </c>
      <c r="AN29" s="241">
        <v>0</v>
      </c>
      <c r="AO29" s="241">
        <v>0</v>
      </c>
      <c r="AP29" s="241">
        <v>0</v>
      </c>
      <c r="AQ29" s="241">
        <v>0</v>
      </c>
      <c r="AR29" s="241">
        <v>0</v>
      </c>
      <c r="AS29" s="241">
        <v>0</v>
      </c>
    </row>
    <row r="30" spans="2:45">
      <c r="B30" s="240" t="s">
        <v>751</v>
      </c>
      <c r="C30" s="241">
        <v>4</v>
      </c>
      <c r="D30" s="241">
        <v>0</v>
      </c>
      <c r="E30" s="241">
        <v>0</v>
      </c>
      <c r="F30" s="241">
        <v>0</v>
      </c>
      <c r="G30" s="241">
        <v>0</v>
      </c>
      <c r="H30" s="241">
        <v>0</v>
      </c>
      <c r="I30" s="241">
        <v>0</v>
      </c>
      <c r="J30" s="241">
        <v>0</v>
      </c>
      <c r="K30" s="241">
        <v>0</v>
      </c>
      <c r="L30" s="241">
        <v>0</v>
      </c>
      <c r="M30" s="241">
        <v>0</v>
      </c>
      <c r="N30" s="241">
        <v>0</v>
      </c>
      <c r="O30" s="241">
        <v>0</v>
      </c>
      <c r="P30" s="241">
        <v>0</v>
      </c>
      <c r="Q30" s="241">
        <v>0</v>
      </c>
      <c r="R30" s="241">
        <v>0</v>
      </c>
      <c r="S30" s="241">
        <v>0</v>
      </c>
      <c r="T30" s="241">
        <v>0</v>
      </c>
      <c r="U30" s="241">
        <v>0</v>
      </c>
      <c r="V30" s="241">
        <v>0</v>
      </c>
      <c r="W30" s="241">
        <v>0</v>
      </c>
      <c r="X30" s="241">
        <v>0</v>
      </c>
      <c r="Y30" s="241">
        <v>0</v>
      </c>
      <c r="Z30" s="241">
        <v>0</v>
      </c>
      <c r="AA30" s="241">
        <v>0</v>
      </c>
      <c r="AB30" s="241">
        <v>0</v>
      </c>
      <c r="AC30" s="241">
        <v>0</v>
      </c>
      <c r="AD30" s="241">
        <v>0</v>
      </c>
      <c r="AE30" s="241">
        <v>0</v>
      </c>
      <c r="AF30" s="241">
        <v>0</v>
      </c>
      <c r="AG30" s="241">
        <v>0</v>
      </c>
      <c r="AH30" s="241">
        <v>0</v>
      </c>
      <c r="AI30" s="241">
        <v>0</v>
      </c>
      <c r="AJ30" s="241">
        <v>0</v>
      </c>
      <c r="AK30" s="241">
        <v>0</v>
      </c>
      <c r="AL30" s="241">
        <v>0</v>
      </c>
      <c r="AM30" s="241">
        <v>0</v>
      </c>
      <c r="AN30" s="241">
        <v>0</v>
      </c>
      <c r="AO30" s="241">
        <v>0</v>
      </c>
      <c r="AP30" s="241">
        <v>0</v>
      </c>
      <c r="AQ30" s="241">
        <v>0</v>
      </c>
      <c r="AR30" s="241">
        <v>0</v>
      </c>
      <c r="AS30" s="241">
        <v>0</v>
      </c>
    </row>
    <row r="31" spans="2:45">
      <c r="B31" s="240" t="s">
        <v>752</v>
      </c>
      <c r="C31" s="241">
        <v>17</v>
      </c>
      <c r="D31" s="241">
        <v>1</v>
      </c>
      <c r="E31" s="241">
        <v>1</v>
      </c>
      <c r="F31" s="241">
        <v>2</v>
      </c>
      <c r="G31" s="241">
        <v>2</v>
      </c>
      <c r="H31" s="241">
        <v>2</v>
      </c>
      <c r="I31" s="241">
        <v>1</v>
      </c>
      <c r="J31" s="241">
        <v>1</v>
      </c>
      <c r="K31" s="241">
        <v>1</v>
      </c>
      <c r="L31" s="241">
        <v>3</v>
      </c>
      <c r="M31" s="241">
        <v>3</v>
      </c>
      <c r="N31" s="241">
        <v>1</v>
      </c>
      <c r="O31" s="241">
        <v>1</v>
      </c>
      <c r="P31" s="241">
        <v>0</v>
      </c>
      <c r="Q31" s="241">
        <v>0</v>
      </c>
      <c r="R31" s="241">
        <v>0</v>
      </c>
      <c r="S31" s="241">
        <v>0</v>
      </c>
      <c r="T31" s="241">
        <v>0</v>
      </c>
      <c r="U31" s="241">
        <v>0</v>
      </c>
      <c r="V31" s="241">
        <v>0</v>
      </c>
      <c r="W31" s="241">
        <v>0</v>
      </c>
      <c r="X31" s="241">
        <v>0</v>
      </c>
      <c r="Y31" s="241">
        <v>1</v>
      </c>
      <c r="Z31" s="241">
        <v>1</v>
      </c>
      <c r="AA31" s="241">
        <v>2</v>
      </c>
      <c r="AB31" s="241">
        <v>0</v>
      </c>
      <c r="AC31" s="241">
        <v>0</v>
      </c>
      <c r="AD31" s="241">
        <v>0</v>
      </c>
      <c r="AE31" s="241">
        <v>0</v>
      </c>
      <c r="AF31" s="241">
        <v>0</v>
      </c>
      <c r="AG31" s="241">
        <v>0</v>
      </c>
      <c r="AH31" s="241">
        <v>0</v>
      </c>
      <c r="AI31" s="241">
        <v>0</v>
      </c>
      <c r="AJ31" s="241">
        <v>3</v>
      </c>
      <c r="AK31" s="241">
        <v>3</v>
      </c>
      <c r="AL31" s="241">
        <v>1</v>
      </c>
      <c r="AM31" s="241">
        <v>2</v>
      </c>
      <c r="AN31" s="241">
        <v>1</v>
      </c>
      <c r="AO31" s="241">
        <v>2</v>
      </c>
      <c r="AP31" s="241">
        <v>5</v>
      </c>
      <c r="AQ31" s="241">
        <v>3</v>
      </c>
      <c r="AR31" s="241">
        <v>2</v>
      </c>
      <c r="AS31" s="241">
        <v>3</v>
      </c>
    </row>
    <row r="32" spans="2:45">
      <c r="B32" s="240" t="s">
        <v>753</v>
      </c>
      <c r="C32" s="241">
        <v>17</v>
      </c>
      <c r="D32" s="241">
        <v>0</v>
      </c>
      <c r="E32" s="241">
        <v>0</v>
      </c>
      <c r="F32" s="241">
        <v>0</v>
      </c>
      <c r="G32" s="241">
        <v>2</v>
      </c>
      <c r="H32" s="241">
        <v>2</v>
      </c>
      <c r="I32" s="241">
        <v>2</v>
      </c>
      <c r="J32" s="241">
        <v>1</v>
      </c>
      <c r="K32" s="241">
        <v>1</v>
      </c>
      <c r="L32" s="241">
        <v>0</v>
      </c>
      <c r="M32" s="241">
        <v>1</v>
      </c>
      <c r="N32" s="241">
        <v>2</v>
      </c>
      <c r="O32" s="241">
        <v>2</v>
      </c>
      <c r="P32" s="241">
        <v>0</v>
      </c>
      <c r="Q32" s="241">
        <v>1</v>
      </c>
      <c r="R32" s="241">
        <v>1</v>
      </c>
      <c r="S32" s="241">
        <v>1</v>
      </c>
      <c r="T32" s="241">
        <v>0</v>
      </c>
      <c r="U32" s="241">
        <v>0</v>
      </c>
      <c r="V32" s="241">
        <v>0</v>
      </c>
      <c r="W32" s="241">
        <v>0</v>
      </c>
      <c r="X32" s="241">
        <v>0</v>
      </c>
      <c r="Y32" s="241">
        <v>0</v>
      </c>
      <c r="Z32" s="241">
        <v>0</v>
      </c>
      <c r="AA32" s="241">
        <v>0</v>
      </c>
      <c r="AB32" s="241">
        <v>0</v>
      </c>
      <c r="AC32" s="241">
        <v>0</v>
      </c>
      <c r="AD32" s="241">
        <v>0</v>
      </c>
      <c r="AE32" s="241">
        <v>0</v>
      </c>
      <c r="AF32" s="241">
        <v>0</v>
      </c>
      <c r="AG32" s="241">
        <v>0</v>
      </c>
      <c r="AH32" s="241">
        <v>0</v>
      </c>
      <c r="AI32" s="241">
        <v>1</v>
      </c>
      <c r="AJ32" s="241">
        <v>1</v>
      </c>
      <c r="AK32" s="241">
        <v>1</v>
      </c>
      <c r="AL32" s="241">
        <v>0</v>
      </c>
      <c r="AM32" s="241">
        <v>0</v>
      </c>
      <c r="AN32" s="241">
        <v>0</v>
      </c>
      <c r="AO32" s="241">
        <v>1</v>
      </c>
      <c r="AP32" s="241">
        <v>2</v>
      </c>
      <c r="AQ32" s="241">
        <v>0</v>
      </c>
      <c r="AR32" s="241">
        <v>1</v>
      </c>
      <c r="AS32" s="241">
        <v>0</v>
      </c>
    </row>
    <row r="33" spans="2:45">
      <c r="B33" s="240" t="s">
        <v>754</v>
      </c>
      <c r="C33" s="241">
        <v>21</v>
      </c>
      <c r="D33" s="241">
        <v>3</v>
      </c>
      <c r="E33" s="241">
        <v>4</v>
      </c>
      <c r="F33" s="241">
        <v>4</v>
      </c>
      <c r="G33" s="241">
        <v>4</v>
      </c>
      <c r="H33" s="241">
        <v>4</v>
      </c>
      <c r="I33" s="241">
        <v>4</v>
      </c>
      <c r="J33" s="241">
        <v>4</v>
      </c>
      <c r="K33" s="241">
        <v>5</v>
      </c>
      <c r="L33" s="241">
        <v>5</v>
      </c>
      <c r="M33" s="241">
        <v>5</v>
      </c>
      <c r="N33" s="241">
        <v>3</v>
      </c>
      <c r="O33" s="241">
        <v>3</v>
      </c>
      <c r="P33" s="241">
        <v>3</v>
      </c>
      <c r="Q33" s="241">
        <v>4</v>
      </c>
      <c r="R33" s="241">
        <v>4</v>
      </c>
      <c r="S33" s="241">
        <v>4</v>
      </c>
      <c r="T33" s="241">
        <v>3</v>
      </c>
      <c r="U33" s="241">
        <v>3</v>
      </c>
      <c r="V33" s="241">
        <v>3</v>
      </c>
      <c r="W33" s="241">
        <v>4</v>
      </c>
      <c r="X33" s="241">
        <v>4</v>
      </c>
      <c r="Y33" s="241">
        <v>4</v>
      </c>
      <c r="Z33" s="241">
        <v>3</v>
      </c>
      <c r="AA33" s="241">
        <v>3</v>
      </c>
      <c r="AB33" s="241">
        <v>2</v>
      </c>
      <c r="AC33" s="241">
        <v>2</v>
      </c>
      <c r="AD33" s="241">
        <v>3</v>
      </c>
      <c r="AE33" s="241">
        <v>4</v>
      </c>
      <c r="AF33" s="241">
        <v>4</v>
      </c>
      <c r="AG33" s="241">
        <v>3</v>
      </c>
      <c r="AH33" s="241">
        <v>3</v>
      </c>
      <c r="AI33" s="241">
        <v>2</v>
      </c>
      <c r="AJ33" s="241">
        <v>2</v>
      </c>
      <c r="AK33" s="241">
        <v>3</v>
      </c>
      <c r="AL33" s="241">
        <v>3</v>
      </c>
      <c r="AM33" s="241">
        <v>4</v>
      </c>
      <c r="AN33" s="241">
        <v>4</v>
      </c>
      <c r="AO33" s="241">
        <v>4</v>
      </c>
      <c r="AP33" s="241">
        <v>4</v>
      </c>
      <c r="AQ33" s="241">
        <v>5</v>
      </c>
      <c r="AR33" s="241">
        <v>4</v>
      </c>
      <c r="AS33" s="241">
        <v>4</v>
      </c>
    </row>
    <row r="34" spans="2:45">
      <c r="B34" s="240" t="s">
        <v>755</v>
      </c>
      <c r="C34" s="241">
        <v>23</v>
      </c>
      <c r="D34" s="241">
        <v>1</v>
      </c>
      <c r="E34" s="241">
        <v>1</v>
      </c>
      <c r="F34" s="241">
        <v>1</v>
      </c>
      <c r="G34" s="241">
        <v>1</v>
      </c>
      <c r="H34" s="241">
        <v>1</v>
      </c>
      <c r="I34" s="241">
        <v>4</v>
      </c>
      <c r="J34" s="241">
        <v>4</v>
      </c>
      <c r="K34" s="241">
        <v>6</v>
      </c>
      <c r="L34" s="241">
        <v>6</v>
      </c>
      <c r="M34" s="241">
        <v>6</v>
      </c>
      <c r="N34" s="241">
        <v>8</v>
      </c>
      <c r="O34" s="241">
        <v>7</v>
      </c>
      <c r="P34" s="241">
        <v>7</v>
      </c>
      <c r="Q34" s="241">
        <v>6</v>
      </c>
      <c r="R34" s="241">
        <v>5</v>
      </c>
      <c r="S34" s="241">
        <v>5</v>
      </c>
      <c r="T34" s="241">
        <v>4</v>
      </c>
      <c r="U34" s="241">
        <v>4</v>
      </c>
      <c r="V34" s="241">
        <v>4</v>
      </c>
      <c r="W34" s="241">
        <v>4</v>
      </c>
      <c r="X34" s="241">
        <v>5</v>
      </c>
      <c r="Y34" s="241">
        <v>6</v>
      </c>
      <c r="Z34" s="241">
        <v>8</v>
      </c>
      <c r="AA34" s="241">
        <v>5</v>
      </c>
      <c r="AB34" s="241">
        <v>6</v>
      </c>
      <c r="AC34" s="241">
        <v>6</v>
      </c>
      <c r="AD34" s="241">
        <v>6</v>
      </c>
      <c r="AE34" s="241">
        <v>7</v>
      </c>
      <c r="AF34" s="241">
        <v>7</v>
      </c>
      <c r="AG34" s="241">
        <v>8</v>
      </c>
      <c r="AH34" s="241">
        <v>8</v>
      </c>
      <c r="AI34" s="241">
        <v>9</v>
      </c>
      <c r="AJ34" s="241">
        <v>9</v>
      </c>
      <c r="AK34" s="241">
        <v>9</v>
      </c>
      <c r="AL34" s="241">
        <v>6</v>
      </c>
      <c r="AM34" s="241">
        <v>6</v>
      </c>
      <c r="AN34" s="241">
        <v>10</v>
      </c>
      <c r="AO34" s="241">
        <v>10</v>
      </c>
      <c r="AP34" s="241">
        <v>11</v>
      </c>
      <c r="AQ34" s="241">
        <v>7</v>
      </c>
      <c r="AR34" s="241">
        <v>7</v>
      </c>
      <c r="AS34" s="241">
        <v>8</v>
      </c>
    </row>
    <row r="35" spans="2:45">
      <c r="B35" s="240" t="s">
        <v>760</v>
      </c>
      <c r="C35" s="241">
        <v>4</v>
      </c>
      <c r="D35" s="241">
        <v>0</v>
      </c>
      <c r="E35" s="241">
        <v>0</v>
      </c>
      <c r="F35" s="241">
        <v>0</v>
      </c>
      <c r="G35" s="241">
        <v>0</v>
      </c>
      <c r="H35" s="241">
        <v>0</v>
      </c>
      <c r="I35" s="241">
        <v>0</v>
      </c>
      <c r="J35" s="241">
        <v>0</v>
      </c>
      <c r="K35" s="241">
        <v>1</v>
      </c>
      <c r="L35" s="241">
        <v>1</v>
      </c>
      <c r="M35" s="241">
        <v>1</v>
      </c>
      <c r="N35" s="241">
        <v>1</v>
      </c>
      <c r="O35" s="241">
        <v>1</v>
      </c>
      <c r="P35" s="241">
        <v>1</v>
      </c>
      <c r="Q35" s="241">
        <v>0</v>
      </c>
      <c r="R35" s="241">
        <v>0</v>
      </c>
      <c r="S35" s="241">
        <v>0</v>
      </c>
      <c r="T35" s="241">
        <v>0</v>
      </c>
      <c r="U35" s="241">
        <v>0</v>
      </c>
      <c r="V35" s="241">
        <v>0</v>
      </c>
      <c r="W35" s="241">
        <v>0</v>
      </c>
      <c r="X35" s="241">
        <v>0</v>
      </c>
      <c r="Y35" s="241">
        <v>0</v>
      </c>
      <c r="Z35" s="241">
        <v>0</v>
      </c>
      <c r="AA35" s="241">
        <v>0</v>
      </c>
      <c r="AB35" s="241">
        <v>0</v>
      </c>
      <c r="AC35" s="241">
        <v>0</v>
      </c>
      <c r="AD35" s="241">
        <v>0</v>
      </c>
      <c r="AE35" s="241">
        <v>0</v>
      </c>
      <c r="AF35" s="241">
        <v>0</v>
      </c>
      <c r="AG35" s="241">
        <v>0</v>
      </c>
      <c r="AH35" s="241">
        <v>0</v>
      </c>
      <c r="AI35" s="241">
        <v>0</v>
      </c>
      <c r="AJ35" s="241">
        <v>0</v>
      </c>
      <c r="AK35" s="241">
        <v>0</v>
      </c>
      <c r="AL35" s="241">
        <v>0</v>
      </c>
      <c r="AM35" s="241">
        <v>0</v>
      </c>
      <c r="AN35" s="241">
        <v>0</v>
      </c>
      <c r="AO35" s="241">
        <v>0</v>
      </c>
      <c r="AP35" s="241">
        <v>0</v>
      </c>
      <c r="AQ35" s="241">
        <v>0</v>
      </c>
      <c r="AR35" s="241">
        <v>0</v>
      </c>
      <c r="AS35" s="241">
        <v>0</v>
      </c>
    </row>
    <row r="36" spans="2:45">
      <c r="B36" s="240" t="s">
        <v>761</v>
      </c>
      <c r="C36" s="241">
        <v>9</v>
      </c>
      <c r="D36" s="241">
        <v>0</v>
      </c>
      <c r="E36" s="241">
        <v>1</v>
      </c>
      <c r="F36" s="241">
        <v>1</v>
      </c>
      <c r="G36" s="241">
        <v>3</v>
      </c>
      <c r="H36" s="241">
        <v>3</v>
      </c>
      <c r="I36" s="241">
        <v>2</v>
      </c>
      <c r="J36" s="241">
        <v>2</v>
      </c>
      <c r="K36" s="241">
        <v>0</v>
      </c>
      <c r="L36" s="241">
        <v>0</v>
      </c>
      <c r="M36" s="241">
        <v>0</v>
      </c>
      <c r="N36" s="241">
        <v>0</v>
      </c>
      <c r="O36" s="241">
        <v>1</v>
      </c>
      <c r="P36" s="241">
        <v>1</v>
      </c>
      <c r="Q36" s="241">
        <v>1</v>
      </c>
      <c r="R36" s="241">
        <v>0</v>
      </c>
      <c r="S36" s="241">
        <v>0</v>
      </c>
      <c r="T36" s="241">
        <v>0</v>
      </c>
      <c r="U36" s="241">
        <v>0</v>
      </c>
      <c r="V36" s="241">
        <v>0</v>
      </c>
      <c r="W36" s="241">
        <v>0</v>
      </c>
      <c r="X36" s="241">
        <v>0</v>
      </c>
      <c r="Y36" s="241">
        <v>0</v>
      </c>
      <c r="Z36" s="241">
        <v>0</v>
      </c>
      <c r="AA36" s="241">
        <v>0</v>
      </c>
      <c r="AB36" s="241">
        <v>0</v>
      </c>
      <c r="AC36" s="241">
        <v>0</v>
      </c>
      <c r="AD36" s="241">
        <v>0</v>
      </c>
      <c r="AE36" s="241">
        <v>0</v>
      </c>
      <c r="AF36" s="241">
        <v>0</v>
      </c>
      <c r="AG36" s="241">
        <v>1</v>
      </c>
      <c r="AH36" s="241">
        <v>1</v>
      </c>
      <c r="AI36" s="241">
        <v>1</v>
      </c>
      <c r="AJ36" s="241">
        <v>1</v>
      </c>
      <c r="AK36" s="241">
        <v>1</v>
      </c>
      <c r="AL36" s="241">
        <v>1</v>
      </c>
      <c r="AM36" s="241">
        <v>1</v>
      </c>
      <c r="AN36" s="241">
        <v>1</v>
      </c>
      <c r="AO36" s="241">
        <v>1</v>
      </c>
      <c r="AP36" s="241">
        <v>1</v>
      </c>
      <c r="AQ36" s="241">
        <v>1</v>
      </c>
      <c r="AR36" s="241">
        <v>0</v>
      </c>
      <c r="AS36" s="241">
        <v>0</v>
      </c>
    </row>
    <row r="37" spans="2:45">
      <c r="B37" s="240" t="s">
        <v>762</v>
      </c>
      <c r="C37" s="241">
        <v>21</v>
      </c>
      <c r="D37" s="241">
        <v>2</v>
      </c>
      <c r="E37" s="241">
        <v>1</v>
      </c>
      <c r="F37" s="241">
        <v>0</v>
      </c>
      <c r="G37" s="241">
        <v>2</v>
      </c>
      <c r="H37" s="241">
        <v>2</v>
      </c>
      <c r="I37" s="241">
        <v>1</v>
      </c>
      <c r="J37" s="241">
        <v>1</v>
      </c>
      <c r="K37" s="241">
        <v>1</v>
      </c>
      <c r="L37" s="241">
        <v>3</v>
      </c>
      <c r="M37" s="241">
        <v>2</v>
      </c>
      <c r="N37" s="241">
        <v>4</v>
      </c>
      <c r="O37" s="241">
        <v>0</v>
      </c>
      <c r="P37" s="241">
        <v>0</v>
      </c>
      <c r="Q37" s="241">
        <v>0</v>
      </c>
      <c r="R37" s="241">
        <v>0</v>
      </c>
      <c r="S37" s="241">
        <v>0</v>
      </c>
      <c r="T37" s="241">
        <v>0</v>
      </c>
      <c r="U37" s="241">
        <v>0</v>
      </c>
      <c r="V37" s="241">
        <v>0</v>
      </c>
      <c r="W37" s="241">
        <v>0</v>
      </c>
      <c r="X37" s="241">
        <v>0</v>
      </c>
      <c r="Y37" s="241">
        <v>1</v>
      </c>
      <c r="Z37" s="241">
        <v>0</v>
      </c>
      <c r="AA37" s="241">
        <v>1</v>
      </c>
      <c r="AB37" s="241">
        <v>0</v>
      </c>
      <c r="AC37" s="241">
        <v>0</v>
      </c>
      <c r="AD37" s="241">
        <v>0</v>
      </c>
      <c r="AE37" s="241">
        <v>0</v>
      </c>
      <c r="AF37" s="241">
        <v>1</v>
      </c>
      <c r="AG37" s="241">
        <v>2</v>
      </c>
      <c r="AH37" s="241">
        <v>1</v>
      </c>
      <c r="AI37" s="241">
        <v>1</v>
      </c>
      <c r="AJ37" s="241">
        <v>0</v>
      </c>
      <c r="AK37" s="241">
        <v>2</v>
      </c>
      <c r="AL37" s="241">
        <v>3</v>
      </c>
      <c r="AM37" s="241">
        <v>5</v>
      </c>
      <c r="AN37" s="241">
        <v>4</v>
      </c>
      <c r="AO37" s="241">
        <v>1</v>
      </c>
      <c r="AP37" s="241">
        <v>3</v>
      </c>
      <c r="AQ37" s="241">
        <v>1</v>
      </c>
      <c r="AR37" s="241">
        <v>1</v>
      </c>
      <c r="AS37" s="241">
        <v>0</v>
      </c>
    </row>
    <row r="38" spans="2:45">
      <c r="B38" s="240" t="s">
        <v>462</v>
      </c>
      <c r="C38" s="241">
        <v>1</v>
      </c>
      <c r="D38" s="241"/>
      <c r="E38" s="241"/>
      <c r="F38" s="241"/>
      <c r="G38" s="241"/>
      <c r="H38" s="241"/>
      <c r="I38" s="241"/>
      <c r="J38" s="241"/>
      <c r="K38" s="241"/>
      <c r="L38" s="241">
        <v>0</v>
      </c>
      <c r="M38" s="241">
        <v>0</v>
      </c>
      <c r="N38" s="241">
        <v>0</v>
      </c>
      <c r="O38" s="241">
        <v>0</v>
      </c>
      <c r="P38" s="241">
        <v>0</v>
      </c>
      <c r="Q38" s="241">
        <v>0</v>
      </c>
      <c r="R38" s="241">
        <v>0</v>
      </c>
      <c r="S38" s="241">
        <v>0</v>
      </c>
      <c r="T38" s="241">
        <v>0</v>
      </c>
      <c r="U38" s="241">
        <v>0</v>
      </c>
      <c r="V38" s="241">
        <v>0</v>
      </c>
      <c r="W38" s="241">
        <v>0</v>
      </c>
      <c r="X38" s="241">
        <v>0</v>
      </c>
      <c r="Y38" s="241">
        <v>0</v>
      </c>
      <c r="Z38" s="241">
        <v>0</v>
      </c>
      <c r="AA38" s="241">
        <v>0</v>
      </c>
      <c r="AB38" s="241">
        <v>0</v>
      </c>
      <c r="AC38" s="241">
        <v>0</v>
      </c>
      <c r="AD38" s="241">
        <v>0</v>
      </c>
      <c r="AE38" s="241">
        <v>0</v>
      </c>
      <c r="AF38" s="241">
        <v>0</v>
      </c>
      <c r="AG38" s="241">
        <v>0</v>
      </c>
      <c r="AH38" s="241">
        <v>0</v>
      </c>
      <c r="AI38" s="241">
        <v>0</v>
      </c>
      <c r="AJ38" s="241">
        <v>0</v>
      </c>
      <c r="AK38" s="241">
        <v>0</v>
      </c>
      <c r="AL38" s="241">
        <v>0</v>
      </c>
      <c r="AM38" s="241">
        <v>0</v>
      </c>
      <c r="AN38" s="241">
        <v>0</v>
      </c>
      <c r="AO38" s="241">
        <v>0</v>
      </c>
      <c r="AP38" s="241">
        <v>0</v>
      </c>
      <c r="AQ38" s="241">
        <v>0</v>
      </c>
      <c r="AR38" s="241">
        <v>0</v>
      </c>
      <c r="AS38" s="241">
        <v>0</v>
      </c>
    </row>
    <row r="39" spans="2:45">
      <c r="B39" s="240" t="s">
        <v>466</v>
      </c>
      <c r="C39" s="241">
        <v>1</v>
      </c>
      <c r="D39" s="241"/>
      <c r="E39" s="241"/>
      <c r="F39" s="241"/>
      <c r="G39" s="241"/>
      <c r="H39" s="241"/>
      <c r="I39" s="241"/>
      <c r="J39" s="241"/>
      <c r="K39" s="241"/>
      <c r="L39" s="241">
        <v>0</v>
      </c>
      <c r="M39" s="241">
        <v>0</v>
      </c>
      <c r="N39" s="241">
        <v>0</v>
      </c>
      <c r="O39" s="241">
        <v>0</v>
      </c>
      <c r="P39" s="241">
        <v>0</v>
      </c>
      <c r="Q39" s="241">
        <v>0</v>
      </c>
      <c r="R39" s="241">
        <v>0</v>
      </c>
      <c r="S39" s="241">
        <v>0</v>
      </c>
      <c r="T39" s="241">
        <v>0</v>
      </c>
      <c r="U39" s="241">
        <v>0</v>
      </c>
      <c r="V39" s="241">
        <v>0</v>
      </c>
      <c r="W39" s="241">
        <v>0</v>
      </c>
      <c r="X39" s="241">
        <v>0</v>
      </c>
      <c r="Y39" s="241">
        <v>0</v>
      </c>
      <c r="Z39" s="241">
        <v>0</v>
      </c>
      <c r="AA39" s="241">
        <v>0</v>
      </c>
      <c r="AB39" s="241">
        <v>0</v>
      </c>
      <c r="AC39" s="241">
        <v>0</v>
      </c>
      <c r="AD39" s="241">
        <v>0</v>
      </c>
      <c r="AE39" s="241">
        <v>0</v>
      </c>
      <c r="AF39" s="241">
        <v>0</v>
      </c>
      <c r="AG39" s="241">
        <v>0</v>
      </c>
      <c r="AH39" s="241">
        <v>0</v>
      </c>
      <c r="AI39" s="241">
        <v>0</v>
      </c>
      <c r="AJ39" s="241">
        <v>0</v>
      </c>
      <c r="AK39" s="241">
        <v>0</v>
      </c>
      <c r="AL39" s="241">
        <v>0</v>
      </c>
      <c r="AM39" s="241">
        <v>0</v>
      </c>
      <c r="AN39" s="241">
        <v>0</v>
      </c>
      <c r="AO39" s="241">
        <v>0</v>
      </c>
      <c r="AP39" s="241">
        <v>0</v>
      </c>
      <c r="AQ39" s="241">
        <v>0</v>
      </c>
      <c r="AR39" s="241">
        <v>0</v>
      </c>
      <c r="AS39" s="241">
        <v>0</v>
      </c>
    </row>
    <row r="40" spans="2:45">
      <c r="B40" s="240" t="s">
        <v>265</v>
      </c>
      <c r="C40" s="241">
        <v>128</v>
      </c>
      <c r="D40" s="241">
        <v>7</v>
      </c>
      <c r="E40" s="241">
        <v>8</v>
      </c>
      <c r="F40" s="241">
        <v>8</v>
      </c>
      <c r="G40" s="241">
        <v>14</v>
      </c>
      <c r="H40" s="241">
        <v>14</v>
      </c>
      <c r="I40" s="241">
        <v>14</v>
      </c>
      <c r="J40" s="241">
        <v>13</v>
      </c>
      <c r="K40" s="241">
        <v>15</v>
      </c>
      <c r="L40" s="241">
        <v>18</v>
      </c>
      <c r="M40" s="241">
        <v>19</v>
      </c>
      <c r="N40" s="241">
        <v>20</v>
      </c>
      <c r="O40" s="241">
        <v>15</v>
      </c>
      <c r="P40" s="241">
        <v>12</v>
      </c>
      <c r="Q40" s="241">
        <v>12</v>
      </c>
      <c r="R40" s="241">
        <v>10</v>
      </c>
      <c r="S40" s="241">
        <v>10</v>
      </c>
      <c r="T40" s="241">
        <v>7</v>
      </c>
      <c r="U40" s="241">
        <v>7</v>
      </c>
      <c r="V40" s="241">
        <v>7</v>
      </c>
      <c r="W40" s="241">
        <v>8</v>
      </c>
      <c r="X40" s="241">
        <v>9</v>
      </c>
      <c r="Y40" s="241">
        <v>13</v>
      </c>
      <c r="Z40" s="241">
        <v>12</v>
      </c>
      <c r="AA40" s="241">
        <v>11</v>
      </c>
      <c r="AB40" s="241">
        <v>9</v>
      </c>
      <c r="AC40" s="241">
        <v>8</v>
      </c>
      <c r="AD40" s="241">
        <v>9</v>
      </c>
      <c r="AE40" s="241">
        <v>11</v>
      </c>
      <c r="AF40" s="241">
        <v>12</v>
      </c>
      <c r="AG40" s="241">
        <v>14</v>
      </c>
      <c r="AH40" s="241">
        <v>13</v>
      </c>
      <c r="AI40" s="241">
        <f>SUM(AI28:AI39)</f>
        <v>14</v>
      </c>
      <c r="AJ40" s="241">
        <f t="shared" ref="AJ40:AR40" si="1">SUM(AJ28:AJ39)</f>
        <v>16</v>
      </c>
      <c r="AK40" s="241">
        <f t="shared" si="1"/>
        <v>20</v>
      </c>
      <c r="AL40" s="241">
        <f t="shared" si="1"/>
        <v>15</v>
      </c>
      <c r="AM40" s="241">
        <f t="shared" si="1"/>
        <v>19</v>
      </c>
      <c r="AN40" s="241">
        <f t="shared" si="1"/>
        <v>21</v>
      </c>
      <c r="AO40" s="241">
        <f t="shared" si="1"/>
        <v>20</v>
      </c>
      <c r="AP40" s="241">
        <f t="shared" si="1"/>
        <v>27</v>
      </c>
      <c r="AQ40" s="241">
        <f t="shared" si="1"/>
        <v>18</v>
      </c>
      <c r="AR40" s="241">
        <f t="shared" si="1"/>
        <v>16</v>
      </c>
      <c r="AS40" s="241">
        <f>SUM(AS28:AS39)</f>
        <v>16</v>
      </c>
    </row>
    <row r="41" spans="2:45">
      <c r="AI41" s="243"/>
      <c r="AJ41" s="243"/>
      <c r="AK41" s="243"/>
    </row>
    <row r="42" spans="2:45">
      <c r="B42" s="242" t="s">
        <v>873</v>
      </c>
      <c r="L42" s="40"/>
      <c r="M42" s="40"/>
      <c r="N42" s="40"/>
      <c r="O42" s="40"/>
      <c r="P42" s="40"/>
      <c r="Q42" s="40"/>
    </row>
    <row r="43" spans="2:45">
      <c r="B43" s="203" t="s">
        <v>739</v>
      </c>
      <c r="C43" s="208" t="s">
        <v>872</v>
      </c>
      <c r="D43" s="239">
        <v>43435</v>
      </c>
      <c r="E43" s="239">
        <v>43466</v>
      </c>
      <c r="F43" s="239">
        <v>43497</v>
      </c>
      <c r="G43" s="239">
        <v>43525</v>
      </c>
      <c r="H43" s="239">
        <v>43556</v>
      </c>
      <c r="I43" s="239">
        <v>43586</v>
      </c>
      <c r="J43" s="239">
        <v>43617</v>
      </c>
      <c r="K43" s="239">
        <v>43647</v>
      </c>
      <c r="L43" s="239">
        <v>43678</v>
      </c>
      <c r="M43" s="239">
        <v>43709</v>
      </c>
      <c r="N43" s="239">
        <v>43739</v>
      </c>
      <c r="O43" s="239">
        <v>43770</v>
      </c>
      <c r="P43" s="239">
        <v>43800</v>
      </c>
      <c r="Q43" s="239">
        <v>43831</v>
      </c>
      <c r="R43" s="239">
        <v>43862</v>
      </c>
      <c r="S43" s="239">
        <v>43891</v>
      </c>
      <c r="T43" s="239">
        <v>43922</v>
      </c>
      <c r="U43" s="239">
        <v>43952</v>
      </c>
      <c r="V43" s="239">
        <v>43983</v>
      </c>
      <c r="W43" s="239">
        <v>44013</v>
      </c>
      <c r="X43" s="239">
        <v>44044</v>
      </c>
      <c r="Y43" s="239">
        <v>44075</v>
      </c>
      <c r="Z43" s="239">
        <v>44105</v>
      </c>
      <c r="AA43" s="239">
        <v>44136</v>
      </c>
      <c r="AB43" s="239">
        <v>44166</v>
      </c>
      <c r="AC43" s="239">
        <v>44197</v>
      </c>
      <c r="AD43" s="239">
        <v>44228</v>
      </c>
      <c r="AE43" s="239">
        <v>44256</v>
      </c>
      <c r="AF43" s="239">
        <v>44287</v>
      </c>
      <c r="AG43" s="239">
        <v>44317</v>
      </c>
      <c r="AH43" s="239">
        <v>44348</v>
      </c>
      <c r="AI43" s="239">
        <v>44378</v>
      </c>
      <c r="AJ43" s="239">
        <v>44409</v>
      </c>
      <c r="AK43" s="239">
        <v>44440</v>
      </c>
      <c r="AL43" s="239">
        <v>44470</v>
      </c>
      <c r="AM43" s="239">
        <v>44501</v>
      </c>
      <c r="AN43" s="239">
        <v>44531</v>
      </c>
      <c r="AO43" s="239">
        <v>44562</v>
      </c>
      <c r="AP43" s="239">
        <v>44593</v>
      </c>
      <c r="AQ43" s="239">
        <v>44621</v>
      </c>
      <c r="AR43" s="239">
        <v>44652</v>
      </c>
      <c r="AS43" s="239">
        <v>44682</v>
      </c>
    </row>
    <row r="44" spans="2:45">
      <c r="B44" s="240" t="s">
        <v>748</v>
      </c>
      <c r="C44" s="241">
        <v>6</v>
      </c>
      <c r="D44" s="241">
        <v>0</v>
      </c>
      <c r="E44" s="241">
        <v>0</v>
      </c>
      <c r="F44" s="241">
        <v>0</v>
      </c>
      <c r="G44" s="241">
        <v>0</v>
      </c>
      <c r="H44" s="241">
        <v>0</v>
      </c>
      <c r="I44" s="241">
        <v>0</v>
      </c>
      <c r="J44" s="241">
        <v>0</v>
      </c>
      <c r="K44" s="241">
        <v>0</v>
      </c>
      <c r="L44" s="241">
        <v>0</v>
      </c>
      <c r="M44" s="241">
        <v>0</v>
      </c>
      <c r="N44" s="241">
        <v>0</v>
      </c>
      <c r="O44" s="241">
        <v>0</v>
      </c>
      <c r="P44" s="241">
        <v>0</v>
      </c>
      <c r="Q44" s="241">
        <v>0</v>
      </c>
      <c r="R44" s="241">
        <v>0</v>
      </c>
      <c r="S44" s="241">
        <v>0</v>
      </c>
      <c r="T44" s="241">
        <v>0</v>
      </c>
      <c r="U44" s="241">
        <v>0</v>
      </c>
      <c r="V44" s="241">
        <v>0</v>
      </c>
      <c r="W44" s="241">
        <v>0</v>
      </c>
      <c r="X44" s="241">
        <v>0</v>
      </c>
      <c r="Y44" s="241">
        <v>0</v>
      </c>
      <c r="Z44" s="241">
        <v>1</v>
      </c>
      <c r="AA44" s="241">
        <v>1</v>
      </c>
      <c r="AB44" s="241">
        <v>0</v>
      </c>
      <c r="AC44" s="241">
        <v>0</v>
      </c>
      <c r="AD44" s="241">
        <v>0</v>
      </c>
      <c r="AE44" s="241">
        <v>0</v>
      </c>
      <c r="AF44" s="241">
        <v>0</v>
      </c>
      <c r="AG44" s="241">
        <v>0</v>
      </c>
      <c r="AH44" s="241">
        <v>0</v>
      </c>
      <c r="AI44" s="241">
        <v>0</v>
      </c>
      <c r="AJ44" s="241">
        <v>0</v>
      </c>
      <c r="AK44" s="241">
        <v>0</v>
      </c>
      <c r="AL44" s="241">
        <v>0</v>
      </c>
      <c r="AM44" s="241">
        <v>0</v>
      </c>
      <c r="AN44" s="241">
        <v>0</v>
      </c>
      <c r="AO44" s="241">
        <v>0</v>
      </c>
      <c r="AP44" s="241">
        <v>0</v>
      </c>
      <c r="AQ44" s="241">
        <v>0</v>
      </c>
      <c r="AR44" s="241">
        <v>0</v>
      </c>
      <c r="AS44" s="241">
        <v>0</v>
      </c>
    </row>
    <row r="45" spans="2:45">
      <c r="B45" s="240" t="s">
        <v>750</v>
      </c>
      <c r="C45" s="241">
        <v>4</v>
      </c>
      <c r="D45" s="241">
        <v>0</v>
      </c>
      <c r="E45" s="241">
        <v>0</v>
      </c>
      <c r="F45" s="241">
        <v>0</v>
      </c>
      <c r="G45" s="241">
        <v>0</v>
      </c>
      <c r="H45" s="241">
        <v>0</v>
      </c>
      <c r="I45" s="241">
        <v>0</v>
      </c>
      <c r="J45" s="241">
        <v>0</v>
      </c>
      <c r="K45" s="241">
        <v>0</v>
      </c>
      <c r="L45" s="241">
        <v>0</v>
      </c>
      <c r="M45" s="241">
        <v>0</v>
      </c>
      <c r="N45" s="241">
        <v>0</v>
      </c>
      <c r="O45" s="241">
        <v>0</v>
      </c>
      <c r="P45" s="241">
        <v>0</v>
      </c>
      <c r="Q45" s="241">
        <v>0</v>
      </c>
      <c r="R45" s="241">
        <v>0</v>
      </c>
      <c r="S45" s="241">
        <v>0</v>
      </c>
      <c r="T45" s="241">
        <v>0</v>
      </c>
      <c r="U45" s="241">
        <v>0</v>
      </c>
      <c r="V45" s="241">
        <v>0</v>
      </c>
      <c r="W45" s="241">
        <v>0</v>
      </c>
      <c r="X45" s="241">
        <v>0</v>
      </c>
      <c r="Y45" s="241">
        <v>0</v>
      </c>
      <c r="Z45" s="241">
        <v>0</v>
      </c>
      <c r="AA45" s="241">
        <v>0</v>
      </c>
      <c r="AB45" s="241">
        <v>0</v>
      </c>
      <c r="AC45" s="241">
        <v>0</v>
      </c>
      <c r="AD45" s="241">
        <v>0</v>
      </c>
      <c r="AE45" s="241">
        <v>0</v>
      </c>
      <c r="AF45" s="241">
        <v>0</v>
      </c>
      <c r="AG45" s="241">
        <v>0</v>
      </c>
      <c r="AH45" s="241">
        <v>0</v>
      </c>
      <c r="AI45" s="241">
        <v>0</v>
      </c>
      <c r="AJ45" s="241">
        <v>0</v>
      </c>
      <c r="AK45" s="241">
        <v>0</v>
      </c>
      <c r="AL45" s="241">
        <v>0</v>
      </c>
      <c r="AM45" s="241">
        <v>0</v>
      </c>
      <c r="AN45" s="241">
        <v>0</v>
      </c>
      <c r="AO45" s="241">
        <v>0</v>
      </c>
      <c r="AP45" s="241">
        <v>0</v>
      </c>
      <c r="AQ45" s="241">
        <v>0</v>
      </c>
      <c r="AR45" s="241">
        <v>0</v>
      </c>
      <c r="AS45" s="241">
        <v>0</v>
      </c>
    </row>
    <row r="46" spans="2:45">
      <c r="B46" s="240" t="s">
        <v>751</v>
      </c>
      <c r="C46" s="241">
        <v>4</v>
      </c>
      <c r="D46" s="241">
        <v>0</v>
      </c>
      <c r="E46" s="241">
        <v>0</v>
      </c>
      <c r="F46" s="241">
        <v>0</v>
      </c>
      <c r="G46" s="241">
        <v>0</v>
      </c>
      <c r="H46" s="241">
        <v>0</v>
      </c>
      <c r="I46" s="241">
        <v>0</v>
      </c>
      <c r="J46" s="241">
        <v>0</v>
      </c>
      <c r="K46" s="241">
        <v>0</v>
      </c>
      <c r="L46" s="241">
        <v>0</v>
      </c>
      <c r="M46" s="241">
        <v>0</v>
      </c>
      <c r="N46" s="241">
        <v>0</v>
      </c>
      <c r="O46" s="241">
        <v>0</v>
      </c>
      <c r="P46" s="241">
        <v>0</v>
      </c>
      <c r="Q46" s="241">
        <v>0</v>
      </c>
      <c r="R46" s="241">
        <v>0</v>
      </c>
      <c r="S46" s="241">
        <v>0</v>
      </c>
      <c r="T46" s="241">
        <v>0</v>
      </c>
      <c r="U46" s="241">
        <v>0</v>
      </c>
      <c r="V46" s="241">
        <v>0</v>
      </c>
      <c r="W46" s="241">
        <v>0</v>
      </c>
      <c r="X46" s="241">
        <v>0</v>
      </c>
      <c r="Y46" s="241">
        <v>0</v>
      </c>
      <c r="Z46" s="241">
        <v>0</v>
      </c>
      <c r="AA46" s="241">
        <v>0</v>
      </c>
      <c r="AB46" s="241">
        <v>0</v>
      </c>
      <c r="AC46" s="241">
        <v>0</v>
      </c>
      <c r="AD46" s="241">
        <v>0</v>
      </c>
      <c r="AE46" s="241">
        <v>0</v>
      </c>
      <c r="AF46" s="241">
        <v>0</v>
      </c>
      <c r="AG46" s="241">
        <v>0</v>
      </c>
      <c r="AH46" s="241">
        <v>0</v>
      </c>
      <c r="AI46" s="241">
        <v>0</v>
      </c>
      <c r="AJ46" s="241">
        <v>0</v>
      </c>
      <c r="AK46" s="241">
        <v>0</v>
      </c>
      <c r="AL46" s="241">
        <v>0</v>
      </c>
      <c r="AM46" s="241">
        <v>0</v>
      </c>
      <c r="AN46" s="241">
        <v>0</v>
      </c>
      <c r="AO46" s="241">
        <v>0</v>
      </c>
      <c r="AP46" s="241">
        <v>0</v>
      </c>
      <c r="AQ46" s="241">
        <v>0</v>
      </c>
      <c r="AR46" s="241">
        <v>0</v>
      </c>
      <c r="AS46" s="241">
        <v>0</v>
      </c>
    </row>
    <row r="47" spans="2:45">
      <c r="B47" s="240" t="s">
        <v>752</v>
      </c>
      <c r="C47" s="241">
        <v>17</v>
      </c>
      <c r="D47" s="241">
        <v>0</v>
      </c>
      <c r="E47" s="241">
        <v>0</v>
      </c>
      <c r="F47" s="241">
        <v>0</v>
      </c>
      <c r="G47" s="241">
        <v>0</v>
      </c>
      <c r="H47" s="241">
        <v>0</v>
      </c>
      <c r="I47" s="241">
        <v>2</v>
      </c>
      <c r="J47" s="241">
        <v>2</v>
      </c>
      <c r="K47" s="241">
        <v>2</v>
      </c>
      <c r="L47" s="241">
        <v>3</v>
      </c>
      <c r="M47" s="241">
        <v>2</v>
      </c>
      <c r="N47" s="241">
        <v>4</v>
      </c>
      <c r="O47" s="241">
        <v>1</v>
      </c>
      <c r="P47" s="241">
        <v>0</v>
      </c>
      <c r="Q47" s="241">
        <v>0</v>
      </c>
      <c r="R47" s="241">
        <v>0</v>
      </c>
      <c r="S47" s="241">
        <v>0</v>
      </c>
      <c r="T47" s="241">
        <v>0</v>
      </c>
      <c r="U47" s="241">
        <v>0</v>
      </c>
      <c r="V47" s="241">
        <v>1</v>
      </c>
      <c r="W47" s="241">
        <v>1</v>
      </c>
      <c r="X47" s="241">
        <v>1</v>
      </c>
      <c r="Y47" s="241">
        <v>0</v>
      </c>
      <c r="Z47" s="241">
        <v>0</v>
      </c>
      <c r="AA47" s="241">
        <v>0</v>
      </c>
      <c r="AB47" s="241">
        <v>0</v>
      </c>
      <c r="AC47" s="241">
        <v>0</v>
      </c>
      <c r="AD47" s="241">
        <v>0</v>
      </c>
      <c r="AE47" s="241">
        <v>0</v>
      </c>
      <c r="AF47" s="241">
        <v>0</v>
      </c>
      <c r="AG47" s="241">
        <v>0</v>
      </c>
      <c r="AH47" s="241">
        <v>0</v>
      </c>
      <c r="AI47" s="241">
        <v>0</v>
      </c>
      <c r="AJ47" s="241">
        <v>1</v>
      </c>
      <c r="AK47" s="241">
        <v>1</v>
      </c>
      <c r="AL47" s="241">
        <v>3</v>
      </c>
      <c r="AM47" s="241">
        <v>2</v>
      </c>
      <c r="AN47" s="241">
        <v>0</v>
      </c>
      <c r="AO47" s="241">
        <v>0</v>
      </c>
      <c r="AP47" s="241">
        <v>0</v>
      </c>
      <c r="AQ47" s="241">
        <v>0</v>
      </c>
      <c r="AR47" s="241">
        <v>0</v>
      </c>
      <c r="AS47" s="241">
        <v>1</v>
      </c>
    </row>
    <row r="48" spans="2:45">
      <c r="B48" s="240" t="s">
        <v>753</v>
      </c>
      <c r="C48" s="241">
        <v>17</v>
      </c>
      <c r="D48" s="241">
        <v>0</v>
      </c>
      <c r="E48" s="241">
        <v>0</v>
      </c>
      <c r="F48" s="241">
        <v>0</v>
      </c>
      <c r="G48" s="241">
        <v>0</v>
      </c>
      <c r="H48" s="241">
        <v>0</v>
      </c>
      <c r="I48" s="241">
        <v>0</v>
      </c>
      <c r="J48" s="241">
        <v>0</v>
      </c>
      <c r="K48" s="241">
        <v>0</v>
      </c>
      <c r="L48" s="241">
        <v>0</v>
      </c>
      <c r="M48" s="241">
        <v>0</v>
      </c>
      <c r="N48" s="241">
        <v>0</v>
      </c>
      <c r="O48" s="241">
        <v>1</v>
      </c>
      <c r="P48" s="241">
        <v>0</v>
      </c>
      <c r="Q48" s="241">
        <v>0</v>
      </c>
      <c r="R48" s="241">
        <v>0</v>
      </c>
      <c r="S48" s="241">
        <v>0</v>
      </c>
      <c r="T48" s="241">
        <v>0</v>
      </c>
      <c r="U48" s="241">
        <v>0</v>
      </c>
      <c r="V48" s="241">
        <v>0</v>
      </c>
      <c r="W48" s="241">
        <v>0</v>
      </c>
      <c r="X48" s="241">
        <v>0</v>
      </c>
      <c r="Y48" s="241">
        <v>0</v>
      </c>
      <c r="Z48" s="241">
        <v>0</v>
      </c>
      <c r="AA48" s="241">
        <v>0</v>
      </c>
      <c r="AB48" s="241">
        <v>0</v>
      </c>
      <c r="AC48" s="241">
        <v>0</v>
      </c>
      <c r="AD48" s="241">
        <v>0</v>
      </c>
      <c r="AE48" s="241">
        <v>0</v>
      </c>
      <c r="AF48" s="241">
        <v>0</v>
      </c>
      <c r="AG48" s="241">
        <v>0</v>
      </c>
      <c r="AH48" s="241">
        <v>0</v>
      </c>
      <c r="AI48" s="241">
        <v>0</v>
      </c>
      <c r="AJ48" s="241">
        <v>0</v>
      </c>
      <c r="AK48" s="241">
        <v>0</v>
      </c>
      <c r="AL48" s="241">
        <v>0</v>
      </c>
      <c r="AM48" s="241">
        <v>0</v>
      </c>
      <c r="AN48" s="241">
        <v>0</v>
      </c>
      <c r="AO48" s="241">
        <v>0</v>
      </c>
      <c r="AP48" s="241">
        <v>0</v>
      </c>
      <c r="AQ48" s="241">
        <v>0</v>
      </c>
      <c r="AR48" s="241">
        <v>0</v>
      </c>
      <c r="AS48" s="241">
        <v>0</v>
      </c>
    </row>
    <row r="49" spans="2:45">
      <c r="B49" s="240" t="s">
        <v>754</v>
      </c>
      <c r="C49" s="241">
        <v>21</v>
      </c>
      <c r="D49" s="241">
        <v>1</v>
      </c>
      <c r="E49" s="241">
        <v>0</v>
      </c>
      <c r="F49" s="241">
        <v>0</v>
      </c>
      <c r="G49" s="241">
        <v>0</v>
      </c>
      <c r="H49" s="241">
        <v>0</v>
      </c>
      <c r="I49" s="241">
        <v>0</v>
      </c>
      <c r="J49" s="241">
        <v>1</v>
      </c>
      <c r="K49" s="241">
        <v>1</v>
      </c>
      <c r="L49" s="241">
        <v>3</v>
      </c>
      <c r="M49" s="241">
        <v>3</v>
      </c>
      <c r="N49" s="241">
        <v>4</v>
      </c>
      <c r="O49" s="241">
        <v>4</v>
      </c>
      <c r="P49" s="241">
        <v>4</v>
      </c>
      <c r="Q49" s="241">
        <v>3</v>
      </c>
      <c r="R49" s="241">
        <v>3</v>
      </c>
      <c r="S49" s="241">
        <v>3</v>
      </c>
      <c r="T49" s="241">
        <v>3</v>
      </c>
      <c r="U49" s="241">
        <v>3</v>
      </c>
      <c r="V49" s="241">
        <v>3</v>
      </c>
      <c r="W49" s="241">
        <v>3</v>
      </c>
      <c r="X49" s="241">
        <v>3</v>
      </c>
      <c r="Y49" s="241">
        <v>4</v>
      </c>
      <c r="Z49" s="241">
        <v>6</v>
      </c>
      <c r="AA49" s="241">
        <v>6</v>
      </c>
      <c r="AB49" s="241">
        <v>6</v>
      </c>
      <c r="AC49" s="241">
        <v>6</v>
      </c>
      <c r="AD49" s="241">
        <v>4</v>
      </c>
      <c r="AE49" s="241">
        <v>3</v>
      </c>
      <c r="AF49" s="241">
        <v>3</v>
      </c>
      <c r="AG49" s="241">
        <v>3</v>
      </c>
      <c r="AH49" s="241">
        <v>3</v>
      </c>
      <c r="AI49" s="241">
        <v>4</v>
      </c>
      <c r="AJ49" s="241">
        <v>5</v>
      </c>
      <c r="AK49" s="241">
        <v>5</v>
      </c>
      <c r="AL49" s="241">
        <v>5</v>
      </c>
      <c r="AM49" s="241">
        <v>5</v>
      </c>
      <c r="AN49" s="241">
        <v>5</v>
      </c>
      <c r="AO49" s="241">
        <v>5</v>
      </c>
      <c r="AP49" s="241">
        <v>5</v>
      </c>
      <c r="AQ49" s="241">
        <v>5</v>
      </c>
      <c r="AR49" s="241">
        <v>5</v>
      </c>
      <c r="AS49" s="241">
        <v>5</v>
      </c>
    </row>
    <row r="50" spans="2:45">
      <c r="B50" s="240" t="s">
        <v>755</v>
      </c>
      <c r="C50" s="241">
        <v>23</v>
      </c>
      <c r="D50" s="241">
        <v>0</v>
      </c>
      <c r="E50" s="241">
        <v>0</v>
      </c>
      <c r="F50" s="241">
        <v>0</v>
      </c>
      <c r="G50" s="241">
        <v>0</v>
      </c>
      <c r="H50" s="241">
        <v>0</v>
      </c>
      <c r="I50" s="241">
        <v>0</v>
      </c>
      <c r="J50" s="241">
        <v>0</v>
      </c>
      <c r="K50" s="241">
        <v>0</v>
      </c>
      <c r="L50" s="241">
        <v>0</v>
      </c>
      <c r="M50" s="241">
        <v>0</v>
      </c>
      <c r="N50" s="241">
        <v>1</v>
      </c>
      <c r="O50" s="241">
        <v>2</v>
      </c>
      <c r="P50" s="241">
        <v>1</v>
      </c>
      <c r="Q50" s="241">
        <v>0</v>
      </c>
      <c r="R50" s="241">
        <v>0</v>
      </c>
      <c r="S50" s="241">
        <v>0</v>
      </c>
      <c r="T50" s="241">
        <v>0</v>
      </c>
      <c r="U50" s="241">
        <v>0</v>
      </c>
      <c r="V50" s="241">
        <v>0</v>
      </c>
      <c r="W50" s="241">
        <v>1</v>
      </c>
      <c r="X50" s="241">
        <v>1</v>
      </c>
      <c r="Y50" s="241">
        <v>1</v>
      </c>
      <c r="Z50" s="241">
        <v>2</v>
      </c>
      <c r="AA50" s="241">
        <v>8</v>
      </c>
      <c r="AB50" s="241">
        <v>4</v>
      </c>
      <c r="AC50" s="241">
        <v>3</v>
      </c>
      <c r="AD50" s="241">
        <v>0</v>
      </c>
      <c r="AE50" s="241">
        <v>0</v>
      </c>
      <c r="AF50" s="241">
        <v>0</v>
      </c>
      <c r="AG50" s="241">
        <v>0</v>
      </c>
      <c r="AH50" s="241">
        <v>0</v>
      </c>
      <c r="AI50" s="241">
        <v>1</v>
      </c>
      <c r="AJ50" s="241">
        <v>2</v>
      </c>
      <c r="AK50" s="241">
        <v>3</v>
      </c>
      <c r="AL50" s="241">
        <v>10</v>
      </c>
      <c r="AM50" s="241">
        <v>10</v>
      </c>
      <c r="AN50" s="241">
        <v>7</v>
      </c>
      <c r="AO50" s="241">
        <v>7</v>
      </c>
      <c r="AP50" s="241">
        <v>7</v>
      </c>
      <c r="AQ50" s="241">
        <v>8</v>
      </c>
      <c r="AR50" s="241">
        <v>6</v>
      </c>
      <c r="AS50" s="241">
        <v>3</v>
      </c>
    </row>
    <row r="51" spans="2:45">
      <c r="B51" s="240" t="s">
        <v>760</v>
      </c>
      <c r="C51" s="241">
        <v>4</v>
      </c>
      <c r="D51" s="241">
        <v>0</v>
      </c>
      <c r="E51" s="241">
        <v>0</v>
      </c>
      <c r="F51" s="241">
        <v>0</v>
      </c>
      <c r="G51" s="241">
        <v>0</v>
      </c>
      <c r="H51" s="241">
        <v>0</v>
      </c>
      <c r="I51" s="241">
        <v>0</v>
      </c>
      <c r="J51" s="241">
        <v>0</v>
      </c>
      <c r="K51" s="241">
        <v>0</v>
      </c>
      <c r="L51" s="241">
        <v>0</v>
      </c>
      <c r="M51" s="241">
        <v>0</v>
      </c>
      <c r="N51" s="241">
        <v>0</v>
      </c>
      <c r="O51" s="241">
        <v>0</v>
      </c>
      <c r="P51" s="241">
        <v>0</v>
      </c>
      <c r="Q51" s="241">
        <v>0</v>
      </c>
      <c r="R51" s="241">
        <v>0</v>
      </c>
      <c r="S51" s="241">
        <v>0</v>
      </c>
      <c r="T51" s="241">
        <v>0</v>
      </c>
      <c r="U51" s="241">
        <v>0</v>
      </c>
      <c r="V51" s="241">
        <v>0</v>
      </c>
      <c r="W51" s="241">
        <v>0</v>
      </c>
      <c r="X51" s="241">
        <v>0</v>
      </c>
      <c r="Y51" s="241">
        <v>0</v>
      </c>
      <c r="Z51" s="241">
        <v>0</v>
      </c>
      <c r="AA51" s="241">
        <v>0</v>
      </c>
      <c r="AB51" s="241">
        <v>0</v>
      </c>
      <c r="AC51" s="241">
        <v>0</v>
      </c>
      <c r="AD51" s="241">
        <v>0</v>
      </c>
      <c r="AE51" s="241">
        <v>0</v>
      </c>
      <c r="AF51" s="241">
        <v>0</v>
      </c>
      <c r="AG51" s="241">
        <v>0</v>
      </c>
      <c r="AH51" s="241">
        <v>0</v>
      </c>
      <c r="AI51" s="241">
        <v>0</v>
      </c>
      <c r="AJ51" s="241">
        <v>0</v>
      </c>
      <c r="AK51" s="241">
        <v>0</v>
      </c>
      <c r="AL51" s="241">
        <v>0</v>
      </c>
      <c r="AM51" s="241">
        <v>0</v>
      </c>
      <c r="AN51" s="241">
        <v>0</v>
      </c>
      <c r="AO51" s="241">
        <v>0</v>
      </c>
      <c r="AP51" s="241">
        <v>0</v>
      </c>
      <c r="AQ51" s="241">
        <v>0</v>
      </c>
      <c r="AR51" s="241">
        <v>0</v>
      </c>
      <c r="AS51" s="241">
        <v>0</v>
      </c>
    </row>
    <row r="52" spans="2:45">
      <c r="B52" s="240" t="s">
        <v>761</v>
      </c>
      <c r="C52" s="241">
        <v>9</v>
      </c>
      <c r="D52" s="241">
        <v>1</v>
      </c>
      <c r="E52" s="241">
        <v>0</v>
      </c>
      <c r="F52" s="241">
        <v>0</v>
      </c>
      <c r="G52" s="241">
        <v>0</v>
      </c>
      <c r="H52" s="241">
        <v>0</v>
      </c>
      <c r="I52" s="241">
        <v>0</v>
      </c>
      <c r="J52" s="241">
        <v>0</v>
      </c>
      <c r="K52" s="241">
        <v>0</v>
      </c>
      <c r="L52" s="241">
        <v>0</v>
      </c>
      <c r="M52" s="241">
        <v>0</v>
      </c>
      <c r="N52" s="241">
        <v>0</v>
      </c>
      <c r="O52" s="241">
        <v>0</v>
      </c>
      <c r="P52" s="241">
        <v>0</v>
      </c>
      <c r="Q52" s="241">
        <v>0</v>
      </c>
      <c r="R52" s="241">
        <v>0</v>
      </c>
      <c r="S52" s="241">
        <v>0</v>
      </c>
      <c r="T52" s="241">
        <v>0</v>
      </c>
      <c r="U52" s="241">
        <v>0</v>
      </c>
      <c r="V52" s="241">
        <v>0</v>
      </c>
      <c r="W52" s="241">
        <v>0</v>
      </c>
      <c r="X52" s="241">
        <v>0</v>
      </c>
      <c r="Y52" s="241">
        <v>0</v>
      </c>
      <c r="Z52" s="241">
        <v>0</v>
      </c>
      <c r="AA52" s="241">
        <v>0</v>
      </c>
      <c r="AB52" s="241">
        <v>0</v>
      </c>
      <c r="AC52" s="241">
        <v>0</v>
      </c>
      <c r="AD52" s="241">
        <v>0</v>
      </c>
      <c r="AE52" s="241">
        <v>0</v>
      </c>
      <c r="AF52" s="241">
        <v>0</v>
      </c>
      <c r="AG52" s="241">
        <v>0</v>
      </c>
      <c r="AH52" s="241">
        <v>0</v>
      </c>
      <c r="AI52" s="241">
        <v>0</v>
      </c>
      <c r="AJ52" s="241">
        <v>0</v>
      </c>
      <c r="AK52" s="241">
        <v>0</v>
      </c>
      <c r="AL52" s="241">
        <v>0</v>
      </c>
      <c r="AM52" s="241">
        <v>0</v>
      </c>
      <c r="AN52" s="241">
        <v>0</v>
      </c>
      <c r="AO52" s="241">
        <v>0</v>
      </c>
      <c r="AP52" s="241">
        <v>0</v>
      </c>
      <c r="AQ52" s="241">
        <v>0</v>
      </c>
      <c r="AR52" s="241">
        <v>0</v>
      </c>
      <c r="AS52" s="241">
        <v>0</v>
      </c>
    </row>
    <row r="53" spans="2:45">
      <c r="B53" s="240" t="s">
        <v>762</v>
      </c>
      <c r="C53" s="241">
        <v>21</v>
      </c>
      <c r="D53" s="241">
        <v>0</v>
      </c>
      <c r="E53" s="241">
        <v>0</v>
      </c>
      <c r="F53" s="241">
        <v>0</v>
      </c>
      <c r="G53" s="241">
        <v>0</v>
      </c>
      <c r="H53" s="241">
        <v>0</v>
      </c>
      <c r="I53" s="241">
        <v>0</v>
      </c>
      <c r="J53" s="241">
        <v>0</v>
      </c>
      <c r="K53" s="241">
        <v>0</v>
      </c>
      <c r="L53" s="241">
        <v>0</v>
      </c>
      <c r="M53" s="241">
        <v>1</v>
      </c>
      <c r="N53" s="241">
        <v>0</v>
      </c>
      <c r="O53" s="241">
        <v>0</v>
      </c>
      <c r="P53" s="241">
        <v>0</v>
      </c>
      <c r="Q53" s="241">
        <v>0</v>
      </c>
      <c r="R53" s="241">
        <v>0</v>
      </c>
      <c r="S53" s="241">
        <v>0</v>
      </c>
      <c r="T53" s="241">
        <v>0</v>
      </c>
      <c r="U53" s="241">
        <v>0</v>
      </c>
      <c r="V53" s="241">
        <v>0</v>
      </c>
      <c r="W53" s="241">
        <v>0</v>
      </c>
      <c r="X53" s="241">
        <v>0</v>
      </c>
      <c r="Y53" s="241">
        <v>0</v>
      </c>
      <c r="Z53" s="241">
        <v>0</v>
      </c>
      <c r="AA53" s="241">
        <v>0</v>
      </c>
      <c r="AB53" s="241">
        <v>0</v>
      </c>
      <c r="AC53" s="241">
        <v>0</v>
      </c>
      <c r="AD53" s="241">
        <v>0</v>
      </c>
      <c r="AE53" s="241">
        <v>0</v>
      </c>
      <c r="AF53" s="241">
        <v>0</v>
      </c>
      <c r="AG53" s="241">
        <v>0</v>
      </c>
      <c r="AH53" s="241">
        <v>0</v>
      </c>
      <c r="AI53" s="241">
        <v>0</v>
      </c>
      <c r="AJ53" s="241">
        <v>1</v>
      </c>
      <c r="AK53" s="241">
        <v>0</v>
      </c>
      <c r="AL53" s="241">
        <v>1</v>
      </c>
      <c r="AM53" s="241">
        <v>1</v>
      </c>
      <c r="AN53" s="241">
        <v>0</v>
      </c>
      <c r="AO53" s="241">
        <v>0</v>
      </c>
      <c r="AP53" s="241">
        <v>0</v>
      </c>
      <c r="AQ53" s="241">
        <v>0</v>
      </c>
      <c r="AR53" s="241">
        <v>0</v>
      </c>
      <c r="AS53" s="241">
        <v>1</v>
      </c>
    </row>
    <row r="54" spans="2:45">
      <c r="B54" s="240" t="s">
        <v>462</v>
      </c>
      <c r="C54" s="241">
        <v>1</v>
      </c>
      <c r="D54" s="241"/>
      <c r="E54" s="241"/>
      <c r="F54" s="241"/>
      <c r="G54" s="241"/>
      <c r="H54" s="241"/>
      <c r="I54" s="241"/>
      <c r="J54" s="241"/>
      <c r="K54" s="241"/>
      <c r="L54" s="241">
        <v>0</v>
      </c>
      <c r="M54" s="241">
        <v>0</v>
      </c>
      <c r="N54" s="241">
        <v>0</v>
      </c>
      <c r="O54" s="241">
        <v>0</v>
      </c>
      <c r="P54" s="241">
        <v>0</v>
      </c>
      <c r="Q54" s="241">
        <v>0</v>
      </c>
      <c r="R54" s="241">
        <v>0</v>
      </c>
      <c r="S54" s="241">
        <v>0</v>
      </c>
      <c r="T54" s="241">
        <v>0</v>
      </c>
      <c r="U54" s="241">
        <v>0</v>
      </c>
      <c r="V54" s="241">
        <v>0</v>
      </c>
      <c r="W54" s="241">
        <v>0</v>
      </c>
      <c r="X54" s="241">
        <v>0</v>
      </c>
      <c r="Y54" s="241">
        <v>0</v>
      </c>
      <c r="Z54" s="241">
        <v>0</v>
      </c>
      <c r="AA54" s="241">
        <v>0</v>
      </c>
      <c r="AB54" s="241">
        <v>0</v>
      </c>
      <c r="AC54" s="241">
        <v>0</v>
      </c>
      <c r="AD54" s="241">
        <v>0</v>
      </c>
      <c r="AE54" s="241">
        <v>0</v>
      </c>
      <c r="AF54" s="241">
        <v>0</v>
      </c>
      <c r="AG54" s="241">
        <v>0</v>
      </c>
      <c r="AH54" s="241">
        <v>0</v>
      </c>
      <c r="AI54" s="241">
        <v>0</v>
      </c>
      <c r="AJ54" s="241">
        <v>0</v>
      </c>
      <c r="AK54" s="241">
        <v>0</v>
      </c>
      <c r="AL54" s="241">
        <v>0</v>
      </c>
      <c r="AM54" s="241">
        <v>0</v>
      </c>
      <c r="AN54" s="241">
        <v>0</v>
      </c>
      <c r="AO54" s="241">
        <v>0</v>
      </c>
      <c r="AP54" s="241">
        <v>0</v>
      </c>
      <c r="AQ54" s="241">
        <v>0</v>
      </c>
      <c r="AR54" s="241">
        <v>0</v>
      </c>
      <c r="AS54" s="241">
        <v>0</v>
      </c>
    </row>
    <row r="55" spans="2:45">
      <c r="B55" s="240" t="s">
        <v>466</v>
      </c>
      <c r="C55" s="241">
        <v>1</v>
      </c>
      <c r="D55" s="241"/>
      <c r="E55" s="241"/>
      <c r="F55" s="241"/>
      <c r="G55" s="241"/>
      <c r="H55" s="241"/>
      <c r="I55" s="241"/>
      <c r="J55" s="241"/>
      <c r="K55" s="241"/>
      <c r="L55" s="241">
        <v>0</v>
      </c>
      <c r="M55" s="241">
        <v>0</v>
      </c>
      <c r="N55" s="241">
        <v>0</v>
      </c>
      <c r="O55" s="241">
        <v>0</v>
      </c>
      <c r="P55" s="241">
        <v>0</v>
      </c>
      <c r="Q55" s="241">
        <v>0</v>
      </c>
      <c r="R55" s="241">
        <v>0</v>
      </c>
      <c r="S55" s="241">
        <v>0</v>
      </c>
      <c r="T55" s="241">
        <v>0</v>
      </c>
      <c r="U55" s="241">
        <v>0</v>
      </c>
      <c r="V55" s="241">
        <v>0</v>
      </c>
      <c r="W55" s="241">
        <v>0</v>
      </c>
      <c r="X55" s="241">
        <v>0</v>
      </c>
      <c r="Y55" s="241">
        <v>0</v>
      </c>
      <c r="Z55" s="241">
        <v>0</v>
      </c>
      <c r="AA55" s="241">
        <v>0</v>
      </c>
      <c r="AB55" s="241">
        <v>0</v>
      </c>
      <c r="AC55" s="241">
        <v>0</v>
      </c>
      <c r="AD55" s="241">
        <v>0</v>
      </c>
      <c r="AE55" s="241">
        <v>0</v>
      </c>
      <c r="AF55" s="241">
        <v>0</v>
      </c>
      <c r="AG55" s="241">
        <v>0</v>
      </c>
      <c r="AH55" s="241">
        <v>0</v>
      </c>
      <c r="AI55" s="241">
        <v>0</v>
      </c>
      <c r="AJ55" s="241">
        <v>0</v>
      </c>
      <c r="AK55" s="241">
        <v>0</v>
      </c>
      <c r="AL55" s="241">
        <v>0</v>
      </c>
      <c r="AM55" s="241">
        <v>0</v>
      </c>
      <c r="AN55" s="241">
        <v>0</v>
      </c>
      <c r="AO55" s="241">
        <v>0</v>
      </c>
      <c r="AP55" s="241">
        <v>0</v>
      </c>
      <c r="AQ55" s="241">
        <v>0</v>
      </c>
      <c r="AR55" s="241">
        <v>0</v>
      </c>
      <c r="AS55" s="241">
        <v>0</v>
      </c>
    </row>
    <row r="56" spans="2:45">
      <c r="B56" s="240" t="s">
        <v>265</v>
      </c>
      <c r="C56" s="241">
        <v>128</v>
      </c>
      <c r="D56" s="241">
        <v>2</v>
      </c>
      <c r="E56" s="241">
        <v>0</v>
      </c>
      <c r="F56" s="241">
        <v>0</v>
      </c>
      <c r="G56" s="241">
        <v>0</v>
      </c>
      <c r="H56" s="241">
        <v>0</v>
      </c>
      <c r="I56" s="241">
        <v>2</v>
      </c>
      <c r="J56" s="241">
        <v>3</v>
      </c>
      <c r="K56" s="241">
        <v>3</v>
      </c>
      <c r="L56" s="241">
        <v>6</v>
      </c>
      <c r="M56" s="241">
        <v>6</v>
      </c>
      <c r="N56" s="241">
        <v>9</v>
      </c>
      <c r="O56" s="241">
        <v>8</v>
      </c>
      <c r="P56" s="241">
        <v>5</v>
      </c>
      <c r="Q56" s="241">
        <v>3</v>
      </c>
      <c r="R56" s="241">
        <v>3</v>
      </c>
      <c r="S56" s="241">
        <v>3</v>
      </c>
      <c r="T56" s="241">
        <v>3</v>
      </c>
      <c r="U56" s="241">
        <v>3</v>
      </c>
      <c r="V56" s="241">
        <v>4</v>
      </c>
      <c r="W56" s="241">
        <v>5</v>
      </c>
      <c r="X56" s="241">
        <v>5</v>
      </c>
      <c r="Y56" s="241">
        <v>5</v>
      </c>
      <c r="Z56" s="241">
        <v>9</v>
      </c>
      <c r="AA56" s="241">
        <v>15</v>
      </c>
      <c r="AB56" s="241">
        <v>10</v>
      </c>
      <c r="AC56" s="241">
        <v>9</v>
      </c>
      <c r="AD56" s="241">
        <v>4</v>
      </c>
      <c r="AE56" s="241">
        <v>3</v>
      </c>
      <c r="AF56" s="241">
        <v>3</v>
      </c>
      <c r="AG56" s="241">
        <v>3</v>
      </c>
      <c r="AH56" s="241">
        <v>3</v>
      </c>
      <c r="AI56" s="241">
        <f>SUM(AI44:AI55)</f>
        <v>5</v>
      </c>
      <c r="AJ56" s="241">
        <f t="shared" ref="AJ56:AR56" si="2">SUM(AJ44:AJ55)</f>
        <v>9</v>
      </c>
      <c r="AK56" s="241">
        <f t="shared" si="2"/>
        <v>9</v>
      </c>
      <c r="AL56" s="241">
        <f t="shared" si="2"/>
        <v>19</v>
      </c>
      <c r="AM56" s="241">
        <f t="shared" si="2"/>
        <v>18</v>
      </c>
      <c r="AN56" s="241">
        <f t="shared" si="2"/>
        <v>12</v>
      </c>
      <c r="AO56" s="241">
        <f t="shared" si="2"/>
        <v>12</v>
      </c>
      <c r="AP56" s="241">
        <f t="shared" si="2"/>
        <v>12</v>
      </c>
      <c r="AQ56" s="241">
        <f t="shared" si="2"/>
        <v>13</v>
      </c>
      <c r="AR56" s="241">
        <f t="shared" si="2"/>
        <v>11</v>
      </c>
      <c r="AS56" s="241">
        <f>SUM(AS44:AS55)</f>
        <v>10</v>
      </c>
    </row>
    <row r="59" spans="2:45">
      <c r="B59" t="s">
        <v>51</v>
      </c>
    </row>
    <row r="60" spans="2:45">
      <c r="B60" s="22" t="s">
        <v>1318</v>
      </c>
    </row>
  </sheetData>
  <hyperlinks>
    <hyperlink ref="A1" location="Indice!A1" display="Regresar &lt;-"/>
  </hyperlink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8"/>
  <sheetViews>
    <sheetView workbookViewId="0"/>
  </sheetViews>
  <sheetFormatPr baseColWidth="10" defaultRowHeight="15"/>
  <cols>
    <col min="2" max="2" width="47.28515625" customWidth="1"/>
  </cols>
  <sheetData>
    <row r="1" spans="1:12">
      <c r="A1" s="1" t="s">
        <v>1552</v>
      </c>
    </row>
    <row r="2" spans="1:12" ht="21">
      <c r="B2" s="2" t="s">
        <v>874</v>
      </c>
    </row>
    <row r="3" spans="1:12" ht="21">
      <c r="B3" s="41" t="s">
        <v>875</v>
      </c>
    </row>
    <row r="4" spans="1:12" ht="21">
      <c r="B4" s="41"/>
    </row>
    <row r="5" spans="1:12" ht="15.75">
      <c r="B5" s="47" t="s">
        <v>876</v>
      </c>
    </row>
    <row r="8" spans="1:12">
      <c r="B8" s="73" t="s">
        <v>877</v>
      </c>
    </row>
    <row r="9" spans="1:12">
      <c r="B9" s="203" t="s">
        <v>881</v>
      </c>
      <c r="C9" s="208">
        <v>2011</v>
      </c>
      <c r="D9" s="208">
        <v>2012</v>
      </c>
      <c r="E9" s="208">
        <v>2013</v>
      </c>
      <c r="F9" s="208">
        <v>2014</v>
      </c>
      <c r="G9" s="208">
        <v>2015</v>
      </c>
      <c r="H9" s="208">
        <v>2016</v>
      </c>
      <c r="I9" s="208">
        <v>2017</v>
      </c>
      <c r="J9" s="208">
        <v>2018</v>
      </c>
      <c r="K9" s="208">
        <v>2019</v>
      </c>
      <c r="L9" s="208">
        <v>2020</v>
      </c>
    </row>
    <row r="10" spans="1:12">
      <c r="B10" s="244" t="s">
        <v>882</v>
      </c>
      <c r="C10" s="248">
        <v>31345</v>
      </c>
      <c r="D10" s="248">
        <v>26798</v>
      </c>
      <c r="E10" s="248">
        <v>32400</v>
      </c>
      <c r="F10" s="248">
        <v>38393</v>
      </c>
      <c r="G10" s="248">
        <v>36437</v>
      </c>
      <c r="H10" s="248">
        <v>38919</v>
      </c>
      <c r="I10" s="248">
        <v>37999</v>
      </c>
      <c r="J10" s="248">
        <v>38095</v>
      </c>
      <c r="K10" s="248">
        <v>34103</v>
      </c>
      <c r="L10" s="248">
        <v>37950</v>
      </c>
    </row>
    <row r="11" spans="1:12">
      <c r="B11" s="244" t="s">
        <v>878</v>
      </c>
      <c r="C11" s="248">
        <v>13835</v>
      </c>
      <c r="D11" s="248">
        <v>13985</v>
      </c>
      <c r="E11" s="248">
        <v>14719</v>
      </c>
      <c r="F11" s="248">
        <v>14909</v>
      </c>
      <c r="G11" s="248">
        <v>15586</v>
      </c>
      <c r="H11" s="248">
        <v>15225</v>
      </c>
      <c r="I11" s="248">
        <v>16077</v>
      </c>
      <c r="J11" s="248">
        <v>16592</v>
      </c>
      <c r="K11" s="248">
        <v>17023</v>
      </c>
      <c r="L11" s="248">
        <v>20199</v>
      </c>
    </row>
    <row r="12" spans="1:12">
      <c r="B12" s="244" t="s">
        <v>879</v>
      </c>
      <c r="C12" s="248">
        <v>8146</v>
      </c>
      <c r="D12" s="248">
        <v>7704</v>
      </c>
      <c r="E12" s="248">
        <v>6909</v>
      </c>
      <c r="F12" s="248">
        <v>7609</v>
      </c>
      <c r="G12" s="248">
        <v>6758</v>
      </c>
      <c r="H12" s="248">
        <v>7599</v>
      </c>
      <c r="I12" s="248">
        <v>6663</v>
      </c>
      <c r="J12" s="248">
        <v>6625</v>
      </c>
      <c r="K12" s="248">
        <v>7812</v>
      </c>
      <c r="L12" s="248">
        <v>8381</v>
      </c>
    </row>
    <row r="13" spans="1:12">
      <c r="B13" s="244" t="s">
        <v>880</v>
      </c>
      <c r="C13" s="248">
        <v>19872</v>
      </c>
      <c r="D13" s="248">
        <v>15072</v>
      </c>
      <c r="E13" s="248">
        <v>17519</v>
      </c>
      <c r="F13" s="248">
        <v>18015</v>
      </c>
      <c r="G13" s="248">
        <v>18517</v>
      </c>
      <c r="H13" s="248">
        <v>15309</v>
      </c>
      <c r="I13" s="248">
        <v>11379</v>
      </c>
      <c r="J13" s="248">
        <f>11777+194</f>
        <v>11971</v>
      </c>
      <c r="K13" s="248">
        <f>16314+145</f>
        <v>16459</v>
      </c>
      <c r="L13" s="248">
        <v>9685</v>
      </c>
    </row>
    <row r="14" spans="1:12">
      <c r="B14" s="244" t="s">
        <v>265</v>
      </c>
      <c r="C14" s="248">
        <f>SUM(C10:C13)</f>
        <v>73198</v>
      </c>
      <c r="D14" s="248">
        <f>SUM(D10:D13)</f>
        <v>63559</v>
      </c>
      <c r="E14" s="248">
        <f>SUM(E10:E13)</f>
        <v>71547</v>
      </c>
      <c r="F14" s="248">
        <f t="shared" ref="F14:I14" si="0">SUM(F10:F13)</f>
        <v>78926</v>
      </c>
      <c r="G14" s="248">
        <f t="shared" si="0"/>
        <v>77298</v>
      </c>
      <c r="H14" s="248">
        <f t="shared" si="0"/>
        <v>77052</v>
      </c>
      <c r="I14" s="248">
        <f t="shared" si="0"/>
        <v>72118</v>
      </c>
      <c r="J14" s="248">
        <f>SUM(J10:J13)</f>
        <v>73283</v>
      </c>
      <c r="K14" s="248">
        <f>SUM(K10:K13)</f>
        <v>75397</v>
      </c>
      <c r="L14" s="248">
        <v>76024</v>
      </c>
    </row>
    <row r="16" spans="1:12">
      <c r="B16" s="73"/>
    </row>
    <row r="17" spans="2:12">
      <c r="B17" s="73" t="s">
        <v>884</v>
      </c>
    </row>
    <row r="18" spans="2:12">
      <c r="B18" s="203" t="s">
        <v>881</v>
      </c>
      <c r="C18" s="203">
        <v>2011</v>
      </c>
      <c r="D18" s="203">
        <v>2012</v>
      </c>
      <c r="E18" s="203">
        <v>2013</v>
      </c>
      <c r="F18" s="203">
        <v>2014</v>
      </c>
      <c r="G18" s="203">
        <v>2015</v>
      </c>
      <c r="H18" s="203">
        <v>2016</v>
      </c>
      <c r="I18" s="203">
        <v>2017</v>
      </c>
      <c r="J18" s="203">
        <v>2018</v>
      </c>
      <c r="K18" s="203">
        <v>2019</v>
      </c>
      <c r="L18" s="203">
        <v>2020</v>
      </c>
    </row>
    <row r="19" spans="2:12">
      <c r="B19" s="90" t="s">
        <v>882</v>
      </c>
      <c r="C19" s="247">
        <v>42.822208257056204</v>
      </c>
      <c r="D19" s="247">
        <v>42.162400289494798</v>
      </c>
      <c r="E19" s="247">
        <v>45.284917606608246</v>
      </c>
      <c r="F19" s="247">
        <v>48.644299723791903</v>
      </c>
      <c r="G19" s="247">
        <v>47.138347693342645</v>
      </c>
      <c r="H19" s="247">
        <v>50.510045164304628</v>
      </c>
      <c r="I19" s="247">
        <v>52.690035774702572</v>
      </c>
      <c r="J19" s="247">
        <v>51.983406792844178</v>
      </c>
      <c r="K19" s="247">
        <v>45.231242622385508</v>
      </c>
      <c r="L19" s="247">
        <v>49.918446806271703</v>
      </c>
    </row>
    <row r="20" spans="2:12">
      <c r="B20" s="90" t="s">
        <v>878</v>
      </c>
      <c r="C20" s="247">
        <v>18.900789639061177</v>
      </c>
      <c r="D20" s="247">
        <v>22.003178149435957</v>
      </c>
      <c r="E20" s="247">
        <v>20.572490810236626</v>
      </c>
      <c r="F20" s="247">
        <v>18.889846185034081</v>
      </c>
      <c r="G20" s="247">
        <v>20.163522988951847</v>
      </c>
      <c r="H20" s="247">
        <v>19.759383273633389</v>
      </c>
      <c r="I20" s="247">
        <v>22.292631520563521</v>
      </c>
      <c r="J20" s="247">
        <v>22.640994500770983</v>
      </c>
      <c r="K20" s="247">
        <v>22.577821398729391</v>
      </c>
      <c r="L20" s="247">
        <v>26.569241292223509</v>
      </c>
    </row>
    <row r="21" spans="2:12">
      <c r="B21" s="90" t="s">
        <v>883</v>
      </c>
      <c r="C21" s="247">
        <v>11.128719363917046</v>
      </c>
      <c r="D21" s="247">
        <v>12.121021413175161</v>
      </c>
      <c r="E21" s="247">
        <v>9.656589374816555</v>
      </c>
      <c r="F21" s="247">
        <v>9.6406760763246577</v>
      </c>
      <c r="G21" s="247">
        <v>8.7427876529793789</v>
      </c>
      <c r="H21" s="247">
        <v>9.8621710014016504</v>
      </c>
      <c r="I21" s="247">
        <v>9.2390249313624899</v>
      </c>
      <c r="J21" s="247">
        <v>9.0402958394170536</v>
      </c>
      <c r="K21" s="247">
        <v>10.361154953114845</v>
      </c>
      <c r="L21" s="247">
        <v>11.024150268336316</v>
      </c>
    </row>
    <row r="22" spans="2:12">
      <c r="B22" s="90" t="s">
        <v>364</v>
      </c>
      <c r="C22" s="247">
        <v>27.148282739965573</v>
      </c>
      <c r="D22" s="247">
        <v>23.713400147894081</v>
      </c>
      <c r="E22" s="247">
        <v>24.486002208338576</v>
      </c>
      <c r="F22" s="247">
        <v>22.825178014849353</v>
      </c>
      <c r="G22" s="247">
        <v>23.955341664726124</v>
      </c>
      <c r="H22" s="247">
        <v>19.868400560660334</v>
      </c>
      <c r="I22" s="247">
        <v>15.778307773371418</v>
      </c>
      <c r="J22" s="247">
        <v>16.335302866967783</v>
      </c>
      <c r="K22" s="247">
        <v>21.829781025770256</v>
      </c>
      <c r="L22" s="247">
        <v>12.739398084815322</v>
      </c>
    </row>
    <row r="23" spans="2:12" s="368" customFormat="1">
      <c r="B23" s="365"/>
      <c r="C23" s="373"/>
      <c r="D23" s="373"/>
      <c r="E23" s="373"/>
      <c r="F23" s="373"/>
      <c r="G23" s="373"/>
      <c r="H23" s="373"/>
      <c r="I23" s="373"/>
      <c r="J23" s="373"/>
      <c r="K23" s="373"/>
      <c r="L23" s="373"/>
    </row>
    <row r="24" spans="2:12" s="368" customFormat="1">
      <c r="B24" s="365"/>
      <c r="C24" s="373"/>
      <c r="D24" s="373"/>
      <c r="E24" s="373"/>
      <c r="F24" s="373"/>
      <c r="G24" s="373"/>
      <c r="H24" s="373"/>
      <c r="I24" s="373"/>
      <c r="J24" s="373"/>
      <c r="K24" s="373"/>
      <c r="L24" s="373"/>
    </row>
    <row r="25" spans="2:12" s="368" customFormat="1">
      <c r="B25" s="246" t="s">
        <v>51</v>
      </c>
      <c r="C25" s="373"/>
      <c r="D25" s="373"/>
      <c r="E25" s="373"/>
      <c r="F25" s="373"/>
      <c r="G25" s="373"/>
      <c r="H25" s="373"/>
      <c r="I25" s="373"/>
      <c r="J25" s="373"/>
      <c r="K25" s="373"/>
      <c r="L25" s="373"/>
    </row>
    <row r="26" spans="2:12">
      <c r="B26" s="246" t="s">
        <v>1319</v>
      </c>
    </row>
    <row r="27" spans="2:12" s="368" customFormat="1">
      <c r="B27" s="246"/>
    </row>
    <row r="28" spans="2:12" s="368" customFormat="1">
      <c r="B28" s="246"/>
    </row>
    <row r="30" spans="2:12">
      <c r="B30" s="73" t="s">
        <v>885</v>
      </c>
      <c r="C30" s="245"/>
      <c r="D30" s="245"/>
      <c r="E30" s="245"/>
      <c r="F30" s="245"/>
      <c r="G30" s="245"/>
      <c r="H30" s="245"/>
      <c r="I30" s="245"/>
      <c r="J30" s="245"/>
      <c r="K30" s="245"/>
      <c r="L30" s="245"/>
    </row>
    <row r="31" spans="2:12">
      <c r="B31" s="203" t="s">
        <v>1320</v>
      </c>
      <c r="C31" s="203">
        <v>2011</v>
      </c>
      <c r="D31" s="203">
        <v>2012</v>
      </c>
      <c r="E31" s="203">
        <v>2013</v>
      </c>
      <c r="F31" s="203">
        <v>2014</v>
      </c>
      <c r="G31" s="203">
        <v>2015</v>
      </c>
      <c r="H31" s="203">
        <v>2016</v>
      </c>
      <c r="I31" s="203">
        <v>2017</v>
      </c>
      <c r="J31" s="203">
        <v>2018</v>
      </c>
      <c r="K31" s="203">
        <v>2019</v>
      </c>
      <c r="L31" s="203">
        <v>2020</v>
      </c>
    </row>
    <row r="32" spans="2:12">
      <c r="B32" s="250" t="s">
        <v>265</v>
      </c>
      <c r="C32" s="249">
        <v>14947</v>
      </c>
      <c r="D32" s="249">
        <v>14932</v>
      </c>
      <c r="E32" s="249">
        <v>15133</v>
      </c>
      <c r="F32" s="249">
        <v>15499</v>
      </c>
      <c r="G32" s="249">
        <v>14938</v>
      </c>
      <c r="H32" s="249">
        <v>15065</v>
      </c>
      <c r="I32" s="249">
        <v>15153</v>
      </c>
      <c r="J32" s="249">
        <v>14883</v>
      </c>
      <c r="K32" s="249">
        <v>15054.838</v>
      </c>
      <c r="L32" s="249">
        <v>14905.757</v>
      </c>
    </row>
    <row r="34" spans="2:12">
      <c r="B34" s="129" t="s">
        <v>886</v>
      </c>
    </row>
    <row r="35" spans="2:12">
      <c r="B35" s="251" t="s">
        <v>887</v>
      </c>
    </row>
    <row r="36" spans="2:12">
      <c r="B36" s="251" t="s">
        <v>888</v>
      </c>
    </row>
    <row r="37" spans="2:12">
      <c r="B37" s="131" t="s">
        <v>889</v>
      </c>
    </row>
    <row r="38" spans="2:12">
      <c r="B38" s="131" t="s">
        <v>890</v>
      </c>
    </row>
    <row r="39" spans="2:12">
      <c r="B39" s="251" t="s">
        <v>891</v>
      </c>
    </row>
    <row r="40" spans="2:12" s="368" customFormat="1">
      <c r="B40" s="251"/>
    </row>
    <row r="41" spans="2:12">
      <c r="B41" s="131" t="s">
        <v>892</v>
      </c>
    </row>
    <row r="42" spans="2:12" s="368" customFormat="1">
      <c r="B42" s="366" t="s">
        <v>1322</v>
      </c>
    </row>
    <row r="43" spans="2:12" s="368" customFormat="1">
      <c r="B43" s="251"/>
    </row>
    <row r="45" spans="2:12">
      <c r="B45" s="73"/>
    </row>
    <row r="46" spans="2:12">
      <c r="B46" s="73" t="s">
        <v>893</v>
      </c>
    </row>
    <row r="47" spans="2:12">
      <c r="B47" s="203" t="s">
        <v>881</v>
      </c>
      <c r="C47" s="203">
        <v>2011</v>
      </c>
      <c r="D47" s="203">
        <v>2012</v>
      </c>
      <c r="E47" s="203">
        <v>2013</v>
      </c>
      <c r="F47" s="203">
        <v>2014</v>
      </c>
      <c r="G47" s="203">
        <v>2015</v>
      </c>
      <c r="H47" s="203">
        <v>2016</v>
      </c>
      <c r="I47" s="203">
        <v>2017</v>
      </c>
      <c r="J47" s="203">
        <v>2018</v>
      </c>
      <c r="K47" s="203">
        <v>2019</v>
      </c>
      <c r="L47" s="203">
        <v>2020</v>
      </c>
    </row>
    <row r="48" spans="2:12">
      <c r="B48" s="90" t="s">
        <v>882</v>
      </c>
      <c r="C48" s="370">
        <v>2.0970763363885729</v>
      </c>
      <c r="D48" s="370">
        <v>1.7946691668899009</v>
      </c>
      <c r="E48" s="370">
        <v>2.1410163219454175</v>
      </c>
      <c r="F48" s="370">
        <v>2.4771275566165558</v>
      </c>
      <c r="G48" s="370">
        <v>2.4392154237515062</v>
      </c>
      <c r="H48" s="370">
        <v>2.5834052439429138</v>
      </c>
      <c r="I48" s="370">
        <v>2.507688246551838</v>
      </c>
      <c r="J48" s="370">
        <v>2.5596317946650542</v>
      </c>
      <c r="K48" s="370">
        <v>2.2652518745136945</v>
      </c>
      <c r="L48" s="370">
        <v>2.545996154371764</v>
      </c>
    </row>
    <row r="49" spans="2:12">
      <c r="B49" s="90" t="s">
        <v>878</v>
      </c>
      <c r="C49" s="370">
        <v>0.92560380009366428</v>
      </c>
      <c r="D49" s="370">
        <v>0.9365791588534691</v>
      </c>
      <c r="E49" s="370">
        <v>0.97264256921958636</v>
      </c>
      <c r="F49" s="370">
        <v>0.9619330279372863</v>
      </c>
      <c r="G49" s="370">
        <v>1.04337930111126</v>
      </c>
      <c r="H49" s="370">
        <v>1.0106206438765351</v>
      </c>
      <c r="I49" s="370">
        <v>1.0609780241536328</v>
      </c>
      <c r="J49" s="370">
        <v>1.1148289995296647</v>
      </c>
      <c r="K49" s="370">
        <v>1.1307328581018274</v>
      </c>
      <c r="L49" s="370">
        <v>1.3551140005838014</v>
      </c>
    </row>
    <row r="50" spans="2:12">
      <c r="B50" s="90" t="s">
        <v>883</v>
      </c>
      <c r="C50" s="370">
        <v>0.544992306148391</v>
      </c>
      <c r="D50" s="370">
        <v>0.5159389231181355</v>
      </c>
      <c r="E50" s="370">
        <v>0.45655190642965704</v>
      </c>
      <c r="F50" s="370">
        <v>0.49093489902574361</v>
      </c>
      <c r="G50" s="370">
        <v>0.45240326683625653</v>
      </c>
      <c r="H50" s="370">
        <v>0.50441420511118484</v>
      </c>
      <c r="I50" s="370">
        <v>0.43971490793902196</v>
      </c>
      <c r="J50" s="370">
        <v>0.44513874890815025</v>
      </c>
      <c r="K50" s="370">
        <v>0.51890295996542768</v>
      </c>
      <c r="L50" s="370">
        <v>0.56226597548853108</v>
      </c>
    </row>
    <row r="51" spans="2:12">
      <c r="B51" s="90" t="s">
        <v>364</v>
      </c>
      <c r="C51" s="370">
        <v>1.3294975580384023</v>
      </c>
      <c r="D51" s="370">
        <v>1.009375837128315</v>
      </c>
      <c r="E51" s="370">
        <v>1.1576686711161039</v>
      </c>
      <c r="F51" s="370">
        <v>1.1623330537454029</v>
      </c>
      <c r="G51" s="370">
        <v>1.239590306600616</v>
      </c>
      <c r="H51" s="370">
        <v>1.016196481911716</v>
      </c>
      <c r="I51" s="370">
        <v>0.75094040784003169</v>
      </c>
      <c r="J51" s="370">
        <v>0.80434052274407042</v>
      </c>
      <c r="K51" s="370">
        <v>1.0932698179814355</v>
      </c>
      <c r="L51" s="370">
        <v>0.6497489527033079</v>
      </c>
    </row>
    <row r="52" spans="2:12">
      <c r="B52" s="90" t="s">
        <v>62</v>
      </c>
      <c r="C52" s="370">
        <v>4.8971700006690302</v>
      </c>
      <c r="D52" s="370">
        <v>4.2565630859898205</v>
      </c>
      <c r="E52" s="370">
        <v>4.7278794687107641</v>
      </c>
      <c r="F52" s="370">
        <v>5.0923285373249891</v>
      </c>
      <c r="G52" s="370">
        <v>5.1745882982996383</v>
      </c>
      <c r="H52" s="370">
        <v>5.1146365748423497</v>
      </c>
      <c r="I52" s="370">
        <v>4.7593215864845249</v>
      </c>
      <c r="J52" s="370">
        <v>4.9239400658469394</v>
      </c>
      <c r="K52" s="370">
        <v>5.008157510562385</v>
      </c>
      <c r="L52" s="370">
        <v>5.1003112421596573</v>
      </c>
    </row>
    <row r="53" spans="2:12">
      <c r="C53" s="33"/>
      <c r="D53" s="33"/>
      <c r="E53" s="33"/>
      <c r="F53" s="33"/>
      <c r="G53" s="33"/>
      <c r="H53" s="33"/>
      <c r="I53" s="33"/>
      <c r="J53" s="33"/>
      <c r="K53" s="33"/>
      <c r="L53" s="33"/>
    </row>
    <row r="54" spans="2:12">
      <c r="B54" s="251" t="s">
        <v>894</v>
      </c>
    </row>
    <row r="55" spans="2:12" s="368" customFormat="1">
      <c r="B55" s="251"/>
    </row>
    <row r="56" spans="2:12" s="368" customFormat="1">
      <c r="B56" s="251"/>
    </row>
    <row r="57" spans="2:12">
      <c r="B57" s="252" t="s">
        <v>51</v>
      </c>
    </row>
    <row r="58" spans="2:12">
      <c r="B58" s="369" t="s">
        <v>1321</v>
      </c>
    </row>
  </sheetData>
  <hyperlinks>
    <hyperlink ref="A1" location="Indice!A1" display="Regresar &lt;-"/>
  </hyperlinks>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34"/>
  <sheetViews>
    <sheetView workbookViewId="0"/>
  </sheetViews>
  <sheetFormatPr baseColWidth="10" defaultRowHeight="15"/>
  <cols>
    <col min="2" max="2" width="28" customWidth="1"/>
  </cols>
  <sheetData>
    <row r="1" spans="1:33">
      <c r="A1" s="1" t="s">
        <v>1552</v>
      </c>
    </row>
    <row r="2" spans="1:33" ht="21">
      <c r="B2" s="2" t="s">
        <v>874</v>
      </c>
    </row>
    <row r="3" spans="1:33" ht="21">
      <c r="B3" s="41" t="s">
        <v>875</v>
      </c>
    </row>
    <row r="4" spans="1:33" ht="21">
      <c r="B4" s="41"/>
    </row>
    <row r="5" spans="1:33" ht="15.75">
      <c r="B5" s="47" t="s">
        <v>895</v>
      </c>
    </row>
    <row r="8" spans="1:33">
      <c r="B8" s="73" t="s">
        <v>912</v>
      </c>
    </row>
    <row r="9" spans="1:33">
      <c r="B9" s="203"/>
      <c r="C9" s="203">
        <v>1990</v>
      </c>
      <c r="D9" s="203">
        <v>1991</v>
      </c>
      <c r="E9" s="203">
        <v>1992</v>
      </c>
      <c r="F9" s="203">
        <v>1993</v>
      </c>
      <c r="G9" s="203">
        <v>1994</v>
      </c>
      <c r="H9" s="203">
        <v>1995</v>
      </c>
      <c r="I9" s="203">
        <v>1996</v>
      </c>
      <c r="J9" s="203">
        <v>1997</v>
      </c>
      <c r="K9" s="203">
        <v>1998</v>
      </c>
      <c r="L9" s="203">
        <v>1999</v>
      </c>
      <c r="M9" s="203">
        <v>2000</v>
      </c>
      <c r="N9" s="203">
        <v>2001</v>
      </c>
      <c r="O9" s="203">
        <v>2002</v>
      </c>
      <c r="P9" s="203">
        <v>2003</v>
      </c>
      <c r="Q9" s="203">
        <v>2004</v>
      </c>
      <c r="R9" s="203">
        <v>2005</v>
      </c>
      <c r="S9" s="203">
        <v>2006</v>
      </c>
      <c r="T9" s="203">
        <v>2007</v>
      </c>
      <c r="U9" s="203">
        <v>2008</v>
      </c>
      <c r="V9" s="203">
        <v>2009</v>
      </c>
      <c r="W9" s="203">
        <v>2010</v>
      </c>
      <c r="X9" s="203">
        <v>2011</v>
      </c>
      <c r="Y9" s="203">
        <v>2012</v>
      </c>
      <c r="Z9" s="203">
        <v>2013</v>
      </c>
      <c r="AA9" s="203">
        <v>2014</v>
      </c>
      <c r="AB9" s="203">
        <v>2015</v>
      </c>
      <c r="AC9" s="203">
        <v>2016</v>
      </c>
      <c r="AD9" s="203">
        <v>2017</v>
      </c>
      <c r="AE9" s="203">
        <v>2018</v>
      </c>
      <c r="AF9" s="203">
        <v>2019</v>
      </c>
      <c r="AG9" s="203">
        <v>2020</v>
      </c>
    </row>
    <row r="10" spans="1:33">
      <c r="B10" s="255" t="s">
        <v>896</v>
      </c>
      <c r="C10" s="256">
        <v>54.950256000000003</v>
      </c>
      <c r="D10" s="256">
        <v>57.24033</v>
      </c>
      <c r="E10" s="256">
        <v>58.011311999999997</v>
      </c>
      <c r="F10" s="256">
        <v>57.128332999999998</v>
      </c>
      <c r="G10" s="256">
        <v>59.890048</v>
      </c>
      <c r="H10" s="256">
        <v>61.228422999999999</v>
      </c>
      <c r="I10" s="256">
        <v>62.800730000000001</v>
      </c>
      <c r="J10" s="256">
        <v>65.251290999999995</v>
      </c>
      <c r="K10" s="256">
        <v>68.82159399999999</v>
      </c>
      <c r="L10" s="256">
        <v>71.257208000000006</v>
      </c>
      <c r="M10" s="256">
        <v>76.337665999999999</v>
      </c>
      <c r="N10" s="256">
        <v>80.085920000000002</v>
      </c>
      <c r="O10" s="256">
        <v>81.499495999999994</v>
      </c>
      <c r="P10" s="256">
        <v>86.618105</v>
      </c>
      <c r="Q10" s="256">
        <v>90.536529000000002</v>
      </c>
      <c r="R10" s="256">
        <v>93.711933999999999</v>
      </c>
      <c r="S10" s="256">
        <v>91.425926000000004</v>
      </c>
      <c r="T10" s="256">
        <v>93.861444000000006</v>
      </c>
      <c r="U10" s="256">
        <v>90.463774999999998</v>
      </c>
      <c r="V10" s="256">
        <v>84.195071999999996</v>
      </c>
      <c r="W10" s="256">
        <v>85.494706999999991</v>
      </c>
      <c r="X10" s="256">
        <v>82.385243000000003</v>
      </c>
      <c r="Y10" s="256">
        <v>78.995092999999997</v>
      </c>
      <c r="Z10" s="256">
        <v>76.05013000000001</v>
      </c>
      <c r="AA10" s="256">
        <v>75.138487999999995</v>
      </c>
      <c r="AB10" s="256">
        <v>75.94126</v>
      </c>
      <c r="AC10" s="256">
        <v>77.626931999999996</v>
      </c>
      <c r="AD10" s="256">
        <v>79.691901999999999</v>
      </c>
      <c r="AE10" s="256">
        <v>81.689295999999999</v>
      </c>
      <c r="AF10" s="256">
        <v>81.513788000000005</v>
      </c>
      <c r="AG10" s="256">
        <v>72.323256000000001</v>
      </c>
    </row>
    <row r="11" spans="1:33">
      <c r="B11" s="498" t="s">
        <v>897</v>
      </c>
      <c r="C11" s="499"/>
      <c r="D11" s="499"/>
      <c r="E11" s="499"/>
      <c r="F11" s="499"/>
      <c r="G11" s="499"/>
      <c r="H11" s="499"/>
      <c r="I11" s="499"/>
      <c r="J11" s="499"/>
      <c r="K11" s="499"/>
      <c r="L11" s="499"/>
      <c r="M11" s="499"/>
      <c r="N11" s="499"/>
      <c r="O11" s="499"/>
      <c r="P11" s="499"/>
      <c r="Q11" s="499"/>
      <c r="R11" s="499"/>
      <c r="S11" s="499"/>
      <c r="T11" s="499"/>
      <c r="U11" s="499"/>
      <c r="V11" s="499"/>
      <c r="W11" s="499"/>
      <c r="X11" s="499"/>
      <c r="Y11" s="499"/>
      <c r="Z11" s="499"/>
      <c r="AA11" s="499"/>
      <c r="AB11" s="499"/>
      <c r="AC11" s="499"/>
      <c r="AD11" s="499"/>
      <c r="AE11" s="499"/>
      <c r="AF11" s="499"/>
      <c r="AG11" s="500"/>
    </row>
    <row r="12" spans="1:33">
      <c r="B12" s="255" t="s">
        <v>898</v>
      </c>
      <c r="C12" s="256">
        <v>19.115195</v>
      </c>
      <c r="D12" s="256">
        <v>19.578973999999999</v>
      </c>
      <c r="E12" s="256">
        <v>18.696164</v>
      </c>
      <c r="F12" s="256">
        <v>18.188469000000001</v>
      </c>
      <c r="G12" s="256">
        <v>19.206758999999998</v>
      </c>
      <c r="H12" s="256">
        <v>19.747316999999999</v>
      </c>
      <c r="I12" s="256">
        <v>18.988299999999999</v>
      </c>
      <c r="J12" s="256">
        <v>20.865680000000001</v>
      </c>
      <c r="K12" s="256">
        <v>21.604374</v>
      </c>
      <c r="L12" s="256">
        <v>21.300573</v>
      </c>
      <c r="M12" s="256">
        <v>24.48152</v>
      </c>
      <c r="N12" s="256">
        <v>26.077651000000003</v>
      </c>
      <c r="O12" s="256">
        <v>26.382182</v>
      </c>
      <c r="P12" s="256">
        <v>28.239544000000002</v>
      </c>
      <c r="Q12" s="256">
        <v>28.967131000000002</v>
      </c>
      <c r="R12" s="256">
        <v>29.937214000000001</v>
      </c>
      <c r="S12" s="256">
        <v>24.473267</v>
      </c>
      <c r="T12" s="256">
        <v>26.483142999999998</v>
      </c>
      <c r="U12" s="256">
        <v>24.964963000000001</v>
      </c>
      <c r="V12" s="256">
        <v>20.698891</v>
      </c>
      <c r="W12" s="256">
        <v>20.781483000000001</v>
      </c>
      <c r="X12" s="256">
        <v>20.627827</v>
      </c>
      <c r="Y12" s="256">
        <v>20.107727999999998</v>
      </c>
      <c r="Z12" s="256">
        <v>19.601616999999997</v>
      </c>
      <c r="AA12" s="256">
        <v>19.311864</v>
      </c>
      <c r="AB12" s="256">
        <v>18.691281</v>
      </c>
      <c r="AC12" s="256">
        <v>19.897234000000001</v>
      </c>
      <c r="AD12" s="256">
        <v>20.394456999999999</v>
      </c>
      <c r="AE12" s="256">
        <v>20.666438999999997</v>
      </c>
      <c r="AF12" s="256">
        <v>20.642726</v>
      </c>
      <c r="AG12" s="256">
        <v>18.84056</v>
      </c>
    </row>
    <row r="13" spans="1:33">
      <c r="B13" s="253" t="s">
        <v>899</v>
      </c>
      <c r="C13" s="257">
        <v>2.6494070000000001</v>
      </c>
      <c r="D13" s="257">
        <v>2.6485920000000003</v>
      </c>
      <c r="E13" s="257">
        <v>2.3011520000000001</v>
      </c>
      <c r="F13" s="257">
        <v>2.2657859999999999</v>
      </c>
      <c r="G13" s="257">
        <v>2.6359940000000002</v>
      </c>
      <c r="H13" s="257">
        <v>2.7345509999999997</v>
      </c>
      <c r="I13" s="257">
        <v>2.564022</v>
      </c>
      <c r="J13" s="257">
        <v>2.6810050000000003</v>
      </c>
      <c r="K13" s="257">
        <v>2.6897169999999999</v>
      </c>
      <c r="L13" s="257">
        <v>2.5831460000000002</v>
      </c>
      <c r="M13" s="257">
        <v>3.0226640000000002</v>
      </c>
      <c r="N13" s="257">
        <v>3.4462550000000003</v>
      </c>
      <c r="O13" s="257">
        <v>3.3002919999999998</v>
      </c>
      <c r="P13" s="257">
        <v>3.3941790000000003</v>
      </c>
      <c r="Q13" s="257">
        <v>3.7269459999999999</v>
      </c>
      <c r="R13" s="257">
        <v>3.3738640000000002</v>
      </c>
      <c r="S13" s="257">
        <v>2.7064439999999998</v>
      </c>
      <c r="T13" s="257">
        <v>2.731217</v>
      </c>
      <c r="U13" s="257">
        <v>2.7316799999999999</v>
      </c>
      <c r="V13" s="257">
        <v>1.9256600000000001</v>
      </c>
      <c r="W13" s="257">
        <v>2.1253859999999998</v>
      </c>
      <c r="X13" s="257">
        <v>2.2368589999999999</v>
      </c>
      <c r="Y13" s="257">
        <v>2.0598860000000001</v>
      </c>
      <c r="Z13" s="257">
        <v>1.8268710000000001</v>
      </c>
      <c r="AA13" s="257">
        <v>1.781382</v>
      </c>
      <c r="AB13" s="257">
        <v>1.9973859999999999</v>
      </c>
      <c r="AC13" s="257">
        <v>2.041007</v>
      </c>
      <c r="AD13" s="257">
        <v>2.1672849999999997</v>
      </c>
      <c r="AE13" s="257">
        <v>2.156898</v>
      </c>
      <c r="AF13" s="257">
        <v>1.954566</v>
      </c>
      <c r="AG13" s="257">
        <v>1.693425</v>
      </c>
    </row>
    <row r="14" spans="1:33">
      <c r="B14" s="253" t="s">
        <v>900</v>
      </c>
      <c r="C14" s="257">
        <v>3.0855630000000001</v>
      </c>
      <c r="D14" s="257">
        <v>3.4107699999999999</v>
      </c>
      <c r="E14" s="257">
        <v>3.2945790000000001</v>
      </c>
      <c r="F14" s="257">
        <v>3.0114810000000003</v>
      </c>
      <c r="G14" s="257">
        <v>3.2031900000000002</v>
      </c>
      <c r="H14" s="257">
        <v>3.5490340000000002</v>
      </c>
      <c r="I14" s="257">
        <v>3.080495</v>
      </c>
      <c r="J14" s="257">
        <v>3.3052350000000001</v>
      </c>
      <c r="K14" s="257">
        <v>3.2797649999999998</v>
      </c>
      <c r="L14" s="257">
        <v>3.1157460000000001</v>
      </c>
      <c r="M14" s="257">
        <v>3.7605120000000003</v>
      </c>
      <c r="N14" s="257">
        <v>3.6679899999999996</v>
      </c>
      <c r="O14" s="257">
        <v>4.0226060000000006</v>
      </c>
      <c r="P14" s="257">
        <v>4.0357380000000003</v>
      </c>
      <c r="Q14" s="257">
        <v>4.4366760000000003</v>
      </c>
      <c r="R14" s="257">
        <v>4.6887939999999997</v>
      </c>
      <c r="S14" s="257">
        <v>4.4846959999999996</v>
      </c>
      <c r="T14" s="257">
        <v>4.3486229999999999</v>
      </c>
      <c r="U14" s="257">
        <v>4.200005</v>
      </c>
      <c r="V14" s="257">
        <v>3.050176</v>
      </c>
      <c r="W14" s="257">
        <v>3.1892830000000001</v>
      </c>
      <c r="X14" s="257">
        <v>3.8804080000000001</v>
      </c>
      <c r="Y14" s="257">
        <v>4.128044</v>
      </c>
      <c r="Z14" s="257">
        <v>4.0753370000000002</v>
      </c>
      <c r="AA14" s="257">
        <v>3.9685990000000002</v>
      </c>
      <c r="AB14" s="257">
        <v>3.3497269999999997</v>
      </c>
      <c r="AC14" s="257">
        <v>3.4025790000000002</v>
      </c>
      <c r="AD14" s="257">
        <v>3.4425979999999998</v>
      </c>
      <c r="AE14" s="257">
        <v>3.577283</v>
      </c>
      <c r="AF14" s="257">
        <v>3.5955819999999998</v>
      </c>
      <c r="AG14" s="257">
        <v>3.4612020000000001</v>
      </c>
    </row>
    <row r="15" spans="1:33">
      <c r="B15" s="253" t="s">
        <v>901</v>
      </c>
      <c r="C15" s="257">
        <v>0.97679100000000008</v>
      </c>
      <c r="D15" s="257">
        <v>1.0212569999999999</v>
      </c>
      <c r="E15" s="257">
        <v>1.0281210000000001</v>
      </c>
      <c r="F15" s="257">
        <v>1.0148740000000001</v>
      </c>
      <c r="G15" s="257">
        <v>0.98998800000000009</v>
      </c>
      <c r="H15" s="257">
        <v>0.94470699999999996</v>
      </c>
      <c r="I15" s="257">
        <v>0.98118499999999997</v>
      </c>
      <c r="J15" s="257">
        <v>1.0249200000000001</v>
      </c>
      <c r="K15" s="257">
        <v>1.1071</v>
      </c>
      <c r="L15" s="257">
        <v>1.091893</v>
      </c>
      <c r="M15" s="257">
        <v>1.1660280000000001</v>
      </c>
      <c r="N15" s="257">
        <v>1.345572</v>
      </c>
      <c r="O15" s="257">
        <v>1.567539</v>
      </c>
      <c r="P15" s="257">
        <v>1.449268</v>
      </c>
      <c r="Q15" s="257">
        <v>1.5208730000000001</v>
      </c>
      <c r="R15" s="257">
        <v>1.1807239999999999</v>
      </c>
      <c r="S15" s="257">
        <v>1.158741</v>
      </c>
      <c r="T15" s="257">
        <v>1.275369</v>
      </c>
      <c r="U15" s="257">
        <v>1.1590019999999999</v>
      </c>
      <c r="V15" s="257">
        <v>1.227703</v>
      </c>
      <c r="W15" s="257">
        <v>1.2453209999999999</v>
      </c>
      <c r="X15" s="257">
        <v>1.3016749999999999</v>
      </c>
      <c r="Y15" s="257">
        <v>1.136077</v>
      </c>
      <c r="Z15" s="257">
        <v>0.99282599999999999</v>
      </c>
      <c r="AA15" s="257">
        <v>0.99960599999999999</v>
      </c>
      <c r="AB15" s="257">
        <v>1.088128</v>
      </c>
      <c r="AC15" s="257">
        <v>1.1402870000000001</v>
      </c>
      <c r="AD15" s="257">
        <v>1.2008449999999999</v>
      </c>
      <c r="AE15" s="257">
        <v>1.2386539999999999</v>
      </c>
      <c r="AF15" s="257">
        <v>1.2013230000000001</v>
      </c>
      <c r="AG15" s="257">
        <v>1.0684179999999999</v>
      </c>
    </row>
    <row r="16" spans="1:33">
      <c r="B16" s="253" t="s">
        <v>902</v>
      </c>
      <c r="C16" s="257">
        <v>4.565995</v>
      </c>
      <c r="D16" s="257">
        <v>4.7762579999999994</v>
      </c>
      <c r="E16" s="257">
        <v>4.675834</v>
      </c>
      <c r="F16" s="257">
        <v>3.956172</v>
      </c>
      <c r="G16" s="257">
        <v>4.1045039999999995</v>
      </c>
      <c r="H16" s="257">
        <v>4.2222749999999998</v>
      </c>
      <c r="I16" s="257">
        <v>4.4224769999999998</v>
      </c>
      <c r="J16" s="257">
        <v>5.01464</v>
      </c>
      <c r="K16" s="257">
        <v>5.1518239999999995</v>
      </c>
      <c r="L16" s="257">
        <v>5.4225379999999994</v>
      </c>
      <c r="M16" s="257">
        <v>6.4023850000000007</v>
      </c>
      <c r="N16" s="257">
        <v>7.0849139999999995</v>
      </c>
      <c r="O16" s="257">
        <v>6.2291109999999996</v>
      </c>
      <c r="P16" s="257">
        <v>7.4052280000000001</v>
      </c>
      <c r="Q16" s="257">
        <v>6.9086800000000004</v>
      </c>
      <c r="R16" s="257">
        <v>7.5641369999999997</v>
      </c>
      <c r="S16" s="257">
        <v>6.6544720000000002</v>
      </c>
      <c r="T16" s="257">
        <v>6.7719639999999997</v>
      </c>
      <c r="U16" s="257">
        <v>6.3302269999999998</v>
      </c>
      <c r="V16" s="257">
        <v>4.6116999999999999</v>
      </c>
      <c r="W16" s="257">
        <v>4.7236469999999997</v>
      </c>
      <c r="X16" s="257">
        <v>4.8510200000000001</v>
      </c>
      <c r="Y16" s="257">
        <v>3.9576709999999999</v>
      </c>
      <c r="Z16" s="257">
        <v>3.4933270000000003</v>
      </c>
      <c r="AA16" s="257">
        <v>3.448893</v>
      </c>
      <c r="AB16" s="257">
        <v>3.707001</v>
      </c>
      <c r="AC16" s="257">
        <v>4.0447670000000002</v>
      </c>
      <c r="AD16" s="257">
        <v>4.16066</v>
      </c>
      <c r="AE16" s="257">
        <v>4.2646350000000002</v>
      </c>
      <c r="AF16" s="257">
        <v>4.2008100000000006</v>
      </c>
      <c r="AG16" s="257">
        <v>3.8220360000000002</v>
      </c>
    </row>
    <row r="17" spans="2:33">
      <c r="B17" s="253" t="s">
        <v>903</v>
      </c>
      <c r="C17" s="257">
        <v>0.27217399999999997</v>
      </c>
      <c r="D17" s="257">
        <v>0.27918200000000004</v>
      </c>
      <c r="E17" s="257">
        <v>0.27179700000000001</v>
      </c>
      <c r="F17" s="257">
        <v>0.26256099999999999</v>
      </c>
      <c r="G17" s="257">
        <v>0.242398</v>
      </c>
      <c r="H17" s="257">
        <v>0.26509500000000003</v>
      </c>
      <c r="I17" s="257">
        <v>0.29089700000000002</v>
      </c>
      <c r="J17" s="257">
        <v>0.31922899999999998</v>
      </c>
      <c r="K17" s="257">
        <v>0.32944099999999998</v>
      </c>
      <c r="L17" s="257">
        <v>0.33656000000000003</v>
      </c>
      <c r="M17" s="257">
        <v>0.352354</v>
      </c>
      <c r="N17" s="257">
        <v>0.33585999999999999</v>
      </c>
      <c r="O17" s="257">
        <v>0.39566199999999996</v>
      </c>
      <c r="P17" s="257">
        <v>0.356678</v>
      </c>
      <c r="Q17" s="257">
        <v>0.32644899999999999</v>
      </c>
      <c r="R17" s="257">
        <v>0.470198</v>
      </c>
      <c r="S17" s="257">
        <v>0.25517000000000001</v>
      </c>
      <c r="T17" s="257">
        <v>0.32408900000000002</v>
      </c>
      <c r="U17" s="257">
        <v>0.31567000000000001</v>
      </c>
      <c r="V17" s="257">
        <v>0.27427100000000004</v>
      </c>
      <c r="W17" s="257">
        <v>0.26395200000000002</v>
      </c>
      <c r="X17" s="257">
        <v>0.30164299999999999</v>
      </c>
      <c r="Y17" s="257">
        <v>0.32526299999999997</v>
      </c>
      <c r="Z17" s="257">
        <v>0.42908600000000002</v>
      </c>
      <c r="AA17" s="257">
        <v>0.44741199999999998</v>
      </c>
      <c r="AB17" s="257">
        <v>0.404169</v>
      </c>
      <c r="AC17" s="257">
        <v>0.44160100000000002</v>
      </c>
      <c r="AD17" s="257">
        <v>0.45939800000000003</v>
      </c>
      <c r="AE17" s="257">
        <v>0.47349599999999997</v>
      </c>
      <c r="AF17" s="257">
        <v>0.44507999999999998</v>
      </c>
      <c r="AG17" s="257">
        <v>0.48433499999999996</v>
      </c>
    </row>
    <row r="18" spans="2:33">
      <c r="B18" s="253" t="s">
        <v>904</v>
      </c>
      <c r="C18" s="257">
        <v>1.677133</v>
      </c>
      <c r="D18" s="257">
        <v>1.736769</v>
      </c>
      <c r="E18" s="257">
        <v>1.7522409999999999</v>
      </c>
      <c r="F18" s="257">
        <v>1.748815</v>
      </c>
      <c r="G18" s="257">
        <v>1.8895309999999998</v>
      </c>
      <c r="H18" s="257">
        <v>2.0531779999999999</v>
      </c>
      <c r="I18" s="257">
        <v>1.8580479999999999</v>
      </c>
      <c r="J18" s="257">
        <v>1.975889</v>
      </c>
      <c r="K18" s="257">
        <v>1.959676</v>
      </c>
      <c r="L18" s="257">
        <v>2.2825880000000001</v>
      </c>
      <c r="M18" s="257">
        <v>2.564676</v>
      </c>
      <c r="N18" s="257">
        <v>2.765136</v>
      </c>
      <c r="O18" s="257">
        <v>3.1141439999999996</v>
      </c>
      <c r="P18" s="257">
        <v>3.113588</v>
      </c>
      <c r="Q18" s="257">
        <v>3.078611</v>
      </c>
      <c r="R18" s="257">
        <v>2.884719</v>
      </c>
      <c r="S18" s="257">
        <v>2.2230659999999998</v>
      </c>
      <c r="T18" s="257">
        <v>2.2779470000000002</v>
      </c>
      <c r="U18" s="257">
        <v>2.201775</v>
      </c>
      <c r="V18" s="257">
        <v>2.141975</v>
      </c>
      <c r="W18" s="257">
        <v>2.2109270000000003</v>
      </c>
      <c r="X18" s="257">
        <v>1.826206</v>
      </c>
      <c r="Y18" s="257">
        <v>2.070786</v>
      </c>
      <c r="Z18" s="257">
        <v>2.184841</v>
      </c>
      <c r="AA18" s="257">
        <v>2.2805779999999998</v>
      </c>
      <c r="AB18" s="257">
        <v>2.2683620000000002</v>
      </c>
      <c r="AC18" s="257">
        <v>2.6352289999999998</v>
      </c>
      <c r="AD18" s="257">
        <v>2.654871</v>
      </c>
      <c r="AE18" s="257">
        <v>2.5739769999999997</v>
      </c>
      <c r="AF18" s="257">
        <v>2.64106</v>
      </c>
      <c r="AG18" s="257">
        <v>2.5034999999999998</v>
      </c>
    </row>
    <row r="19" spans="2:33">
      <c r="B19" s="253" t="s">
        <v>905</v>
      </c>
      <c r="C19" s="257">
        <v>0.85515799999999997</v>
      </c>
      <c r="D19" s="257">
        <v>0.867008</v>
      </c>
      <c r="E19" s="257">
        <v>0.84641099999999991</v>
      </c>
      <c r="F19" s="257">
        <v>0.90911399999999998</v>
      </c>
      <c r="G19" s="257">
        <v>0.92237999999999998</v>
      </c>
      <c r="H19" s="257">
        <v>0.99020000000000008</v>
      </c>
      <c r="I19" s="257">
        <v>0.95078300000000004</v>
      </c>
      <c r="J19" s="257">
        <v>1.060459</v>
      </c>
      <c r="K19" s="257">
        <v>1.0543879999999999</v>
      </c>
      <c r="L19" s="257">
        <v>1.055215</v>
      </c>
      <c r="M19" s="257">
        <v>1.208089</v>
      </c>
      <c r="N19" s="257">
        <v>1.004813</v>
      </c>
      <c r="O19" s="257">
        <v>1.0357860000000001</v>
      </c>
      <c r="P19" s="257">
        <v>1.0053049999999999</v>
      </c>
      <c r="Q19" s="257">
        <v>1.0020040000000001</v>
      </c>
      <c r="R19" s="257">
        <v>0.98431199999999996</v>
      </c>
      <c r="S19" s="257">
        <v>0.63385000000000002</v>
      </c>
      <c r="T19" s="257">
        <v>0.54740800000000001</v>
      </c>
      <c r="U19" s="257">
        <v>0.48964299999999999</v>
      </c>
      <c r="V19" s="257">
        <v>0.5149450000000001</v>
      </c>
      <c r="W19" s="257">
        <v>0.43567700000000004</v>
      </c>
      <c r="X19" s="257">
        <v>0.42063499999999998</v>
      </c>
      <c r="Y19" s="257">
        <v>0.39355399999999996</v>
      </c>
      <c r="Z19" s="257">
        <v>0.33941000000000004</v>
      </c>
      <c r="AA19" s="257">
        <v>0.32285799999999998</v>
      </c>
      <c r="AB19" s="257">
        <v>0.31807600000000003</v>
      </c>
      <c r="AC19" s="257">
        <v>0.371776</v>
      </c>
      <c r="AD19" s="257">
        <v>0.31029199999999996</v>
      </c>
      <c r="AE19" s="257">
        <v>0.33917899999999995</v>
      </c>
      <c r="AF19" s="257">
        <v>0.36926600000000004</v>
      </c>
      <c r="AG19" s="257">
        <v>0.34271300000000005</v>
      </c>
    </row>
    <row r="20" spans="2:33">
      <c r="B20" s="253" t="s">
        <v>906</v>
      </c>
      <c r="C20" s="257">
        <v>1.154393</v>
      </c>
      <c r="D20" s="257">
        <v>1.1690160000000001</v>
      </c>
      <c r="E20" s="257">
        <v>1.1716300000000002</v>
      </c>
      <c r="F20" s="257">
        <v>1.244135</v>
      </c>
      <c r="G20" s="257">
        <v>1.313779</v>
      </c>
      <c r="H20" s="257">
        <v>1.4158130000000002</v>
      </c>
      <c r="I20" s="257">
        <v>1.351353</v>
      </c>
      <c r="J20" s="257">
        <v>1.525156</v>
      </c>
      <c r="K20" s="257">
        <v>1.623772</v>
      </c>
      <c r="L20" s="257">
        <v>2.1173549999999999</v>
      </c>
      <c r="M20" s="257">
        <v>2.096381</v>
      </c>
      <c r="N20" s="257">
        <v>1.9163189999999999</v>
      </c>
      <c r="O20" s="257">
        <v>2.1828919999999998</v>
      </c>
      <c r="P20" s="257">
        <v>2.6699949999999997</v>
      </c>
      <c r="Q20" s="257">
        <v>2.2943189999999998</v>
      </c>
      <c r="R20" s="257">
        <v>2.4907280000000003</v>
      </c>
      <c r="S20" s="257">
        <v>2.1874140000000004</v>
      </c>
      <c r="T20" s="257">
        <v>2.405761</v>
      </c>
      <c r="U20" s="257">
        <v>2.1792289999999999</v>
      </c>
      <c r="V20" s="257">
        <v>1.9297260000000001</v>
      </c>
      <c r="W20" s="257">
        <v>1.431187</v>
      </c>
      <c r="X20" s="257">
        <v>1.6667460000000001</v>
      </c>
      <c r="Y20" s="257">
        <v>1.8575999999999999</v>
      </c>
      <c r="Z20" s="257">
        <v>1.8470820000000001</v>
      </c>
      <c r="AA20" s="257">
        <v>1.8011759999999999</v>
      </c>
      <c r="AB20" s="257">
        <v>1.72898</v>
      </c>
      <c r="AC20" s="257">
        <v>1.749965</v>
      </c>
      <c r="AD20" s="257">
        <v>1.7610350000000001</v>
      </c>
      <c r="AE20" s="257">
        <v>1.7171500000000002</v>
      </c>
      <c r="AF20" s="257">
        <v>1.8417699999999999</v>
      </c>
      <c r="AG20" s="257">
        <v>1.6000369999999999</v>
      </c>
    </row>
    <row r="21" spans="2:33">
      <c r="B21" s="253" t="s">
        <v>907</v>
      </c>
      <c r="C21" s="257">
        <v>0.52185199999999998</v>
      </c>
      <c r="D21" s="257">
        <v>0.55129499999999998</v>
      </c>
      <c r="E21" s="257">
        <v>0.55745800000000001</v>
      </c>
      <c r="F21" s="257">
        <v>0.53981800000000002</v>
      </c>
      <c r="G21" s="257">
        <v>0.56173899999999999</v>
      </c>
      <c r="H21" s="257">
        <v>0.59102999999999994</v>
      </c>
      <c r="I21" s="257">
        <v>0.61255899999999996</v>
      </c>
      <c r="J21" s="257">
        <v>0.69144399999999995</v>
      </c>
      <c r="K21" s="257">
        <v>0.78992600000000002</v>
      </c>
      <c r="L21" s="257">
        <v>0.76044699999999998</v>
      </c>
      <c r="M21" s="257">
        <v>0.92885499999999999</v>
      </c>
      <c r="N21" s="257">
        <v>0.94737800000000005</v>
      </c>
      <c r="O21" s="257">
        <v>0.894343</v>
      </c>
      <c r="P21" s="257">
        <v>1.043771</v>
      </c>
      <c r="Q21" s="257">
        <v>1.029345</v>
      </c>
      <c r="R21" s="257">
        <v>0.83586099999999997</v>
      </c>
      <c r="S21" s="257">
        <v>0.66087899999999999</v>
      </c>
      <c r="T21" s="257">
        <v>0.76217000000000001</v>
      </c>
      <c r="U21" s="257">
        <v>0.73393499999999989</v>
      </c>
      <c r="V21" s="257">
        <v>0.55911300000000008</v>
      </c>
      <c r="W21" s="257">
        <v>0.46754199999999996</v>
      </c>
      <c r="X21" s="257">
        <v>0.52019799999999994</v>
      </c>
      <c r="Y21" s="257">
        <v>0.44662599999999997</v>
      </c>
      <c r="Z21" s="257">
        <v>0.42010700000000001</v>
      </c>
      <c r="AA21" s="257">
        <v>0.46193099999999998</v>
      </c>
      <c r="AB21" s="257">
        <v>0.46105900000000005</v>
      </c>
      <c r="AC21" s="257">
        <v>0.58672100000000005</v>
      </c>
      <c r="AD21" s="257">
        <v>0.60027700000000006</v>
      </c>
      <c r="AE21" s="257">
        <v>0.59756699999999996</v>
      </c>
      <c r="AF21" s="257">
        <v>0.64132500000000003</v>
      </c>
      <c r="AG21" s="257">
        <v>0.53344899999999995</v>
      </c>
    </row>
    <row r="22" spans="2:33">
      <c r="B22" s="253" t="s">
        <v>908</v>
      </c>
      <c r="C22" s="257">
        <v>0.84890900000000002</v>
      </c>
      <c r="D22" s="257">
        <v>0.848943</v>
      </c>
      <c r="E22" s="257">
        <v>0.82904800000000001</v>
      </c>
      <c r="F22" s="257">
        <v>0.80455200000000004</v>
      </c>
      <c r="G22" s="257">
        <v>0.84776800000000008</v>
      </c>
      <c r="H22" s="257">
        <v>0.69242999999999999</v>
      </c>
      <c r="I22" s="257">
        <v>0.74294799999999994</v>
      </c>
      <c r="J22" s="257">
        <v>0.889733</v>
      </c>
      <c r="K22" s="257">
        <v>1.008321</v>
      </c>
      <c r="L22" s="257">
        <v>0.92967999999999995</v>
      </c>
      <c r="M22" s="257">
        <v>1.0394459999999999</v>
      </c>
      <c r="N22" s="257">
        <v>1.37984</v>
      </c>
      <c r="O22" s="257">
        <v>1.225152</v>
      </c>
      <c r="P22" s="257">
        <v>1.40726</v>
      </c>
      <c r="Q22" s="257">
        <v>1.4170309999999999</v>
      </c>
      <c r="R22" s="257">
        <v>1.386112</v>
      </c>
      <c r="S22" s="257">
        <v>1.1843569999999999</v>
      </c>
      <c r="T22" s="257">
        <v>1.2369400000000002</v>
      </c>
      <c r="U22" s="257">
        <v>1.2026969999999999</v>
      </c>
      <c r="V22" s="257">
        <v>1.157918</v>
      </c>
      <c r="W22" s="257">
        <v>1.0978240000000001</v>
      </c>
      <c r="X22" s="257">
        <v>1.084862</v>
      </c>
      <c r="Y22" s="257">
        <v>0.71712399999999998</v>
      </c>
      <c r="Z22" s="257">
        <v>1.005843</v>
      </c>
      <c r="AA22" s="257">
        <v>0.83050299999999999</v>
      </c>
      <c r="AB22" s="257">
        <v>0.94587500000000002</v>
      </c>
      <c r="AC22" s="257">
        <v>0.947963</v>
      </c>
      <c r="AD22" s="257">
        <v>0.94764000000000004</v>
      </c>
      <c r="AE22" s="257">
        <v>0.96849600000000002</v>
      </c>
      <c r="AF22" s="257">
        <v>0.99490599999999996</v>
      </c>
      <c r="AG22" s="257">
        <v>0.89657200000000004</v>
      </c>
    </row>
    <row r="23" spans="2:33">
      <c r="B23" s="253" t="s">
        <v>909</v>
      </c>
      <c r="C23" s="257">
        <v>0.16408200000000001</v>
      </c>
      <c r="D23" s="257">
        <v>0.16386000000000001</v>
      </c>
      <c r="E23" s="257">
        <v>0.16328000000000001</v>
      </c>
      <c r="F23" s="257">
        <v>0.16520799999999999</v>
      </c>
      <c r="G23" s="257">
        <v>0.182008</v>
      </c>
      <c r="H23" s="257">
        <v>0.160333</v>
      </c>
      <c r="I23" s="257">
        <v>0.13908199999999998</v>
      </c>
      <c r="J23" s="257">
        <v>0.179034</v>
      </c>
      <c r="K23" s="257">
        <v>0.22752799999999998</v>
      </c>
      <c r="L23" s="257">
        <v>0.66638699999999995</v>
      </c>
      <c r="M23" s="257">
        <v>0.59993299999999994</v>
      </c>
      <c r="N23" s="257">
        <v>0.62617699999999998</v>
      </c>
      <c r="O23" s="257">
        <v>0.66340299999999996</v>
      </c>
      <c r="P23" s="257">
        <v>0.70011400000000001</v>
      </c>
      <c r="Q23" s="257">
        <v>0.86464399999999997</v>
      </c>
      <c r="R23" s="257">
        <v>0.78928900000000002</v>
      </c>
      <c r="S23" s="257">
        <v>0.66491400000000001</v>
      </c>
      <c r="T23" s="257">
        <v>0.73171900000000001</v>
      </c>
      <c r="U23" s="257">
        <v>0.69248699999999996</v>
      </c>
      <c r="V23" s="257">
        <v>0.52161400000000002</v>
      </c>
      <c r="W23" s="257">
        <v>0.50721899999999998</v>
      </c>
      <c r="X23" s="257">
        <v>0.54901500000000003</v>
      </c>
      <c r="Y23" s="257">
        <v>0.49340499999999998</v>
      </c>
      <c r="Z23" s="257">
        <v>0.50439900000000004</v>
      </c>
      <c r="AA23" s="257">
        <v>0.46655399999999997</v>
      </c>
      <c r="AB23" s="257">
        <v>0.49523899999999998</v>
      </c>
      <c r="AC23" s="257">
        <v>0.64345799999999997</v>
      </c>
      <c r="AD23" s="257">
        <v>0.64647500000000002</v>
      </c>
      <c r="AE23" s="257">
        <v>0.63716099999999998</v>
      </c>
      <c r="AF23" s="257">
        <v>0.64187899999999998</v>
      </c>
      <c r="AG23" s="257">
        <v>0.61892600000000009</v>
      </c>
    </row>
    <row r="24" spans="2:33">
      <c r="B24" s="253" t="s">
        <v>910</v>
      </c>
      <c r="C24" s="257">
        <v>0.114928</v>
      </c>
      <c r="D24" s="257">
        <v>0.115742</v>
      </c>
      <c r="E24" s="257">
        <v>0.11888599999999999</v>
      </c>
      <c r="F24" s="257">
        <v>0.12413500000000001</v>
      </c>
      <c r="G24" s="257">
        <v>0.127752</v>
      </c>
      <c r="H24" s="257">
        <v>0.19129400000000002</v>
      </c>
      <c r="I24" s="257">
        <v>0.19167400000000001</v>
      </c>
      <c r="J24" s="257">
        <v>0.174377</v>
      </c>
      <c r="K24" s="257">
        <v>0.20422499999999999</v>
      </c>
      <c r="L24" s="257">
        <v>0.218616</v>
      </c>
      <c r="M24" s="257">
        <v>0.25923099999999999</v>
      </c>
      <c r="N24" s="257">
        <v>0.29987999999999998</v>
      </c>
      <c r="O24" s="257">
        <v>0.31782699999999997</v>
      </c>
      <c r="P24" s="257">
        <v>0.359819</v>
      </c>
      <c r="Q24" s="257">
        <v>0.42459600000000003</v>
      </c>
      <c r="R24" s="257">
        <v>0.470275</v>
      </c>
      <c r="S24" s="257">
        <v>0.46515200000000001</v>
      </c>
      <c r="T24" s="257">
        <v>0.448519</v>
      </c>
      <c r="U24" s="257">
        <v>0.47226699999999999</v>
      </c>
      <c r="V24" s="257">
        <v>0.65844500000000006</v>
      </c>
      <c r="W24" s="257">
        <v>0.50756599999999996</v>
      </c>
      <c r="X24" s="257">
        <v>0.48375099999999999</v>
      </c>
      <c r="Y24" s="257">
        <v>1.1631479999999998</v>
      </c>
      <c r="Z24" s="257">
        <v>1.2934890000000001</v>
      </c>
      <c r="AA24" s="257">
        <v>1.2808789999999999</v>
      </c>
      <c r="AB24" s="257">
        <v>0.9113150000000001</v>
      </c>
      <c r="AC24" s="257">
        <v>0.96469700000000003</v>
      </c>
      <c r="AD24" s="257">
        <v>1.072206</v>
      </c>
      <c r="AE24" s="257">
        <v>1.2125509999999999</v>
      </c>
      <c r="AF24" s="257">
        <v>1.3942220000000001</v>
      </c>
      <c r="AG24" s="257">
        <v>1.0111790000000001</v>
      </c>
    </row>
    <row r="25" spans="2:33">
      <c r="B25" s="253" t="s">
        <v>911</v>
      </c>
      <c r="C25" s="257">
        <v>2.2288110000000003</v>
      </c>
      <c r="D25" s="257">
        <v>1.9902829999999998</v>
      </c>
      <c r="E25" s="257">
        <v>1.6857280000000001</v>
      </c>
      <c r="F25" s="257">
        <v>2.1418180000000002</v>
      </c>
      <c r="G25" s="257">
        <v>2.1857280000000001</v>
      </c>
      <c r="H25" s="257">
        <v>1.937379</v>
      </c>
      <c r="I25" s="257">
        <v>1.802775</v>
      </c>
      <c r="J25" s="257">
        <v>2.0245600000000001</v>
      </c>
      <c r="K25" s="257">
        <v>2.17869</v>
      </c>
      <c r="L25" s="257">
        <v>0.72040400000000004</v>
      </c>
      <c r="M25" s="257">
        <v>1.0809659999999999</v>
      </c>
      <c r="N25" s="257">
        <v>1.2575180000000001</v>
      </c>
      <c r="O25" s="257">
        <v>1.4334229999999999</v>
      </c>
      <c r="P25" s="257">
        <v>1.2986010000000001</v>
      </c>
      <c r="Q25" s="257">
        <v>1.9369539999999998</v>
      </c>
      <c r="R25" s="257">
        <v>2.8182020000000003</v>
      </c>
      <c r="S25" s="257">
        <v>1.1941120000000001</v>
      </c>
      <c r="T25" s="257">
        <v>2.6214180000000002</v>
      </c>
      <c r="U25" s="257">
        <v>2.2563449999999996</v>
      </c>
      <c r="V25" s="257">
        <v>2.1256469999999998</v>
      </c>
      <c r="W25" s="257">
        <v>2.575952</v>
      </c>
      <c r="X25" s="257">
        <v>1.5048079999999999</v>
      </c>
      <c r="Y25" s="257">
        <v>1.3585419999999999</v>
      </c>
      <c r="Z25" s="257">
        <v>1.1889989999999999</v>
      </c>
      <c r="AA25" s="257">
        <v>1.1016649999999999</v>
      </c>
      <c r="AB25" s="257">
        <v>0.87998199999999993</v>
      </c>
      <c r="AC25" s="257">
        <v>0.77441199999999999</v>
      </c>
      <c r="AD25" s="257">
        <v>0.79886900000000005</v>
      </c>
      <c r="AE25" s="257">
        <v>0.71628099999999995</v>
      </c>
      <c r="AF25" s="257">
        <v>0.50635000000000008</v>
      </c>
      <c r="AG25" s="257">
        <v>0.57065399999999999</v>
      </c>
    </row>
    <row r="28" spans="2:33">
      <c r="B28" s="203"/>
      <c r="C28" s="203">
        <v>1990</v>
      </c>
      <c r="D28" s="203">
        <v>1991</v>
      </c>
      <c r="E28" s="203">
        <v>1992</v>
      </c>
      <c r="F28" s="203">
        <v>1993</v>
      </c>
      <c r="G28" s="203">
        <v>1994</v>
      </c>
      <c r="H28" s="203">
        <v>1995</v>
      </c>
      <c r="I28" s="203">
        <v>1996</v>
      </c>
      <c r="J28" s="203">
        <v>1997</v>
      </c>
      <c r="K28" s="203">
        <v>1998</v>
      </c>
      <c r="L28" s="203">
        <v>1999</v>
      </c>
      <c r="M28" s="203">
        <v>2000</v>
      </c>
      <c r="N28" s="203">
        <v>2001</v>
      </c>
      <c r="O28" s="203">
        <v>2002</v>
      </c>
      <c r="P28" s="203">
        <v>2003</v>
      </c>
      <c r="Q28" s="203">
        <v>2004</v>
      </c>
      <c r="R28" s="203">
        <v>2005</v>
      </c>
      <c r="S28" s="203">
        <v>2006</v>
      </c>
      <c r="T28" s="203">
        <v>2007</v>
      </c>
      <c r="U28" s="203">
        <v>2008</v>
      </c>
      <c r="V28" s="203">
        <v>2009</v>
      </c>
      <c r="W28" s="203">
        <v>2010</v>
      </c>
      <c r="X28" s="203">
        <v>2011</v>
      </c>
      <c r="Y28" s="203">
        <v>2012</v>
      </c>
      <c r="Z28" s="203">
        <v>2013</v>
      </c>
      <c r="AA28" s="203">
        <v>2014</v>
      </c>
      <c r="AB28" s="203">
        <v>2015</v>
      </c>
      <c r="AC28" s="203">
        <v>2016</v>
      </c>
      <c r="AD28" s="203">
        <v>2017</v>
      </c>
      <c r="AE28" s="203">
        <v>2018</v>
      </c>
      <c r="AF28" s="203">
        <v>2019</v>
      </c>
      <c r="AG28" s="203">
        <v>2020</v>
      </c>
    </row>
    <row r="29" spans="2:33">
      <c r="B29" s="253" t="s">
        <v>896</v>
      </c>
      <c r="C29" s="257">
        <v>54.950256000000003</v>
      </c>
      <c r="D29" s="257">
        <v>57.24033</v>
      </c>
      <c r="E29" s="257">
        <v>58.011311999999997</v>
      </c>
      <c r="F29" s="257">
        <v>57.128332999999998</v>
      </c>
      <c r="G29" s="257">
        <v>59.890048</v>
      </c>
      <c r="H29" s="257">
        <v>61.228422999999999</v>
      </c>
      <c r="I29" s="257">
        <v>62.800730000000001</v>
      </c>
      <c r="J29" s="257">
        <v>65.251290999999995</v>
      </c>
      <c r="K29" s="257">
        <v>68.82159399999999</v>
      </c>
      <c r="L29" s="257">
        <v>71.257208000000006</v>
      </c>
      <c r="M29" s="257">
        <v>76.337665999999999</v>
      </c>
      <c r="N29" s="257">
        <v>80.085920000000002</v>
      </c>
      <c r="O29" s="257">
        <v>81.499495999999994</v>
      </c>
      <c r="P29" s="257">
        <v>86.618105</v>
      </c>
      <c r="Q29" s="257">
        <v>90.536529000000002</v>
      </c>
      <c r="R29" s="257">
        <v>93.711933999999999</v>
      </c>
      <c r="S29" s="257">
        <v>91.425926000000004</v>
      </c>
      <c r="T29" s="257">
        <v>93.861444000000006</v>
      </c>
      <c r="U29" s="257">
        <v>90.463774999999998</v>
      </c>
      <c r="V29" s="257">
        <v>84.195071999999996</v>
      </c>
      <c r="W29" s="257">
        <v>85.494706999999991</v>
      </c>
      <c r="X29" s="257">
        <v>82.385243000000003</v>
      </c>
      <c r="Y29" s="257">
        <v>78.995092999999997</v>
      </c>
      <c r="Z29" s="257">
        <v>76.05013000000001</v>
      </c>
      <c r="AA29" s="257">
        <v>75.138487999999995</v>
      </c>
      <c r="AB29" s="257">
        <v>75.94126</v>
      </c>
      <c r="AC29" s="257">
        <v>77.626931999999996</v>
      </c>
      <c r="AD29" s="257">
        <v>79.691901999999999</v>
      </c>
      <c r="AE29" s="257">
        <v>81.689295999999999</v>
      </c>
      <c r="AF29" s="257">
        <v>81.513788000000005</v>
      </c>
      <c r="AG29" s="257">
        <v>72.323256000000001</v>
      </c>
    </row>
    <row r="30" spans="2:33">
      <c r="B30" s="253" t="s">
        <v>898</v>
      </c>
      <c r="C30" s="257">
        <v>19.115195</v>
      </c>
      <c r="D30" s="257">
        <v>19.578973999999999</v>
      </c>
      <c r="E30" s="257">
        <v>18.696164</v>
      </c>
      <c r="F30" s="257">
        <v>18.188469000000001</v>
      </c>
      <c r="G30" s="257">
        <v>19.206758999999998</v>
      </c>
      <c r="H30" s="257">
        <v>19.747316999999999</v>
      </c>
      <c r="I30" s="257">
        <v>18.988299999999999</v>
      </c>
      <c r="J30" s="257">
        <v>20.865680000000001</v>
      </c>
      <c r="K30" s="257">
        <v>21.604374</v>
      </c>
      <c r="L30" s="257">
        <v>21.300573</v>
      </c>
      <c r="M30" s="257">
        <v>24.48152</v>
      </c>
      <c r="N30" s="257">
        <v>26.077651000000003</v>
      </c>
      <c r="O30" s="257">
        <v>26.382182</v>
      </c>
      <c r="P30" s="257">
        <v>28.239544000000002</v>
      </c>
      <c r="Q30" s="257">
        <v>28.967131000000002</v>
      </c>
      <c r="R30" s="257">
        <v>29.937214000000001</v>
      </c>
      <c r="S30" s="257">
        <v>24.473267</v>
      </c>
      <c r="T30" s="257">
        <v>26.483142999999998</v>
      </c>
      <c r="U30" s="257">
        <v>24.964963000000001</v>
      </c>
      <c r="V30" s="257">
        <v>20.698891</v>
      </c>
      <c r="W30" s="257">
        <v>20.781483000000001</v>
      </c>
      <c r="X30" s="257">
        <v>20.627827</v>
      </c>
      <c r="Y30" s="257">
        <v>20.107727999999998</v>
      </c>
      <c r="Z30" s="257">
        <v>19.601616999999997</v>
      </c>
      <c r="AA30" s="257">
        <v>19.311864</v>
      </c>
      <c r="AB30" s="257">
        <v>18.691281</v>
      </c>
      <c r="AC30" s="257">
        <v>19.897234000000001</v>
      </c>
      <c r="AD30" s="257">
        <v>20.394456999999999</v>
      </c>
      <c r="AE30" s="257">
        <v>20.666438999999997</v>
      </c>
      <c r="AF30" s="257">
        <v>20.642726</v>
      </c>
      <c r="AG30" s="257">
        <v>18.84056</v>
      </c>
    </row>
    <row r="33" spans="2:2">
      <c r="B33" t="s">
        <v>51</v>
      </c>
    </row>
    <row r="34" spans="2:2">
      <c r="B34" t="s">
        <v>1249</v>
      </c>
    </row>
  </sheetData>
  <mergeCells count="1">
    <mergeCell ref="B11:AG11"/>
  </mergeCells>
  <hyperlinks>
    <hyperlink ref="A1" location="Indice!A1" display="Regresar &lt;-"/>
  </hyperlinks>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3"/>
  <sheetViews>
    <sheetView workbookViewId="0"/>
  </sheetViews>
  <sheetFormatPr baseColWidth="10" defaultRowHeight="15"/>
  <cols>
    <col min="2" max="2" width="89" customWidth="1"/>
    <col min="3" max="16" width="14.7109375" bestFit="1" customWidth="1"/>
  </cols>
  <sheetData>
    <row r="1" spans="1:16">
      <c r="A1" s="1" t="s">
        <v>1552</v>
      </c>
    </row>
    <row r="2" spans="1:16" ht="21">
      <c r="B2" s="2" t="s">
        <v>874</v>
      </c>
    </row>
    <row r="3" spans="1:16" ht="21">
      <c r="B3" s="41" t="s">
        <v>875</v>
      </c>
    </row>
    <row r="4" spans="1:16" ht="21">
      <c r="B4" s="41"/>
    </row>
    <row r="5" spans="1:16" ht="15.75">
      <c r="B5" s="47" t="s">
        <v>913</v>
      </c>
    </row>
    <row r="8" spans="1:16">
      <c r="B8" s="258" t="s">
        <v>914</v>
      </c>
    </row>
    <row r="9" spans="1:16">
      <c r="B9" s="116"/>
      <c r="C9" s="116">
        <v>2007</v>
      </c>
      <c r="D9" s="116">
        <v>2008</v>
      </c>
      <c r="E9" s="116">
        <v>2009</v>
      </c>
      <c r="F9" s="116">
        <v>2010</v>
      </c>
      <c r="G9" s="116">
        <v>2011</v>
      </c>
      <c r="H9" s="116">
        <v>2012</v>
      </c>
      <c r="I9" s="116">
        <v>2013</v>
      </c>
      <c r="J9" s="116">
        <v>2014</v>
      </c>
      <c r="K9" s="116">
        <v>2015</v>
      </c>
      <c r="L9" s="116">
        <v>2016</v>
      </c>
      <c r="M9" s="116">
        <v>2017</v>
      </c>
      <c r="N9" s="116">
        <v>2018</v>
      </c>
      <c r="O9" s="116">
        <v>2019</v>
      </c>
      <c r="P9" s="116">
        <v>2020</v>
      </c>
    </row>
    <row r="10" spans="1:16">
      <c r="B10" s="259" t="s">
        <v>915</v>
      </c>
      <c r="C10" s="260">
        <v>42927209.853670001</v>
      </c>
      <c r="D10" s="260">
        <v>44699960.161109999</v>
      </c>
      <c r="E10" s="260">
        <v>47706912.762034684</v>
      </c>
      <c r="F10" s="260">
        <v>43991576.123634689</v>
      </c>
      <c r="G10" s="260">
        <v>45544251.258246064</v>
      </c>
      <c r="H10" s="260">
        <v>42726860.196472749</v>
      </c>
      <c r="I10" s="260">
        <v>45645372.694580749</v>
      </c>
      <c r="J10" s="260">
        <v>52023498.394803107</v>
      </c>
      <c r="K10" s="260">
        <v>55784854.104343839</v>
      </c>
      <c r="L10" s="260">
        <v>58080307.706306003</v>
      </c>
      <c r="M10" s="260">
        <v>61132495.71218241</v>
      </c>
      <c r="N10" s="260">
        <v>67648793.865971893</v>
      </c>
      <c r="O10" s="260">
        <v>56261901.441905938</v>
      </c>
      <c r="P10" s="260">
        <v>56139815</v>
      </c>
    </row>
    <row r="11" spans="1:16">
      <c r="B11" s="259" t="s">
        <v>916</v>
      </c>
      <c r="C11" s="260">
        <v>83128039.119044319</v>
      </c>
      <c r="D11" s="260">
        <v>73200654.835497975</v>
      </c>
      <c r="E11" s="260">
        <v>63511912.626611948</v>
      </c>
      <c r="F11" s="260">
        <v>59879849.455629013</v>
      </c>
      <c r="G11" s="260">
        <v>56504987.629422508</v>
      </c>
      <c r="H11" s="260">
        <v>51279869.884235792</v>
      </c>
      <c r="I11" s="260">
        <v>51842382.933549553</v>
      </c>
      <c r="J11" s="260">
        <v>55734578.131549947</v>
      </c>
      <c r="K11" s="260">
        <v>59260345.156070739</v>
      </c>
      <c r="L11" s="260">
        <v>56394402.326603942</v>
      </c>
      <c r="M11" s="260">
        <v>56222466.694794662</v>
      </c>
      <c r="N11" s="260">
        <v>55890291.113244765</v>
      </c>
      <c r="O11" s="260">
        <v>52800727.243213207</v>
      </c>
      <c r="P11" s="260">
        <v>50724524</v>
      </c>
    </row>
    <row r="12" spans="1:16">
      <c r="B12" s="259" t="s">
        <v>917</v>
      </c>
      <c r="C12" s="260">
        <v>990516876.26482975</v>
      </c>
      <c r="D12" s="260">
        <v>338090524.70041692</v>
      </c>
      <c r="E12" s="260">
        <v>237549523.72890875</v>
      </c>
      <c r="F12" s="260">
        <v>197702641.24796486</v>
      </c>
      <c r="G12" s="260">
        <v>235089270.29642978</v>
      </c>
      <c r="H12" s="260">
        <v>242763436.58360219</v>
      </c>
      <c r="I12" s="260">
        <v>184792538.64730865</v>
      </c>
      <c r="J12" s="260">
        <v>202447758.01303196</v>
      </c>
      <c r="K12" s="260">
        <v>210069251.49929273</v>
      </c>
      <c r="L12" s="260">
        <v>166279499.1296868</v>
      </c>
      <c r="M12" s="260">
        <v>170771800.97533357</v>
      </c>
      <c r="N12" s="260">
        <v>146516438.17011058</v>
      </c>
      <c r="O12" s="260">
        <v>99944386.783485144</v>
      </c>
      <c r="P12" s="260">
        <v>73389244</v>
      </c>
    </row>
    <row r="13" spans="1:16">
      <c r="B13" s="259" t="s">
        <v>918</v>
      </c>
      <c r="C13" s="260">
        <v>545786574.71968079</v>
      </c>
      <c r="D13" s="260">
        <v>404608879.25655985</v>
      </c>
      <c r="E13" s="260">
        <v>311775395.9356702</v>
      </c>
      <c r="F13" s="260">
        <v>281595088.76057702</v>
      </c>
      <c r="G13" s="260">
        <v>335879763.92079407</v>
      </c>
      <c r="H13" s="260">
        <v>338575289.92348051</v>
      </c>
      <c r="I13" s="260">
        <v>280760449.92079389</v>
      </c>
      <c r="J13" s="260">
        <v>281208507.00049567</v>
      </c>
      <c r="K13" s="260">
        <v>299551887.41100121</v>
      </c>
      <c r="L13" s="260">
        <v>259957054.75629485</v>
      </c>
      <c r="M13" s="260">
        <v>252959301.84631157</v>
      </c>
      <c r="N13" s="260">
        <v>210076461.49890628</v>
      </c>
      <c r="O13" s="260">
        <v>179693415.25656101</v>
      </c>
      <c r="P13" s="260">
        <v>154112852</v>
      </c>
    </row>
    <row r="14" spans="1:16">
      <c r="B14" s="261" t="s">
        <v>919</v>
      </c>
      <c r="C14" s="260">
        <v>38073149.610169992</v>
      </c>
      <c r="D14" s="260">
        <v>27165158.921128005</v>
      </c>
      <c r="E14" s="260">
        <v>16573262.61113262</v>
      </c>
      <c r="F14" s="260">
        <v>14775724.407383012</v>
      </c>
      <c r="G14" s="260">
        <v>15507922.78958619</v>
      </c>
      <c r="H14" s="260">
        <v>14725506.913342798</v>
      </c>
      <c r="I14" s="260">
        <v>14158224.44275968</v>
      </c>
      <c r="J14" s="260">
        <v>13672938.756620919</v>
      </c>
      <c r="K14" s="260">
        <v>12311732.036546713</v>
      </c>
      <c r="L14" s="260">
        <v>9778254.1361219175</v>
      </c>
      <c r="M14" s="260">
        <v>11323443.472229226</v>
      </c>
      <c r="N14" s="260">
        <v>11167267.029979846</v>
      </c>
      <c r="O14" s="260">
        <v>8489011.9629848395</v>
      </c>
      <c r="P14" s="260">
        <v>8381394</v>
      </c>
    </row>
    <row r="15" spans="1:16">
      <c r="B15" s="501"/>
      <c r="C15" s="502"/>
      <c r="D15" s="502"/>
      <c r="E15" s="502"/>
      <c r="F15" s="502"/>
      <c r="G15" s="502"/>
      <c r="H15" s="502"/>
      <c r="I15" s="502"/>
      <c r="J15" s="502"/>
      <c r="K15" s="502"/>
      <c r="L15" s="502"/>
      <c r="M15" s="502"/>
      <c r="N15" s="502"/>
      <c r="O15" s="502"/>
      <c r="P15" s="503"/>
    </row>
    <row r="16" spans="1:16">
      <c r="B16" s="262" t="s">
        <v>920</v>
      </c>
      <c r="C16" s="91">
        <v>100</v>
      </c>
      <c r="D16" s="69">
        <v>104.12966580749818</v>
      </c>
      <c r="E16" s="69">
        <v>111.13443646735416</v>
      </c>
      <c r="F16" s="69">
        <v>102.47946762343254</v>
      </c>
      <c r="G16" s="69">
        <v>106.09646285770032</v>
      </c>
      <c r="H16" s="69">
        <v>99.533280504649142</v>
      </c>
      <c r="I16" s="69">
        <v>106.33202775157389</v>
      </c>
      <c r="J16" s="69">
        <v>121.19002975534742</v>
      </c>
      <c r="K16" s="69">
        <v>129.95220116681912</v>
      </c>
      <c r="L16" s="69">
        <v>135.29951726257025</v>
      </c>
      <c r="M16" s="69">
        <v>142.40966492015315</v>
      </c>
      <c r="N16" s="69">
        <v>157.58954308135253</v>
      </c>
      <c r="O16" s="69">
        <v>131.06349477101156</v>
      </c>
      <c r="P16" s="231">
        <f>(P10/C10)*100</f>
        <v>130.77909137670267</v>
      </c>
    </row>
    <row r="17" spans="2:16">
      <c r="B17" s="259" t="s">
        <v>921</v>
      </c>
      <c r="C17" s="91">
        <v>100</v>
      </c>
      <c r="D17" s="69">
        <v>88.057718684630899</v>
      </c>
      <c r="E17" s="69">
        <v>76.402515083579786</v>
      </c>
      <c r="F17" s="69">
        <v>72.033275523169138</v>
      </c>
      <c r="G17" s="69">
        <v>67.973439802307851</v>
      </c>
      <c r="H17" s="69">
        <v>61.687813675960712</v>
      </c>
      <c r="I17" s="69">
        <v>62.364496363625463</v>
      </c>
      <c r="J17" s="69">
        <v>67.046665267461321</v>
      </c>
      <c r="K17" s="69">
        <v>71.28803443950649</v>
      </c>
      <c r="L17" s="69">
        <v>67.840409715239147</v>
      </c>
      <c r="M17" s="69">
        <v>67.633577419384011</v>
      </c>
      <c r="N17" s="69">
        <v>67.233982306747947</v>
      </c>
      <c r="O17" s="69">
        <v>63.51734962447437</v>
      </c>
      <c r="P17" s="263">
        <f t="shared" ref="P17:P20" si="0">(P11/C11)*100</f>
        <v>61.019752826551645</v>
      </c>
    </row>
    <row r="18" spans="2:16">
      <c r="B18" s="259" t="s">
        <v>922</v>
      </c>
      <c r="C18" s="91">
        <v>100</v>
      </c>
      <c r="D18" s="69">
        <v>34.132737442630237</v>
      </c>
      <c r="E18" s="69">
        <v>23.982380252287218</v>
      </c>
      <c r="F18" s="69">
        <v>19.959542940195806</v>
      </c>
      <c r="G18" s="69">
        <v>23.733999483475241</v>
      </c>
      <c r="H18" s="69">
        <v>24.508763293266263</v>
      </c>
      <c r="I18" s="69">
        <v>18.656172658475892</v>
      </c>
      <c r="J18" s="69">
        <v>20.438597550851267</v>
      </c>
      <c r="K18" s="69">
        <v>21.208043652062674</v>
      </c>
      <c r="L18" s="69">
        <v>16.7871444812445</v>
      </c>
      <c r="M18" s="69">
        <v>17.240675557119445</v>
      </c>
      <c r="N18" s="69">
        <v>14.791917399995636</v>
      </c>
      <c r="O18" s="69">
        <v>10.090124578227124</v>
      </c>
      <c r="P18" s="231">
        <f t="shared" si="0"/>
        <v>7.409186633623623</v>
      </c>
    </row>
    <row r="19" spans="2:16">
      <c r="B19" s="259" t="s">
        <v>923</v>
      </c>
      <c r="C19" s="91">
        <v>100</v>
      </c>
      <c r="D19" s="69">
        <v>74.13316816456495</v>
      </c>
      <c r="E19" s="69">
        <v>57.124050018232843</v>
      </c>
      <c r="F19" s="69">
        <v>51.594359737632963</v>
      </c>
      <c r="G19" s="69">
        <v>61.540495768571056</v>
      </c>
      <c r="H19" s="69">
        <v>62.034374901466713</v>
      </c>
      <c r="I19" s="69">
        <v>51.441435704972058</v>
      </c>
      <c r="J19" s="69">
        <v>51.523529530737541</v>
      </c>
      <c r="K19" s="69">
        <v>54.884436753478738</v>
      </c>
      <c r="L19" s="69">
        <v>47.629800144829566</v>
      </c>
      <c r="M19" s="69">
        <v>46.347659243218466</v>
      </c>
      <c r="N19" s="69">
        <v>38.490587938481781</v>
      </c>
      <c r="O19" s="69">
        <v>32.92375144054305</v>
      </c>
      <c r="P19" s="231">
        <f t="shared" si="0"/>
        <v>28.236834531731247</v>
      </c>
    </row>
    <row r="20" spans="2:16">
      <c r="B20" s="259" t="s">
        <v>924</v>
      </c>
      <c r="C20" s="91">
        <v>100</v>
      </c>
      <c r="D20" s="69">
        <v>71.349912469210906</v>
      </c>
      <c r="E20" s="69">
        <v>43.530054069142778</v>
      </c>
      <c r="F20" s="69">
        <v>38.808778781559383</v>
      </c>
      <c r="G20" s="69">
        <v>40.731914612716352</v>
      </c>
      <c r="H20" s="69">
        <v>38.676881382593479</v>
      </c>
      <c r="I20" s="69">
        <v>37.186900972799407</v>
      </c>
      <c r="J20" s="69">
        <v>35.912286996525872</v>
      </c>
      <c r="K20" s="69">
        <v>32.337046350528453</v>
      </c>
      <c r="L20" s="69">
        <v>25.682808583585054</v>
      </c>
      <c r="M20" s="69">
        <v>29.741283787051177</v>
      </c>
      <c r="N20" s="69">
        <v>29.331082782278873</v>
      </c>
      <c r="O20" s="69">
        <v>22.296584469379646</v>
      </c>
      <c r="P20" s="263">
        <f t="shared" si="0"/>
        <v>22.013923423244147</v>
      </c>
    </row>
    <row r="22" spans="2:16">
      <c r="B22" t="s">
        <v>51</v>
      </c>
    </row>
    <row r="23" spans="2:16">
      <c r="B23" t="s">
        <v>1323</v>
      </c>
    </row>
  </sheetData>
  <mergeCells count="1">
    <mergeCell ref="B15:P15"/>
  </mergeCells>
  <hyperlinks>
    <hyperlink ref="A1" location="Indice!A1" display="Regresar &lt;-"/>
  </hyperlinks>
  <pageMargins left="0.7" right="0.7" top="0.75" bottom="0.75" header="0.3" footer="0.3"/>
  <pageSetup paperSize="9" orientation="portrait" verticalDpi="0"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31"/>
  <sheetViews>
    <sheetView workbookViewId="0"/>
  </sheetViews>
  <sheetFormatPr baseColWidth="10" defaultRowHeight="15"/>
  <cols>
    <col min="2" max="2" width="32.85546875" customWidth="1"/>
  </cols>
  <sheetData>
    <row r="1" spans="1:33">
      <c r="A1" s="1" t="s">
        <v>1552</v>
      </c>
    </row>
    <row r="2" spans="1:33" ht="21">
      <c r="B2" s="2" t="s">
        <v>874</v>
      </c>
    </row>
    <row r="3" spans="1:33" ht="21">
      <c r="B3" s="41" t="s">
        <v>875</v>
      </c>
    </row>
    <row r="4" spans="1:33" ht="21">
      <c r="B4" s="41"/>
    </row>
    <row r="5" spans="1:33" ht="15.75">
      <c r="B5" s="47" t="s">
        <v>925</v>
      </c>
    </row>
    <row r="7" spans="1:33">
      <c r="B7" s="258"/>
    </row>
    <row r="8" spans="1:33">
      <c r="B8" s="258" t="s">
        <v>932</v>
      </c>
      <c r="C8" s="66"/>
      <c r="D8" s="66"/>
      <c r="E8" s="66"/>
      <c r="F8" s="66"/>
      <c r="G8" s="66"/>
      <c r="H8" s="66"/>
      <c r="I8" s="66"/>
      <c r="J8" s="66"/>
      <c r="K8" s="66"/>
      <c r="L8" s="66"/>
      <c r="M8" s="66"/>
      <c r="N8" s="66"/>
      <c r="O8" s="66"/>
      <c r="P8" s="66"/>
      <c r="Q8" s="66"/>
      <c r="R8" s="66"/>
      <c r="S8" s="66"/>
      <c r="T8" s="66"/>
      <c r="U8" s="66"/>
      <c r="V8" s="66"/>
      <c r="W8" s="66"/>
      <c r="X8" s="66"/>
      <c r="Y8" s="66"/>
      <c r="Z8" s="66"/>
      <c r="AA8" s="66"/>
      <c r="AB8" s="66"/>
      <c r="AC8" s="66"/>
      <c r="AD8" s="66"/>
    </row>
    <row r="9" spans="1:33">
      <c r="B9" s="266"/>
      <c r="C9" s="116">
        <v>1990</v>
      </c>
      <c r="D9" s="116">
        <v>1991</v>
      </c>
      <c r="E9" s="116">
        <v>1992</v>
      </c>
      <c r="F9" s="116">
        <v>1993</v>
      </c>
      <c r="G9" s="116">
        <v>1994</v>
      </c>
      <c r="H9" s="116">
        <v>1995</v>
      </c>
      <c r="I9" s="116">
        <v>1996</v>
      </c>
      <c r="J9" s="116">
        <v>1997</v>
      </c>
      <c r="K9" s="116">
        <v>1998</v>
      </c>
      <c r="L9" s="116">
        <v>1999</v>
      </c>
      <c r="M9" s="116">
        <v>2000</v>
      </c>
      <c r="N9" s="116">
        <v>2001</v>
      </c>
      <c r="O9" s="116">
        <v>2002</v>
      </c>
      <c r="P9" s="116">
        <v>2003</v>
      </c>
      <c r="Q9" s="116">
        <v>2004</v>
      </c>
      <c r="R9" s="116">
        <v>2005</v>
      </c>
      <c r="S9" s="116">
        <v>2006</v>
      </c>
      <c r="T9" s="116">
        <v>2007</v>
      </c>
      <c r="U9" s="116">
        <v>2008</v>
      </c>
      <c r="V9" s="116">
        <v>2009</v>
      </c>
      <c r="W9" s="116">
        <v>2010</v>
      </c>
      <c r="X9" s="116">
        <v>2011</v>
      </c>
      <c r="Y9" s="116">
        <v>2012</v>
      </c>
      <c r="Z9" s="116">
        <v>2013</v>
      </c>
      <c r="AA9" s="116">
        <v>2014</v>
      </c>
      <c r="AB9" s="116">
        <v>2015</v>
      </c>
      <c r="AC9" s="116">
        <v>2016</v>
      </c>
      <c r="AD9" s="116">
        <v>2017</v>
      </c>
      <c r="AE9" s="116">
        <v>2018</v>
      </c>
      <c r="AF9" s="116">
        <v>2019</v>
      </c>
      <c r="AG9" s="116">
        <v>2020</v>
      </c>
    </row>
    <row r="10" spans="1:33">
      <c r="B10" s="269" t="s">
        <v>926</v>
      </c>
      <c r="C10" s="117">
        <v>58669.985086276851</v>
      </c>
      <c r="D10" s="117">
        <v>62070.538005711867</v>
      </c>
      <c r="E10" s="117">
        <v>66075.532092582987</v>
      </c>
      <c r="F10" s="117">
        <v>65788.816766444725</v>
      </c>
      <c r="G10" s="117">
        <v>69787.461844638296</v>
      </c>
      <c r="H10" s="117">
        <v>70795.762642433372</v>
      </c>
      <c r="I10" s="117">
        <v>75658.643613375287</v>
      </c>
      <c r="J10" s="117">
        <v>75125.780388467218</v>
      </c>
      <c r="K10" s="117">
        <v>81749.863910035303</v>
      </c>
      <c r="L10" s="117">
        <v>85422.296272585154</v>
      </c>
      <c r="M10" s="117">
        <v>86572.653645292216</v>
      </c>
      <c r="N10" s="117">
        <v>90395.957164701642</v>
      </c>
      <c r="O10" s="117">
        <v>92126.389789844776</v>
      </c>
      <c r="P10" s="117">
        <v>96649.849626739466</v>
      </c>
      <c r="Q10" s="117">
        <v>100324.25146039897</v>
      </c>
      <c r="R10" s="117">
        <v>102911.04822712722</v>
      </c>
      <c r="S10" s="117">
        <v>106196.01627251197</v>
      </c>
      <c r="T10" s="117">
        <v>108549.8958622089</v>
      </c>
      <c r="U10" s="117">
        <v>102618.2571676534</v>
      </c>
      <c r="V10" s="117">
        <v>95324.662141394336</v>
      </c>
      <c r="W10" s="117">
        <v>91987.868498247772</v>
      </c>
      <c r="X10" s="117">
        <v>86788.328180982353</v>
      </c>
      <c r="Y10" s="117">
        <v>79607.065609650672</v>
      </c>
      <c r="Z10" s="117">
        <v>80409.411731439235</v>
      </c>
      <c r="AA10" s="117">
        <v>80684.340255748073</v>
      </c>
      <c r="AB10" s="117">
        <v>83819.677808566979</v>
      </c>
      <c r="AC10" s="117">
        <v>86665.964832924932</v>
      </c>
      <c r="AD10" s="117">
        <v>89311.093692673734</v>
      </c>
      <c r="AE10" s="117">
        <v>90446.343289539567</v>
      </c>
      <c r="AF10" s="117">
        <v>91625.145924582102</v>
      </c>
      <c r="AG10" s="268">
        <v>74255.789137558837</v>
      </c>
    </row>
    <row r="11" spans="1:33">
      <c r="B11" s="264"/>
      <c r="C11" s="265"/>
      <c r="D11" s="265"/>
      <c r="E11" s="265"/>
      <c r="F11" s="265"/>
      <c r="G11" s="265"/>
      <c r="H11" s="265"/>
      <c r="I11" s="265"/>
      <c r="J11" s="265"/>
      <c r="K11" s="265"/>
      <c r="L11" s="265"/>
      <c r="M11" s="265"/>
      <c r="N11" s="265"/>
      <c r="O11" s="265"/>
      <c r="P11" s="265"/>
      <c r="Q11" s="265"/>
      <c r="R11" s="265"/>
      <c r="S11" s="265"/>
      <c r="T11" s="265"/>
      <c r="U11" s="265"/>
      <c r="V11" s="265"/>
      <c r="W11" s="265"/>
      <c r="X11" s="265"/>
      <c r="Y11" s="265"/>
      <c r="Z11" s="265"/>
      <c r="AA11" s="265"/>
      <c r="AB11" s="265"/>
      <c r="AC11" s="265"/>
      <c r="AD11" s="265"/>
    </row>
    <row r="12" spans="1:33">
      <c r="B12" s="258"/>
      <c r="C12" s="265"/>
      <c r="D12" s="265"/>
      <c r="E12" s="265"/>
      <c r="F12" s="265"/>
      <c r="G12" s="265"/>
      <c r="H12" s="265"/>
      <c r="I12" s="265"/>
      <c r="J12" s="265"/>
      <c r="K12" s="265"/>
      <c r="L12" s="265"/>
      <c r="M12" s="265"/>
      <c r="N12" s="265"/>
      <c r="O12" s="265"/>
      <c r="P12" s="265"/>
      <c r="Q12" s="265"/>
      <c r="R12" s="265"/>
      <c r="S12" s="265"/>
      <c r="T12" s="265"/>
      <c r="U12" s="265"/>
      <c r="V12" s="265"/>
      <c r="W12" s="265"/>
      <c r="X12" s="265"/>
      <c r="Y12" s="265"/>
      <c r="Z12" s="265"/>
      <c r="AA12" s="265"/>
      <c r="AB12" s="265"/>
      <c r="AC12" s="265"/>
      <c r="AD12" s="265"/>
    </row>
    <row r="13" spans="1:33">
      <c r="B13" s="258" t="s">
        <v>933</v>
      </c>
      <c r="C13" s="265"/>
      <c r="D13" s="265"/>
      <c r="E13" s="265"/>
      <c r="F13" s="265"/>
      <c r="G13" s="265"/>
      <c r="H13" s="265"/>
      <c r="I13" s="265"/>
      <c r="J13" s="265"/>
      <c r="K13" s="265"/>
      <c r="L13" s="265"/>
      <c r="M13" s="265"/>
      <c r="N13" s="265"/>
      <c r="O13" s="265"/>
      <c r="P13" s="265"/>
      <c r="Q13" s="265"/>
      <c r="R13" s="265"/>
      <c r="S13" s="265"/>
      <c r="T13" s="265"/>
      <c r="U13" s="265"/>
      <c r="V13" s="265"/>
      <c r="W13" s="265"/>
      <c r="X13" s="265"/>
      <c r="Y13" s="265"/>
      <c r="Z13" s="265"/>
      <c r="AA13" s="265"/>
      <c r="AB13" s="265"/>
      <c r="AC13" s="265"/>
      <c r="AD13" s="265"/>
    </row>
    <row r="14" spans="1:33">
      <c r="B14" s="116"/>
      <c r="C14" s="116">
        <v>1990</v>
      </c>
      <c r="D14" s="116">
        <v>1991</v>
      </c>
      <c r="E14" s="116">
        <v>1992</v>
      </c>
      <c r="F14" s="116">
        <v>1993</v>
      </c>
      <c r="G14" s="116">
        <v>1994</v>
      </c>
      <c r="H14" s="116">
        <v>1995</v>
      </c>
      <c r="I14" s="116">
        <v>1996</v>
      </c>
      <c r="J14" s="116">
        <v>1997</v>
      </c>
      <c r="K14" s="116">
        <v>1998</v>
      </c>
      <c r="L14" s="116">
        <v>1999</v>
      </c>
      <c r="M14" s="116">
        <v>2000</v>
      </c>
      <c r="N14" s="116">
        <v>2001</v>
      </c>
      <c r="O14" s="116">
        <v>2002</v>
      </c>
      <c r="P14" s="116">
        <v>2003</v>
      </c>
      <c r="Q14" s="116">
        <v>2004</v>
      </c>
      <c r="R14" s="116">
        <v>2005</v>
      </c>
      <c r="S14" s="116">
        <v>2006</v>
      </c>
      <c r="T14" s="116">
        <v>2007</v>
      </c>
      <c r="U14" s="116">
        <v>2008</v>
      </c>
      <c r="V14" s="116">
        <v>2009</v>
      </c>
      <c r="W14" s="116">
        <v>2010</v>
      </c>
      <c r="X14" s="116">
        <v>2011</v>
      </c>
      <c r="Y14" s="116">
        <v>2012</v>
      </c>
      <c r="Z14" s="116">
        <v>2013</v>
      </c>
      <c r="AA14" s="116">
        <v>2014</v>
      </c>
      <c r="AB14" s="116">
        <v>2015</v>
      </c>
      <c r="AC14" s="116">
        <v>2016</v>
      </c>
      <c r="AD14" s="116">
        <v>2017</v>
      </c>
      <c r="AE14" s="116">
        <v>2018</v>
      </c>
      <c r="AF14" s="116">
        <v>2019</v>
      </c>
      <c r="AG14" s="116">
        <v>2020</v>
      </c>
    </row>
    <row r="15" spans="1:33">
      <c r="B15" s="270" t="s">
        <v>927</v>
      </c>
      <c r="C15" s="267">
        <v>111.80806124907937</v>
      </c>
      <c r="D15" s="267">
        <v>115.76553537569356</v>
      </c>
      <c r="E15" s="267">
        <v>120.05600817729118</v>
      </c>
      <c r="F15" s="267">
        <v>121.83397916297641</v>
      </c>
      <c r="G15" s="267">
        <v>129.24254710475918</v>
      </c>
      <c r="H15" s="267">
        <v>98.549080120393171</v>
      </c>
      <c r="I15" s="267">
        <v>98.949934532003994</v>
      </c>
      <c r="J15" s="267">
        <v>45.48256237744674</v>
      </c>
      <c r="K15" s="267">
        <v>48.544432883474379</v>
      </c>
      <c r="L15" s="267">
        <v>48.854800060700441</v>
      </c>
      <c r="M15" s="267">
        <v>40.024636786283665</v>
      </c>
      <c r="N15" s="267">
        <v>38.790747295434102</v>
      </c>
      <c r="O15" s="267">
        <v>42.241363410100249</v>
      </c>
      <c r="P15" s="267">
        <v>47.160637944580039</v>
      </c>
      <c r="Q15" s="267">
        <v>36.785412484777154</v>
      </c>
      <c r="R15" s="267">
        <v>16.825982594772363</v>
      </c>
      <c r="S15" s="267">
        <v>17.229445277414865</v>
      </c>
      <c r="T15" s="267">
        <v>15.653891103171372</v>
      </c>
      <c r="U15" s="267">
        <v>11.996283905638762</v>
      </c>
      <c r="V15" s="267">
        <v>8.4892252565824116</v>
      </c>
      <c r="W15" s="267">
        <v>6.8662339698040542</v>
      </c>
      <c r="X15" s="267">
        <v>6.743152724623374</v>
      </c>
      <c r="Y15" s="267">
        <v>5.4530810459863703</v>
      </c>
      <c r="Z15" s="267">
        <v>5.3631128503097623</v>
      </c>
      <c r="AA15" s="267">
        <v>3.8648677401068627</v>
      </c>
      <c r="AB15" s="267">
        <v>4.7749488604058978</v>
      </c>
      <c r="AC15" s="267">
        <v>8.6417959989036017</v>
      </c>
      <c r="AD15" s="267">
        <v>17.128886986042872</v>
      </c>
      <c r="AE15" s="267">
        <v>17.200216874745731</v>
      </c>
      <c r="AF15" s="267">
        <v>19.43731234315625</v>
      </c>
      <c r="AG15" s="267">
        <v>12.066401313818151</v>
      </c>
    </row>
    <row r="16" spans="1:33">
      <c r="B16" s="270" t="s">
        <v>928</v>
      </c>
      <c r="C16" s="267">
        <v>663.27285978057103</v>
      </c>
      <c r="D16" s="267">
        <v>693.24930999529965</v>
      </c>
      <c r="E16" s="267">
        <v>720.12955257651288</v>
      </c>
      <c r="F16" s="267">
        <v>683.3200839752277</v>
      </c>
      <c r="G16" s="267">
        <v>686.2821300691412</v>
      </c>
      <c r="H16" s="267">
        <v>674.80169777306537</v>
      </c>
      <c r="I16" s="267">
        <v>686.61187921586964</v>
      </c>
      <c r="J16" s="267">
        <v>630.61911846605449</v>
      </c>
      <c r="K16" s="267">
        <v>654.41131449107468</v>
      </c>
      <c r="L16" s="267">
        <v>628.17040618563362</v>
      </c>
      <c r="M16" s="267">
        <v>596.56078901495334</v>
      </c>
      <c r="N16" s="267">
        <v>580.22100438970722</v>
      </c>
      <c r="O16" s="267">
        <v>568.63344391912904</v>
      </c>
      <c r="P16" s="267">
        <v>581.63394615897641</v>
      </c>
      <c r="Q16" s="267">
        <v>594.40128620595397</v>
      </c>
      <c r="R16" s="267">
        <v>578.69840492306525</v>
      </c>
      <c r="S16" s="267">
        <v>578.30096623744168</v>
      </c>
      <c r="T16" s="267">
        <v>566.91087930990432</v>
      </c>
      <c r="U16" s="267">
        <v>521.76806384478948</v>
      </c>
      <c r="V16" s="267">
        <v>463.16296102009647</v>
      </c>
      <c r="W16" s="267">
        <v>442.68852984351122</v>
      </c>
      <c r="X16" s="267">
        <v>409.97818720138389</v>
      </c>
      <c r="Y16" s="267">
        <v>383.43237274237708</v>
      </c>
      <c r="Z16" s="267">
        <v>357.48837975204515</v>
      </c>
      <c r="AA16" s="267">
        <v>345.85257735893856</v>
      </c>
      <c r="AB16" s="267">
        <v>353.27262842089499</v>
      </c>
      <c r="AC16" s="267">
        <v>359.35611847082896</v>
      </c>
      <c r="AD16" s="267">
        <v>377.9469733025478</v>
      </c>
      <c r="AE16" s="267">
        <v>373.45056693887625</v>
      </c>
      <c r="AF16" s="267">
        <v>367.12913424807778</v>
      </c>
      <c r="AG16" s="267">
        <v>280.7795148304333</v>
      </c>
    </row>
    <row r="17" spans="2:33">
      <c r="B17" s="270" t="s">
        <v>929</v>
      </c>
      <c r="C17" s="267">
        <v>341.50345096784798</v>
      </c>
      <c r="D17" s="267">
        <v>358.31040598054005</v>
      </c>
      <c r="E17" s="267">
        <v>376.52056815211</v>
      </c>
      <c r="F17" s="267">
        <v>329.54946208678325</v>
      </c>
      <c r="G17" s="267">
        <v>315.22032510971144</v>
      </c>
      <c r="H17" s="267">
        <v>279.19592921599212</v>
      </c>
      <c r="I17" s="267">
        <v>277.61143048314727</v>
      </c>
      <c r="J17" s="267">
        <v>248.65660585407895</v>
      </c>
      <c r="K17" s="267">
        <v>232.73016205690107</v>
      </c>
      <c r="L17" s="267">
        <v>211.55927465414771</v>
      </c>
      <c r="M17" s="267">
        <v>177.78443020390702</v>
      </c>
      <c r="N17" s="267">
        <v>161.56553888851528</v>
      </c>
      <c r="O17" s="267">
        <v>139.07889895855925</v>
      </c>
      <c r="P17" s="267">
        <v>126.72544740387136</v>
      </c>
      <c r="Q17" s="267">
        <v>113.41088014082086</v>
      </c>
      <c r="R17" s="267">
        <v>96.378875781987603</v>
      </c>
      <c r="S17" s="267">
        <v>81.730520483574409</v>
      </c>
      <c r="T17" s="267">
        <v>75.092097056899277</v>
      </c>
      <c r="U17" s="267">
        <v>67.166174589775892</v>
      </c>
      <c r="V17" s="267">
        <v>58.516303650834722</v>
      </c>
      <c r="W17" s="267">
        <v>53.42727862919488</v>
      </c>
      <c r="X17" s="267">
        <v>47.09915937253345</v>
      </c>
      <c r="Y17" s="267">
        <v>42.560027149948645</v>
      </c>
      <c r="Z17" s="267">
        <v>38.258745302070203</v>
      </c>
      <c r="AA17" s="267">
        <v>33.889901801830135</v>
      </c>
      <c r="AB17" s="267">
        <v>32.371950033240111</v>
      </c>
      <c r="AC17" s="267">
        <v>30.755680042885601</v>
      </c>
      <c r="AD17" s="267">
        <v>30.891207290847944</v>
      </c>
      <c r="AE17" s="267">
        <v>30.744464745092436</v>
      </c>
      <c r="AF17" s="267">
        <v>31.576519763135167</v>
      </c>
      <c r="AG17" s="267">
        <v>22.883867477761871</v>
      </c>
    </row>
    <row r="18" spans="2:33">
      <c r="B18" s="270" t="s">
        <v>49</v>
      </c>
      <c r="C18" s="267"/>
      <c r="D18" s="267"/>
      <c r="E18" s="267"/>
      <c r="F18" s="267"/>
      <c r="G18" s="267"/>
      <c r="H18" s="267"/>
      <c r="I18" s="267"/>
      <c r="J18" s="267"/>
      <c r="K18" s="267"/>
      <c r="L18" s="267"/>
      <c r="M18" s="267">
        <v>30.493378719640059</v>
      </c>
      <c r="N18" s="267">
        <v>30.032670022009395</v>
      </c>
      <c r="O18" s="267">
        <v>29.307515175599651</v>
      </c>
      <c r="P18" s="267">
        <v>29.963590619919714</v>
      </c>
      <c r="Q18" s="267">
        <v>29.363719489097203</v>
      </c>
      <c r="R18" s="267">
        <v>28.449477613566259</v>
      </c>
      <c r="S18" s="267">
        <v>28.71280364165106</v>
      </c>
      <c r="T18" s="267">
        <v>28.572317678526495</v>
      </c>
      <c r="U18" s="267">
        <v>26.437078143011661</v>
      </c>
      <c r="V18" s="267">
        <v>23.644381352607596</v>
      </c>
      <c r="W18" s="267">
        <v>22.994612807366373</v>
      </c>
      <c r="X18" s="267">
        <v>21.299481242165434</v>
      </c>
      <c r="Y18" s="267">
        <v>19.8251517757733</v>
      </c>
      <c r="Z18" s="267">
        <v>19.03741560093335</v>
      </c>
      <c r="AA18" s="267">
        <v>17.11627734954391</v>
      </c>
      <c r="AB18" s="267">
        <v>17.107779337612264</v>
      </c>
      <c r="AC18" s="267">
        <v>17.426162958667724</v>
      </c>
      <c r="AD18" s="267">
        <v>18.847002043796415</v>
      </c>
      <c r="AE18" s="267">
        <v>19.066826988810185</v>
      </c>
      <c r="AF18" s="267">
        <v>19.23694404468408</v>
      </c>
      <c r="AG18" s="267">
        <v>14.560272458632504</v>
      </c>
    </row>
    <row r="19" spans="2:33">
      <c r="B19" s="264"/>
      <c r="C19" s="265" t="s">
        <v>930</v>
      </c>
      <c r="D19" s="265"/>
      <c r="E19" s="265"/>
      <c r="F19" s="265"/>
      <c r="G19" s="265"/>
      <c r="H19" s="265"/>
      <c r="I19" s="265"/>
      <c r="J19" s="265"/>
      <c r="K19" s="265"/>
      <c r="L19" s="265"/>
      <c r="M19" s="265"/>
      <c r="N19" s="265"/>
      <c r="O19" s="265"/>
      <c r="P19" s="265"/>
      <c r="Q19" s="265"/>
      <c r="R19" s="265"/>
      <c r="S19" s="265"/>
      <c r="T19" s="265"/>
      <c r="U19" s="265"/>
      <c r="V19" s="265"/>
      <c r="W19" s="265"/>
      <c r="X19" s="265"/>
      <c r="Y19" s="265"/>
      <c r="Z19" s="265"/>
      <c r="AA19" s="265"/>
      <c r="AB19" s="265"/>
      <c r="AC19" s="265"/>
      <c r="AD19" s="265"/>
    </row>
    <row r="20" spans="2:33">
      <c r="B20" s="66"/>
      <c r="C20" s="265"/>
      <c r="D20" s="265"/>
      <c r="E20" s="265"/>
      <c r="F20" s="265"/>
      <c r="G20" s="265"/>
      <c r="H20" s="265"/>
      <c r="I20" s="265"/>
      <c r="J20" s="265"/>
      <c r="K20" s="265"/>
      <c r="L20" s="265"/>
      <c r="M20" s="265"/>
      <c r="N20" s="265"/>
      <c r="O20" s="265"/>
      <c r="P20" s="265"/>
      <c r="Q20" s="265"/>
      <c r="R20" s="265"/>
      <c r="S20" s="265"/>
      <c r="T20" s="265"/>
      <c r="U20" s="265"/>
      <c r="V20" s="265"/>
      <c r="W20" s="265"/>
      <c r="X20" s="265"/>
      <c r="Y20" s="265"/>
      <c r="Z20" s="265"/>
      <c r="AA20" s="265"/>
      <c r="AB20" s="265"/>
      <c r="AC20" s="265"/>
      <c r="AD20" s="265"/>
    </row>
    <row r="21" spans="2:33">
      <c r="B21" s="258" t="s">
        <v>1325</v>
      </c>
      <c r="C21" s="66"/>
      <c r="D21" s="66"/>
      <c r="E21" s="66"/>
      <c r="F21" s="66"/>
      <c r="G21" s="66"/>
      <c r="H21" s="66"/>
      <c r="I21" s="66"/>
      <c r="J21" s="66"/>
      <c r="K21" s="66"/>
      <c r="L21" s="66"/>
      <c r="M21" s="66"/>
      <c r="N21" s="66"/>
      <c r="O21" s="66"/>
      <c r="P21" s="66"/>
      <c r="Q21" s="66"/>
      <c r="R21" s="66"/>
      <c r="S21" s="66"/>
      <c r="T21" s="66"/>
      <c r="U21" s="66"/>
      <c r="V21" s="66"/>
      <c r="W21" s="66"/>
      <c r="X21" s="66"/>
      <c r="Y21" s="66"/>
      <c r="Z21" s="66"/>
      <c r="AA21" s="66"/>
      <c r="AB21" s="66"/>
      <c r="AC21" s="66"/>
      <c r="AD21" s="66"/>
    </row>
    <row r="22" spans="2:33">
      <c r="B22" s="271"/>
      <c r="C22" s="9">
        <v>1990</v>
      </c>
      <c r="D22" s="9">
        <v>1991</v>
      </c>
      <c r="E22" s="9">
        <v>1992</v>
      </c>
      <c r="F22" s="9">
        <v>1993</v>
      </c>
      <c r="G22" s="9">
        <v>1994</v>
      </c>
      <c r="H22" s="9">
        <v>1995</v>
      </c>
      <c r="I22" s="9">
        <v>1996</v>
      </c>
      <c r="J22" s="9">
        <v>1997</v>
      </c>
      <c r="K22" s="9">
        <v>1998</v>
      </c>
      <c r="L22" s="9">
        <v>1999</v>
      </c>
      <c r="M22" s="9">
        <v>2000</v>
      </c>
      <c r="N22" s="9">
        <v>2001</v>
      </c>
      <c r="O22" s="9">
        <v>2002</v>
      </c>
      <c r="P22" s="9">
        <v>2003</v>
      </c>
      <c r="Q22" s="9">
        <v>2004</v>
      </c>
      <c r="R22" s="9">
        <v>2005</v>
      </c>
      <c r="S22" s="9">
        <v>2006</v>
      </c>
      <c r="T22" s="9">
        <v>2007</v>
      </c>
      <c r="U22" s="9">
        <v>2008</v>
      </c>
      <c r="V22" s="9">
        <v>2009</v>
      </c>
      <c r="W22" s="9">
        <v>2010</v>
      </c>
      <c r="X22" s="9">
        <v>2011</v>
      </c>
      <c r="Y22" s="9">
        <v>2012</v>
      </c>
      <c r="Z22" s="9">
        <v>2013</v>
      </c>
      <c r="AA22" s="9">
        <v>2014</v>
      </c>
      <c r="AB22" s="9">
        <v>2015</v>
      </c>
      <c r="AC22" s="9">
        <v>2016</v>
      </c>
      <c r="AD22" s="9">
        <v>2017</v>
      </c>
      <c r="AE22" s="272">
        <v>2018</v>
      </c>
      <c r="AF22" s="272">
        <v>2019</v>
      </c>
      <c r="AG22" s="272">
        <v>2020</v>
      </c>
    </row>
    <row r="23" spans="2:33">
      <c r="B23" s="270" t="s">
        <v>931</v>
      </c>
      <c r="C23" s="273">
        <v>100</v>
      </c>
      <c r="D23" s="273">
        <v>105.79606917307777</v>
      </c>
      <c r="E23" s="273">
        <v>112.62237751623073</v>
      </c>
      <c r="F23" s="273">
        <v>112.13368585265415</v>
      </c>
      <c r="G23" s="273">
        <v>118.94917263403543</v>
      </c>
      <c r="H23" s="273">
        <v>120.66776996504264</v>
      </c>
      <c r="I23" s="273">
        <v>128.95630278773012</v>
      </c>
      <c r="J23" s="273">
        <v>128.04806457337833</v>
      </c>
      <c r="K23" s="273">
        <v>139.33847740001715</v>
      </c>
      <c r="L23" s="273">
        <v>145.59795123003326</v>
      </c>
      <c r="M23" s="273">
        <v>147.55867675436298</v>
      </c>
      <c r="N23" s="273">
        <v>154.07530278347662</v>
      </c>
      <c r="O23" s="273">
        <v>157.02473701735013</v>
      </c>
      <c r="P23" s="273">
        <v>164.73474381255002</v>
      </c>
      <c r="Q23" s="273">
        <v>170.99757450571644</v>
      </c>
      <c r="R23" s="273">
        <v>175.40663778215026</v>
      </c>
      <c r="S23" s="273">
        <v>181.00569842713605</v>
      </c>
      <c r="T23" s="273">
        <v>185.01776624381512</v>
      </c>
      <c r="U23" s="273">
        <v>174.90759034069745</v>
      </c>
      <c r="V23" s="273">
        <v>162.47602926984749</v>
      </c>
      <c r="W23" s="273">
        <v>156.78863453429463</v>
      </c>
      <c r="X23" s="273">
        <v>147.92628301056533</v>
      </c>
      <c r="Y23" s="273">
        <v>135.68618688514221</v>
      </c>
      <c r="Z23" s="273">
        <v>137.05374496549399</v>
      </c>
      <c r="AA23" s="273">
        <v>137.52234662595896</v>
      </c>
      <c r="AB23" s="273">
        <v>142.86636972091671</v>
      </c>
      <c r="AC23" s="273">
        <v>147.71772091893109</v>
      </c>
      <c r="AD23" s="273">
        <v>152.2262082755565</v>
      </c>
      <c r="AE23" s="273">
        <v>154.16118336579456</v>
      </c>
      <c r="AF23" s="273">
        <v>156.17039239032226</v>
      </c>
      <c r="AG23" s="273">
        <v>126.56520881735756</v>
      </c>
    </row>
    <row r="24" spans="2:33">
      <c r="B24" s="270" t="s">
        <v>927</v>
      </c>
      <c r="C24" s="273">
        <v>99.999999999999986</v>
      </c>
      <c r="D24" s="273">
        <v>103.53952486287903</v>
      </c>
      <c r="E24" s="273">
        <v>107.37688037523297</v>
      </c>
      <c r="F24" s="273">
        <v>108.96707965587731</v>
      </c>
      <c r="G24" s="273">
        <v>115.59322794877937</v>
      </c>
      <c r="H24" s="273">
        <v>88.141301279566392</v>
      </c>
      <c r="I24" s="273">
        <v>88.499821414101078</v>
      </c>
      <c r="J24" s="273">
        <v>40.679144123716966</v>
      </c>
      <c r="K24" s="273">
        <v>43.417650159705367</v>
      </c>
      <c r="L24" s="273">
        <v>43.695239426309897</v>
      </c>
      <c r="M24" s="273">
        <v>35.797630635164268</v>
      </c>
      <c r="N24" s="273">
        <v>34.694052344775372</v>
      </c>
      <c r="O24" s="273">
        <v>37.780248524296866</v>
      </c>
      <c r="P24" s="273">
        <v>42.179997951595247</v>
      </c>
      <c r="Q24" s="273">
        <v>32.900501156914608</v>
      </c>
      <c r="R24" s="273">
        <v>15.048988782023898</v>
      </c>
      <c r="S24" s="273">
        <v>15.409841727808987</v>
      </c>
      <c r="T24" s="273">
        <v>14.000681997605309</v>
      </c>
      <c r="U24" s="273">
        <v>10.729355085510472</v>
      </c>
      <c r="V24" s="273">
        <v>7.592677273663317</v>
      </c>
      <c r="W24" s="273">
        <v>6.1410902694286644</v>
      </c>
      <c r="X24" s="273">
        <v>6.0310076476519683</v>
      </c>
      <c r="Y24" s="273">
        <v>4.8771805763077483</v>
      </c>
      <c r="Z24" s="273">
        <v>4.7967139313525324</v>
      </c>
      <c r="AA24" s="273">
        <v>3.4566986467075385</v>
      </c>
      <c r="AB24" s="273">
        <v>4.2706660030250863</v>
      </c>
      <c r="AC24" s="273">
        <v>7.7291350036487261</v>
      </c>
      <c r="AD24" s="273">
        <v>15.319903408291959</v>
      </c>
      <c r="AE24" s="273">
        <v>15.383700139856739</v>
      </c>
      <c r="AF24" s="273">
        <v>17.384535717737702</v>
      </c>
      <c r="AG24" s="273">
        <v>10.792067386748919</v>
      </c>
    </row>
    <row r="25" spans="2:33">
      <c r="B25" s="270" t="s">
        <v>928</v>
      </c>
      <c r="C25" s="273">
        <v>100</v>
      </c>
      <c r="D25" s="273">
        <v>104.51947486961033</v>
      </c>
      <c r="E25" s="273">
        <v>108.5721422122943</v>
      </c>
      <c r="F25" s="273">
        <v>103.0224701492066</v>
      </c>
      <c r="G25" s="273">
        <v>103.46905047436772</v>
      </c>
      <c r="H25" s="273">
        <v>101.73817424043378</v>
      </c>
      <c r="I25" s="273">
        <v>103.51876593337768</v>
      </c>
      <c r="J25" s="273">
        <v>95.076876607717779</v>
      </c>
      <c r="K25" s="273">
        <v>98.66396684881272</v>
      </c>
      <c r="L25" s="273">
        <v>94.707690345335365</v>
      </c>
      <c r="M25" s="273">
        <v>89.941986954254716</v>
      </c>
      <c r="N25" s="273">
        <v>87.47847825126756</v>
      </c>
      <c r="O25" s="273">
        <v>85.731450568812463</v>
      </c>
      <c r="P25" s="273">
        <v>87.691503968878962</v>
      </c>
      <c r="Q25" s="273">
        <v>89.616404084828417</v>
      </c>
      <c r="R25" s="273">
        <v>87.248919715260868</v>
      </c>
      <c r="S25" s="273">
        <v>87.188998872765524</v>
      </c>
      <c r="T25" s="273">
        <v>85.47174378542401</v>
      </c>
      <c r="U25" s="273">
        <v>78.665673734547923</v>
      </c>
      <c r="V25" s="273">
        <v>69.829928089221625</v>
      </c>
      <c r="W25" s="273">
        <v>66.743049005497497</v>
      </c>
      <c r="X25" s="273">
        <v>61.811391971777049</v>
      </c>
      <c r="Y25" s="273">
        <v>57.809145525602702</v>
      </c>
      <c r="Z25" s="273">
        <v>53.897634205975528</v>
      </c>
      <c r="AA25" s="273">
        <v>52.143333208802808</v>
      </c>
      <c r="AB25" s="273">
        <v>53.262035859234061</v>
      </c>
      <c r="AC25" s="273">
        <v>54.179228528921549</v>
      </c>
      <c r="AD25" s="273">
        <v>56.982125490191635</v>
      </c>
      <c r="AE25" s="273">
        <v>56.304213481978437</v>
      </c>
      <c r="AF25" s="273">
        <v>55.351146791915198</v>
      </c>
      <c r="AG25" s="273">
        <v>42.332429359965509</v>
      </c>
    </row>
    <row r="26" spans="2:33">
      <c r="B26" s="270" t="s">
        <v>929</v>
      </c>
      <c r="C26" s="273">
        <v>100</v>
      </c>
      <c r="D26" s="273">
        <v>104.92145978761265</v>
      </c>
      <c r="E26" s="273">
        <v>110.25381063793667</v>
      </c>
      <c r="F26" s="273">
        <v>96.499599389937003</v>
      </c>
      <c r="G26" s="273">
        <v>92.30370124118862</v>
      </c>
      <c r="H26" s="273">
        <v>81.754936421499877</v>
      </c>
      <c r="I26" s="273">
        <v>81.290959050742927</v>
      </c>
      <c r="J26" s="273">
        <v>72.812325951426359</v>
      </c>
      <c r="K26" s="273">
        <v>68.1486999318236</v>
      </c>
      <c r="L26" s="273">
        <v>61.949381200855179</v>
      </c>
      <c r="M26" s="273">
        <v>52.059336355182296</v>
      </c>
      <c r="N26" s="273">
        <v>47.310075031636039</v>
      </c>
      <c r="O26" s="273">
        <v>40.725473948915763</v>
      </c>
      <c r="P26" s="273">
        <v>37.108101556432693</v>
      </c>
      <c r="Q26" s="273">
        <v>33.209292561877604</v>
      </c>
      <c r="R26" s="273">
        <v>28.221933192429592</v>
      </c>
      <c r="S26" s="273">
        <v>23.932560637950687</v>
      </c>
      <c r="T26" s="273">
        <v>21.988678838846955</v>
      </c>
      <c r="U26" s="273">
        <v>19.667787953363753</v>
      </c>
      <c r="V26" s="273">
        <v>17.134908442358302</v>
      </c>
      <c r="W26" s="273">
        <v>15.644725837404488</v>
      </c>
      <c r="X26" s="273">
        <v>13.791708177194309</v>
      </c>
      <c r="Y26" s="273">
        <v>12.462546726637795</v>
      </c>
      <c r="Z26" s="273">
        <v>11.203033291066861</v>
      </c>
      <c r="AA26" s="273">
        <v>9.9237362626302748</v>
      </c>
      <c r="AB26" s="273">
        <v>9.4792453609166838</v>
      </c>
      <c r="AC26" s="273">
        <v>9.0059646412712819</v>
      </c>
      <c r="AD26" s="273">
        <v>9.0456501107967728</v>
      </c>
      <c r="AE26" s="273">
        <v>9.0026805462610042</v>
      </c>
      <c r="AF26" s="273">
        <v>9.2463252343848339</v>
      </c>
      <c r="AG26" s="273">
        <v>6.7009183693187202</v>
      </c>
    </row>
    <row r="27" spans="2:33">
      <c r="B27" s="270" t="s">
        <v>49</v>
      </c>
      <c r="C27" s="274"/>
      <c r="D27" s="174"/>
      <c r="E27" s="174"/>
      <c r="F27" s="174"/>
      <c r="G27" s="174"/>
      <c r="H27" s="174"/>
      <c r="I27" s="174"/>
      <c r="J27" s="174"/>
      <c r="K27" s="174"/>
      <c r="L27" s="174"/>
      <c r="M27" s="273">
        <v>100</v>
      </c>
      <c r="N27" s="273">
        <v>98.48915168808783</v>
      </c>
      <c r="O27" s="273">
        <v>96.11107855596002</v>
      </c>
      <c r="P27" s="273">
        <v>98.262612665551814</v>
      </c>
      <c r="Q27" s="273">
        <v>96.295395007128974</v>
      </c>
      <c r="R27" s="273">
        <v>93.297229785962116</v>
      </c>
      <c r="S27" s="273">
        <v>94.16078128186507</v>
      </c>
      <c r="T27" s="273">
        <v>93.700071550692897</v>
      </c>
      <c r="U27" s="273">
        <v>86.697766049729893</v>
      </c>
      <c r="V27" s="273">
        <v>77.539394928968022</v>
      </c>
      <c r="W27" s="273">
        <v>75.408543667075151</v>
      </c>
      <c r="X27" s="273">
        <v>69.849528443520583</v>
      </c>
      <c r="Y27" s="273">
        <v>65.014611722919341</v>
      </c>
      <c r="Z27" s="273">
        <v>62.431309353960842</v>
      </c>
      <c r="AA27" s="273">
        <v>56.131127701240025</v>
      </c>
      <c r="AB27" s="273">
        <v>56.103259317058068</v>
      </c>
      <c r="AC27" s="273">
        <v>57.147366708314109</v>
      </c>
      <c r="AD27" s="273">
        <v>61.806867048345516</v>
      </c>
      <c r="AE27" s="273">
        <v>62.527761072700336</v>
      </c>
      <c r="AF27" s="273">
        <v>63.085643022870478</v>
      </c>
      <c r="AG27" s="273">
        <v>47.748964102999118</v>
      </c>
    </row>
    <row r="30" spans="2:33">
      <c r="B30" t="s">
        <v>6</v>
      </c>
    </row>
    <row r="31" spans="2:33">
      <c r="B31" t="s">
        <v>1324</v>
      </c>
    </row>
  </sheetData>
  <hyperlinks>
    <hyperlink ref="A1" location="Indice!A1" display="Regresar &lt;-"/>
  </hyperlink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49"/>
  <sheetViews>
    <sheetView workbookViewId="0"/>
  </sheetViews>
  <sheetFormatPr baseColWidth="10" defaultRowHeight="15"/>
  <cols>
    <col min="8" max="8" width="17.28515625" bestFit="1" customWidth="1"/>
    <col min="17" max="17" width="23" customWidth="1"/>
  </cols>
  <sheetData>
    <row r="1" spans="1:8">
      <c r="A1" s="1" t="s">
        <v>1552</v>
      </c>
    </row>
    <row r="2" spans="1:8" ht="21">
      <c r="B2" s="2" t="s">
        <v>874</v>
      </c>
    </row>
    <row r="3" spans="1:8" ht="21">
      <c r="B3" s="41" t="s">
        <v>875</v>
      </c>
    </row>
    <row r="4" spans="1:8" ht="21">
      <c r="B4" s="41"/>
    </row>
    <row r="5" spans="1:8" ht="15.75">
      <c r="B5" s="47" t="s">
        <v>934</v>
      </c>
    </row>
    <row r="8" spans="1:8">
      <c r="B8" s="258" t="s">
        <v>935</v>
      </c>
      <c r="C8" s="66"/>
      <c r="D8" s="66"/>
      <c r="E8" s="66"/>
      <c r="F8" s="66"/>
      <c r="G8" s="66"/>
      <c r="H8" s="66"/>
    </row>
    <row r="9" spans="1:8">
      <c r="B9" s="9" t="s">
        <v>245</v>
      </c>
      <c r="C9" s="9" t="s">
        <v>936</v>
      </c>
      <c r="D9" s="9" t="s">
        <v>937</v>
      </c>
      <c r="E9" s="9" t="s">
        <v>62</v>
      </c>
      <c r="F9" s="9" t="s">
        <v>938</v>
      </c>
      <c r="G9" s="9" t="s">
        <v>939</v>
      </c>
      <c r="H9" s="116" t="s">
        <v>940</v>
      </c>
    </row>
    <row r="10" spans="1:8">
      <c r="B10" s="92">
        <v>2000</v>
      </c>
      <c r="C10" s="275">
        <v>4702257</v>
      </c>
      <c r="D10" s="275">
        <v>12746963</v>
      </c>
      <c r="E10" s="275">
        <f t="shared" ref="E10:E27" si="0">SUM(C10:D10)</f>
        <v>17449220</v>
      </c>
      <c r="F10" s="276">
        <f t="shared" ref="F10:F30" si="1">C10*100/E10</f>
        <v>26.948236081612816</v>
      </c>
      <c r="G10" s="276">
        <f t="shared" ref="G10:G30" si="2">D10*100/E10</f>
        <v>73.051763918387181</v>
      </c>
      <c r="H10" s="277"/>
    </row>
    <row r="11" spans="1:8">
      <c r="B11" s="92">
        <v>2001</v>
      </c>
      <c r="C11" s="275">
        <v>5355143</v>
      </c>
      <c r="D11" s="275">
        <v>12795723</v>
      </c>
      <c r="E11" s="275">
        <f t="shared" si="0"/>
        <v>18150866</v>
      </c>
      <c r="F11" s="277">
        <f t="shared" si="1"/>
        <v>29.503512394394846</v>
      </c>
      <c r="G11" s="277">
        <f t="shared" si="2"/>
        <v>70.496487605605154</v>
      </c>
      <c r="H11" s="278">
        <f t="shared" ref="H11:H30" si="3">(E11-E10)*100/E10</f>
        <v>4.0210737213468564</v>
      </c>
    </row>
    <row r="12" spans="1:8">
      <c r="B12" s="92">
        <v>2002</v>
      </c>
      <c r="C12" s="275">
        <v>6003927</v>
      </c>
      <c r="D12" s="275">
        <v>12728712</v>
      </c>
      <c r="E12" s="275">
        <f t="shared" si="0"/>
        <v>18732639</v>
      </c>
      <c r="F12" s="277">
        <f t="shared" si="1"/>
        <v>32.050620310357765</v>
      </c>
      <c r="G12" s="277">
        <f t="shared" si="2"/>
        <v>67.949379689642228</v>
      </c>
      <c r="H12" s="278">
        <f t="shared" si="3"/>
        <v>3.2052079498575989</v>
      </c>
    </row>
    <row r="13" spans="1:8">
      <c r="B13" s="92">
        <v>2003</v>
      </c>
      <c r="C13" s="275">
        <v>6592438</v>
      </c>
      <c r="D13" s="275">
        <v>12095884</v>
      </c>
      <c r="E13" s="275">
        <f t="shared" si="0"/>
        <v>18688322</v>
      </c>
      <c r="F13" s="277">
        <f t="shared" si="1"/>
        <v>35.27570854140891</v>
      </c>
      <c r="G13" s="277">
        <f t="shared" si="2"/>
        <v>64.724291458591097</v>
      </c>
      <c r="H13" s="278">
        <f>(E13-E12)*100/E12</f>
        <v>-0.23657638413893525</v>
      </c>
    </row>
    <row r="14" spans="1:8">
      <c r="B14" s="92">
        <v>2004</v>
      </c>
      <c r="C14" s="275">
        <v>7506816</v>
      </c>
      <c r="D14" s="275">
        <v>12035085</v>
      </c>
      <c r="E14" s="275">
        <f t="shared" si="0"/>
        <v>19541901</v>
      </c>
      <c r="F14" s="277">
        <f t="shared" si="1"/>
        <v>38.413949594770742</v>
      </c>
      <c r="G14" s="277">
        <f t="shared" si="2"/>
        <v>61.586050405229258</v>
      </c>
      <c r="H14" s="278">
        <f t="shared" si="3"/>
        <v>4.5674459162251164</v>
      </c>
    </row>
    <row r="15" spans="1:8">
      <c r="B15" s="92">
        <v>2005</v>
      </c>
      <c r="C15" s="275">
        <v>8434741</v>
      </c>
      <c r="D15" s="275">
        <v>11813472</v>
      </c>
      <c r="E15" s="275">
        <f t="shared" si="0"/>
        <v>20248213</v>
      </c>
      <c r="F15" s="277">
        <f t="shared" si="1"/>
        <v>41.656718052106626</v>
      </c>
      <c r="G15" s="277">
        <f t="shared" si="2"/>
        <v>58.343281947893374</v>
      </c>
      <c r="H15" s="278">
        <f t="shared" si="3"/>
        <v>3.6143464241273149</v>
      </c>
    </row>
    <row r="16" spans="1:8">
      <c r="B16" s="92">
        <v>2006</v>
      </c>
      <c r="C16" s="275">
        <v>9269387</v>
      </c>
      <c r="D16" s="275">
        <v>11359372</v>
      </c>
      <c r="E16" s="275">
        <f t="shared" si="0"/>
        <v>20628759</v>
      </c>
      <c r="F16" s="277">
        <f t="shared" si="1"/>
        <v>44.934292945106392</v>
      </c>
      <c r="G16" s="277">
        <f t="shared" si="2"/>
        <v>55.065707054893608</v>
      </c>
      <c r="H16" s="278">
        <f t="shared" si="3"/>
        <v>1.8794053578950398</v>
      </c>
    </row>
    <row r="17" spans="2:8">
      <c r="B17" s="92">
        <v>2007</v>
      </c>
      <c r="C17" s="275">
        <v>10255426</v>
      </c>
      <c r="D17" s="275">
        <v>11495635</v>
      </c>
      <c r="E17" s="275">
        <f t="shared" si="0"/>
        <v>21751061</v>
      </c>
      <c r="F17" s="277">
        <f t="shared" si="1"/>
        <v>47.149083899861253</v>
      </c>
      <c r="G17" s="277">
        <f t="shared" si="2"/>
        <v>52.850916100138747</v>
      </c>
      <c r="H17" s="278">
        <f t="shared" si="3"/>
        <v>5.4404726915467867</v>
      </c>
    </row>
    <row r="18" spans="2:8">
      <c r="B18" s="92">
        <v>2008</v>
      </c>
      <c r="C18" s="275">
        <v>10796601</v>
      </c>
      <c r="D18" s="275">
        <v>11337229</v>
      </c>
      <c r="E18" s="275">
        <f t="shared" si="0"/>
        <v>22133830</v>
      </c>
      <c r="F18" s="277">
        <f t="shared" si="1"/>
        <v>48.778729212251108</v>
      </c>
      <c r="G18" s="277">
        <f t="shared" si="2"/>
        <v>51.221270787748892</v>
      </c>
      <c r="H18" s="278">
        <f t="shared" si="3"/>
        <v>1.7597716267725974</v>
      </c>
    </row>
    <row r="19" spans="2:8">
      <c r="B19" s="92">
        <v>2009</v>
      </c>
      <c r="C19" s="275">
        <v>11079035</v>
      </c>
      <c r="D19" s="275">
        <v>10890036</v>
      </c>
      <c r="E19" s="275">
        <f t="shared" si="0"/>
        <v>21969071</v>
      </c>
      <c r="F19" s="277">
        <f t="shared" si="1"/>
        <v>50.430147911124692</v>
      </c>
      <c r="G19" s="277">
        <f t="shared" si="2"/>
        <v>49.569852088875308</v>
      </c>
      <c r="H19" s="278">
        <f t="shared" si="3"/>
        <v>-0.74437636866281165</v>
      </c>
    </row>
    <row r="20" spans="2:8">
      <c r="B20" s="92">
        <v>2010</v>
      </c>
      <c r="C20" s="275">
        <v>11466836</v>
      </c>
      <c r="D20" s="275">
        <v>10675913</v>
      </c>
      <c r="E20" s="275">
        <f t="shared" si="0"/>
        <v>22142749</v>
      </c>
      <c r="F20" s="277">
        <f t="shared" si="1"/>
        <v>51.785963883707481</v>
      </c>
      <c r="G20" s="277">
        <f t="shared" si="2"/>
        <v>48.214036116292519</v>
      </c>
      <c r="H20" s="278">
        <f t="shared" si="3"/>
        <v>0.79055686970104466</v>
      </c>
    </row>
    <row r="21" spans="2:8">
      <c r="B21" s="92">
        <v>2011</v>
      </c>
      <c r="C21" s="275">
        <v>5420589</v>
      </c>
      <c r="D21" s="275">
        <v>16851585</v>
      </c>
      <c r="E21" s="275">
        <f t="shared" si="0"/>
        <v>22272174</v>
      </c>
      <c r="F21" s="277">
        <f t="shared" si="1"/>
        <v>24.337942941717319</v>
      </c>
      <c r="G21" s="277">
        <f t="shared" si="2"/>
        <v>75.662057058282684</v>
      </c>
      <c r="H21" s="278">
        <f t="shared" si="3"/>
        <v>0.5845028546365223</v>
      </c>
    </row>
    <row r="22" spans="2:8">
      <c r="B22" s="92">
        <v>2012</v>
      </c>
      <c r="C22" s="275">
        <v>11965080</v>
      </c>
      <c r="D22" s="275">
        <v>10275002</v>
      </c>
      <c r="E22" s="275">
        <f t="shared" si="0"/>
        <v>22240082</v>
      </c>
      <c r="F22" s="277">
        <f t="shared" si="1"/>
        <v>53.799621781970046</v>
      </c>
      <c r="G22" s="277">
        <f t="shared" si="2"/>
        <v>46.200378218029954</v>
      </c>
      <c r="H22" s="278">
        <f t="shared" si="3"/>
        <v>-0.14409010992820009</v>
      </c>
    </row>
    <row r="23" spans="2:8">
      <c r="B23" s="92">
        <v>2013</v>
      </c>
      <c r="C23" s="275">
        <v>12087204</v>
      </c>
      <c r="D23" s="275">
        <v>9926610</v>
      </c>
      <c r="E23" s="275">
        <f t="shared" si="0"/>
        <v>22013814</v>
      </c>
      <c r="F23" s="277">
        <f t="shared" si="1"/>
        <v>54.90735953342751</v>
      </c>
      <c r="G23" s="277">
        <f t="shared" si="2"/>
        <v>45.09264046657249</v>
      </c>
      <c r="H23" s="278">
        <f t="shared" si="3"/>
        <v>-1.0173883351689081</v>
      </c>
    </row>
    <row r="24" spans="2:8">
      <c r="B24" s="92">
        <v>2014</v>
      </c>
      <c r="C24" s="275">
        <v>12324789</v>
      </c>
      <c r="D24" s="275">
        <v>9640039</v>
      </c>
      <c r="E24" s="275">
        <f t="shared" si="0"/>
        <v>21964828</v>
      </c>
      <c r="F24" s="276">
        <f t="shared" si="1"/>
        <v>56.111475127417343</v>
      </c>
      <c r="G24" s="276">
        <f t="shared" si="2"/>
        <v>43.888524872582657</v>
      </c>
      <c r="H24" s="278">
        <f t="shared" si="3"/>
        <v>-0.22252391157661275</v>
      </c>
    </row>
    <row r="25" spans="2:8">
      <c r="B25" s="92">
        <v>2015</v>
      </c>
      <c r="C25" s="275">
        <v>12664067</v>
      </c>
      <c r="D25" s="275">
        <v>9610403</v>
      </c>
      <c r="E25" s="275">
        <f t="shared" si="0"/>
        <v>22274470</v>
      </c>
      <c r="F25" s="276">
        <f t="shared" si="1"/>
        <v>56.85462774198443</v>
      </c>
      <c r="G25" s="276">
        <f t="shared" si="2"/>
        <v>43.14537225801557</v>
      </c>
      <c r="H25" s="278">
        <f t="shared" si="3"/>
        <v>1.4097173900018702</v>
      </c>
    </row>
    <row r="26" spans="2:8">
      <c r="B26" s="92">
        <v>2016</v>
      </c>
      <c r="C26" s="275">
        <v>13037259</v>
      </c>
      <c r="D26" s="275">
        <v>9711024</v>
      </c>
      <c r="E26" s="275">
        <f t="shared" si="0"/>
        <v>22748283</v>
      </c>
      <c r="F26" s="276">
        <f t="shared" si="1"/>
        <v>57.310958369913017</v>
      </c>
      <c r="G26" s="276">
        <f t="shared" si="2"/>
        <v>42.689041630086983</v>
      </c>
      <c r="H26" s="278">
        <f t="shared" si="3"/>
        <v>2.1271572342686493</v>
      </c>
    </row>
    <row r="27" spans="2:8">
      <c r="B27" s="92">
        <v>2017</v>
      </c>
      <c r="C27" s="275">
        <v>13080753</v>
      </c>
      <c r="D27" s="275">
        <v>9734643</v>
      </c>
      <c r="E27" s="275">
        <f t="shared" si="0"/>
        <v>22815396</v>
      </c>
      <c r="F27" s="276">
        <f t="shared" si="1"/>
        <v>57.33300881562608</v>
      </c>
      <c r="G27" s="276">
        <f t="shared" si="2"/>
        <v>42.66699118437392</v>
      </c>
      <c r="H27" s="278">
        <f t="shared" si="3"/>
        <v>0.29502446404416544</v>
      </c>
    </row>
    <row r="28" spans="2:8">
      <c r="B28" s="92">
        <v>2018</v>
      </c>
      <c r="C28" s="275">
        <v>13498326</v>
      </c>
      <c r="D28" s="275">
        <v>10272181</v>
      </c>
      <c r="E28" s="275">
        <f t="shared" ref="E28" si="4">SUM(C28:D28)</f>
        <v>23770507</v>
      </c>
      <c r="F28" s="276">
        <f t="shared" si="1"/>
        <v>56.786024799555179</v>
      </c>
      <c r="G28" s="276">
        <f t="shared" si="2"/>
        <v>43.213975200444821</v>
      </c>
      <c r="H28" s="278">
        <f t="shared" si="3"/>
        <v>4.1862565085436172</v>
      </c>
    </row>
    <row r="29" spans="2:8">
      <c r="B29" s="92">
        <v>2019</v>
      </c>
      <c r="C29" s="275">
        <v>13494611</v>
      </c>
      <c r="D29" s="275">
        <v>10609757</v>
      </c>
      <c r="E29" s="275">
        <f t="shared" ref="E29:E30" si="5">SUM(C29:D29)</f>
        <v>24104368</v>
      </c>
      <c r="F29" s="276">
        <f t="shared" si="1"/>
        <v>55.984089688640665</v>
      </c>
      <c r="G29" s="276">
        <f t="shared" si="2"/>
        <v>44.015910311359335</v>
      </c>
      <c r="H29" s="278">
        <f t="shared" si="3"/>
        <v>1.4045177917324188</v>
      </c>
    </row>
    <row r="30" spans="2:8">
      <c r="B30" s="92">
        <v>2020</v>
      </c>
      <c r="C30" s="111">
        <v>13415567</v>
      </c>
      <c r="D30" s="111">
        <v>10671895</v>
      </c>
      <c r="E30" s="275">
        <f t="shared" si="5"/>
        <v>24087462</v>
      </c>
      <c r="F30" s="276">
        <f t="shared" si="1"/>
        <v>55.695228496883566</v>
      </c>
      <c r="G30" s="276">
        <f t="shared" si="2"/>
        <v>44.304771503116434</v>
      </c>
      <c r="H30" s="278">
        <f t="shared" si="3"/>
        <v>-7.0136665686484703E-2</v>
      </c>
    </row>
    <row r="33" spans="2:17">
      <c r="B33" s="258" t="s">
        <v>941</v>
      </c>
      <c r="C33" s="66"/>
      <c r="D33" s="66"/>
      <c r="E33" s="66"/>
      <c r="F33" s="66"/>
      <c r="G33" s="66"/>
      <c r="H33" s="66"/>
      <c r="I33" s="66"/>
      <c r="J33" s="66"/>
      <c r="K33" s="279"/>
      <c r="L33" s="279"/>
      <c r="M33" s="279"/>
      <c r="N33" s="279"/>
      <c r="O33" s="279"/>
      <c r="P33" s="279"/>
      <c r="Q33" s="279"/>
    </row>
    <row r="34" spans="2:17">
      <c r="B34" s="9" t="s">
        <v>245</v>
      </c>
      <c r="C34" s="9" t="s">
        <v>942</v>
      </c>
      <c r="D34" s="9" t="s">
        <v>943</v>
      </c>
      <c r="E34" s="9" t="s">
        <v>124</v>
      </c>
      <c r="F34" s="9" t="s">
        <v>364</v>
      </c>
      <c r="G34" s="9" t="s">
        <v>944</v>
      </c>
      <c r="H34" s="9" t="s">
        <v>945</v>
      </c>
      <c r="I34" s="9" t="s">
        <v>946</v>
      </c>
      <c r="J34" s="9" t="s">
        <v>947</v>
      </c>
      <c r="K34" s="9" t="s">
        <v>948</v>
      </c>
      <c r="L34" s="9" t="s">
        <v>949</v>
      </c>
      <c r="M34" s="9" t="s">
        <v>950</v>
      </c>
      <c r="N34" s="9" t="s">
        <v>951</v>
      </c>
      <c r="O34" s="9" t="s">
        <v>952</v>
      </c>
      <c r="P34" s="9" t="s">
        <v>265</v>
      </c>
      <c r="Q34" s="9" t="s">
        <v>953</v>
      </c>
    </row>
    <row r="35" spans="2:17">
      <c r="B35" s="55">
        <v>2010</v>
      </c>
      <c r="C35" s="103">
        <v>11466836</v>
      </c>
      <c r="D35" s="103">
        <v>10675913</v>
      </c>
      <c r="E35" s="103"/>
      <c r="F35" s="103">
        <v>3610</v>
      </c>
      <c r="G35" s="103">
        <v>6</v>
      </c>
      <c r="H35" s="103">
        <v>1090</v>
      </c>
      <c r="I35" s="103"/>
      <c r="J35" s="103"/>
      <c r="K35" s="103">
        <v>22146359</v>
      </c>
      <c r="L35" s="103">
        <v>1096</v>
      </c>
      <c r="M35" s="103">
        <v>0</v>
      </c>
      <c r="N35" s="280">
        <v>51.774960147791248</v>
      </c>
      <c r="O35" s="280">
        <v>48.203791361129305</v>
      </c>
      <c r="P35" s="103">
        <v>22147455</v>
      </c>
      <c r="Q35" s="103">
        <v>4706</v>
      </c>
    </row>
    <row r="36" spans="2:17">
      <c r="B36" s="55">
        <v>2011</v>
      </c>
      <c r="C36" s="103">
        <v>11763248</v>
      </c>
      <c r="D36" s="103">
        <v>10488196</v>
      </c>
      <c r="E36" s="103"/>
      <c r="F36" s="103">
        <v>3743</v>
      </c>
      <c r="G36" s="103">
        <v>12</v>
      </c>
      <c r="H36" s="103">
        <v>1315</v>
      </c>
      <c r="I36" s="103"/>
      <c r="J36" s="103"/>
      <c r="K36" s="103">
        <v>22255187</v>
      </c>
      <c r="L36" s="103">
        <v>1327</v>
      </c>
      <c r="M36" s="103">
        <v>0</v>
      </c>
      <c r="N36" s="280">
        <v>52.853056862363978</v>
      </c>
      <c r="O36" s="280">
        <v>47.124163289902455</v>
      </c>
      <c r="P36" s="103">
        <v>22256514</v>
      </c>
      <c r="Q36" s="103">
        <v>5070</v>
      </c>
    </row>
    <row r="37" spans="2:17">
      <c r="B37" s="55">
        <v>2012</v>
      </c>
      <c r="C37" s="103">
        <v>11965080</v>
      </c>
      <c r="D37" s="103">
        <v>10275002</v>
      </c>
      <c r="E37" s="103">
        <v>12</v>
      </c>
      <c r="F37" s="103">
        <v>4354</v>
      </c>
      <c r="G37" s="103">
        <v>367</v>
      </c>
      <c r="H37" s="103">
        <v>2431</v>
      </c>
      <c r="I37" s="103">
        <v>48</v>
      </c>
      <c r="J37" s="103"/>
      <c r="K37" s="103">
        <v>22244448</v>
      </c>
      <c r="L37" s="103">
        <v>2846</v>
      </c>
      <c r="M37" s="103">
        <v>0</v>
      </c>
      <c r="N37" s="280">
        <v>53.782181329558554</v>
      </c>
      <c r="O37" s="280">
        <v>46.185401244753635</v>
      </c>
      <c r="P37" s="103">
        <v>22247294</v>
      </c>
      <c r="Q37" s="103">
        <v>7212</v>
      </c>
    </row>
    <row r="38" spans="2:17">
      <c r="B38" s="55">
        <v>2013</v>
      </c>
      <c r="C38" s="103">
        <v>12087204</v>
      </c>
      <c r="D38" s="103">
        <v>9926610</v>
      </c>
      <c r="E38" s="103">
        <v>67</v>
      </c>
      <c r="F38" s="103">
        <v>5802</v>
      </c>
      <c r="G38" s="103">
        <v>744</v>
      </c>
      <c r="H38" s="103">
        <v>3871</v>
      </c>
      <c r="I38" s="103">
        <v>132</v>
      </c>
      <c r="J38" s="103"/>
      <c r="K38" s="103">
        <v>22019683</v>
      </c>
      <c r="L38" s="103">
        <v>4747</v>
      </c>
      <c r="M38" s="103">
        <v>0</v>
      </c>
      <c r="N38" s="280">
        <v>54.880893625850931</v>
      </c>
      <c r="O38" s="280">
        <v>45.070905353736734</v>
      </c>
      <c r="P38" s="103">
        <v>22024430</v>
      </c>
      <c r="Q38" s="103">
        <v>10616</v>
      </c>
    </row>
    <row r="39" spans="2:17">
      <c r="B39" s="55">
        <v>2014</v>
      </c>
      <c r="C39" s="103">
        <v>12324789</v>
      </c>
      <c r="D39" s="103">
        <v>9640039</v>
      </c>
      <c r="E39" s="103">
        <v>166</v>
      </c>
      <c r="F39" s="103">
        <v>2921</v>
      </c>
      <c r="G39" s="103">
        <v>1103</v>
      </c>
      <c r="H39" s="103">
        <v>55663</v>
      </c>
      <c r="I39" s="103">
        <v>197</v>
      </c>
      <c r="J39" s="103">
        <v>2686</v>
      </c>
      <c r="K39" s="103">
        <v>21967915</v>
      </c>
      <c r="L39" s="103">
        <v>56963</v>
      </c>
      <c r="M39" s="103">
        <v>2686</v>
      </c>
      <c r="N39" s="280">
        <v>55.951665831046952</v>
      </c>
      <c r="O39" s="280">
        <v>43.763527369617449</v>
      </c>
      <c r="P39" s="103">
        <v>22027564</v>
      </c>
      <c r="Q39" s="103">
        <v>62736</v>
      </c>
    </row>
    <row r="40" spans="2:17">
      <c r="B40" s="55">
        <v>2015</v>
      </c>
      <c r="C40" s="103">
        <v>12664067</v>
      </c>
      <c r="D40" s="103">
        <v>9610403</v>
      </c>
      <c r="E40" s="103">
        <v>462</v>
      </c>
      <c r="F40" s="103">
        <v>3090</v>
      </c>
      <c r="G40" s="103">
        <v>1204</v>
      </c>
      <c r="H40" s="103">
        <v>67190</v>
      </c>
      <c r="I40" s="103">
        <v>844</v>
      </c>
      <c r="J40" s="103">
        <v>3773</v>
      </c>
      <c r="K40" s="103">
        <v>22278022</v>
      </c>
      <c r="L40" s="103">
        <v>69238</v>
      </c>
      <c r="M40" s="103">
        <v>3773</v>
      </c>
      <c r="N40" s="280">
        <v>56.659873393771107</v>
      </c>
      <c r="O40" s="280">
        <v>42.997578680144223</v>
      </c>
      <c r="P40" s="103">
        <v>22351033</v>
      </c>
      <c r="Q40" s="103">
        <v>76563</v>
      </c>
    </row>
    <row r="41" spans="2:17">
      <c r="B41" s="55">
        <v>2016</v>
      </c>
      <c r="C41" s="103">
        <v>13037259</v>
      </c>
      <c r="D41" s="103">
        <v>9711024</v>
      </c>
      <c r="E41" s="103">
        <v>855</v>
      </c>
      <c r="F41" s="103">
        <v>2667</v>
      </c>
      <c r="G41" s="103">
        <v>1397</v>
      </c>
      <c r="H41" s="103">
        <v>109528</v>
      </c>
      <c r="I41" s="103">
        <v>1956</v>
      </c>
      <c r="J41" s="103">
        <v>6194</v>
      </c>
      <c r="K41" s="103">
        <v>22751805</v>
      </c>
      <c r="L41" s="103">
        <v>112881</v>
      </c>
      <c r="M41" s="103">
        <v>6194</v>
      </c>
      <c r="N41" s="280">
        <v>57.003748871927968</v>
      </c>
      <c r="O41" s="280">
        <v>42.460211412940822</v>
      </c>
      <c r="P41" s="103">
        <v>22870880</v>
      </c>
      <c r="Q41" s="103">
        <v>122597</v>
      </c>
    </row>
    <row r="42" spans="2:17">
      <c r="B42" s="55">
        <v>2017</v>
      </c>
      <c r="C42" s="103">
        <v>13080753</v>
      </c>
      <c r="D42" s="103">
        <v>9734643</v>
      </c>
      <c r="E42" s="103">
        <v>902</v>
      </c>
      <c r="F42" s="103">
        <v>2684</v>
      </c>
      <c r="G42" s="103">
        <v>1456</v>
      </c>
      <c r="H42" s="103">
        <v>115544</v>
      </c>
      <c r="I42" s="103">
        <v>2087</v>
      </c>
      <c r="J42" s="103">
        <v>6383</v>
      </c>
      <c r="K42" s="103">
        <v>22818982</v>
      </c>
      <c r="L42" s="103">
        <v>119087</v>
      </c>
      <c r="M42" s="103">
        <v>6383</v>
      </c>
      <c r="N42" s="280">
        <v>57.010526989269565</v>
      </c>
      <c r="O42" s="280">
        <v>42.42700152524889</v>
      </c>
      <c r="P42" s="103">
        <v>22944452</v>
      </c>
      <c r="Q42" s="103">
        <v>129056</v>
      </c>
    </row>
    <row r="43" spans="2:17">
      <c r="B43" s="55">
        <v>2018</v>
      </c>
      <c r="C43" s="103">
        <v>13498326</v>
      </c>
      <c r="D43" s="103">
        <v>10272181</v>
      </c>
      <c r="E43" s="103">
        <v>6221</v>
      </c>
      <c r="F43" s="103">
        <v>32195</v>
      </c>
      <c r="G43" s="103">
        <v>3202</v>
      </c>
      <c r="H43" s="103">
        <v>235459</v>
      </c>
      <c r="I43" s="103">
        <v>9353</v>
      </c>
      <c r="J43" s="103">
        <v>17214</v>
      </c>
      <c r="K43" s="103">
        <v>23808923</v>
      </c>
      <c r="L43" s="103">
        <v>248014</v>
      </c>
      <c r="M43" s="103">
        <v>17214</v>
      </c>
      <c r="N43" s="280">
        <v>56.069790373915993</v>
      </c>
      <c r="O43" s="280">
        <v>42.668923194840808</v>
      </c>
      <c r="P43" s="103">
        <v>24074151</v>
      </c>
      <c r="Q43" s="103">
        <v>303644</v>
      </c>
    </row>
    <row r="44" spans="2:17">
      <c r="B44" s="55">
        <v>2019</v>
      </c>
      <c r="C44" s="103">
        <v>13494611</v>
      </c>
      <c r="D44" s="103">
        <v>10609757</v>
      </c>
      <c r="E44" s="103">
        <v>12052</v>
      </c>
      <c r="F44" s="103">
        <v>55949</v>
      </c>
      <c r="G44" s="103">
        <v>15520</v>
      </c>
      <c r="H44" s="103">
        <v>329299</v>
      </c>
      <c r="I44" s="103">
        <v>13323</v>
      </c>
      <c r="J44" s="103">
        <v>27615</v>
      </c>
      <c r="K44" s="103">
        <v>24172369</v>
      </c>
      <c r="L44" s="103">
        <v>358142</v>
      </c>
      <c r="M44" s="103">
        <v>27615</v>
      </c>
      <c r="N44" s="280">
        <v>54.949677349159295</v>
      </c>
      <c r="O44" s="280">
        <v>43.202632806754067</v>
      </c>
      <c r="P44" s="103">
        <v>24558126</v>
      </c>
      <c r="Q44" s="103">
        <v>453758</v>
      </c>
    </row>
    <row r="45" spans="2:17">
      <c r="B45" s="55">
        <v>2020</v>
      </c>
      <c r="C45" s="111">
        <v>13415567</v>
      </c>
      <c r="D45" s="111">
        <v>10671895</v>
      </c>
      <c r="E45" s="111">
        <v>15325</v>
      </c>
      <c r="F45" s="111">
        <v>64990</v>
      </c>
      <c r="G45" s="111">
        <v>35499</v>
      </c>
      <c r="H45" s="111">
        <v>455015</v>
      </c>
      <c r="I45" s="111">
        <v>13698</v>
      </c>
      <c r="J45" s="111">
        <v>44909</v>
      </c>
      <c r="K45" s="111">
        <v>24167777</v>
      </c>
      <c r="L45" s="111">
        <v>504212</v>
      </c>
      <c r="M45" s="111">
        <v>44909</v>
      </c>
      <c r="N45" s="281">
        <v>55.510140630642198</v>
      </c>
      <c r="O45" s="281">
        <v>44.157536706830754</v>
      </c>
      <c r="P45" s="111">
        <v>24716898</v>
      </c>
      <c r="Q45" s="111">
        <v>629436</v>
      </c>
    </row>
    <row r="48" spans="2:17">
      <c r="B48" t="s">
        <v>6</v>
      </c>
    </row>
    <row r="49" spans="2:2">
      <c r="B49" t="s">
        <v>1326</v>
      </c>
    </row>
  </sheetData>
  <hyperlinks>
    <hyperlink ref="A1" location="Indice!A1" display="Regresar &lt;-"/>
  </hyperlinks>
  <pageMargins left="0.7" right="0.7" top="0.75" bottom="0.75" header="0.3" footer="0.3"/>
  <pageSetup paperSize="9" orientation="portrait" verticalDpi="0"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21"/>
  <sheetViews>
    <sheetView workbookViewId="0"/>
  </sheetViews>
  <sheetFormatPr baseColWidth="10" defaultRowHeight="15"/>
  <cols>
    <col min="2" max="2" width="47" customWidth="1"/>
  </cols>
  <sheetData>
    <row r="1" spans="1:33">
      <c r="A1" s="1" t="s">
        <v>1552</v>
      </c>
    </row>
    <row r="2" spans="1:33" ht="21">
      <c r="B2" s="2" t="s">
        <v>874</v>
      </c>
    </row>
    <row r="3" spans="1:33" ht="21">
      <c r="B3" s="41" t="s">
        <v>875</v>
      </c>
    </row>
    <row r="4" spans="1:33" ht="21">
      <c r="B4" s="41"/>
    </row>
    <row r="5" spans="1:33" ht="15.75">
      <c r="B5" s="47" t="s">
        <v>954</v>
      </c>
    </row>
    <row r="8" spans="1:33">
      <c r="B8" s="258" t="s">
        <v>964</v>
      </c>
    </row>
    <row r="9" spans="1:33">
      <c r="B9" s="284" t="s">
        <v>955</v>
      </c>
      <c r="C9" s="282">
        <v>1990</v>
      </c>
      <c r="D9" s="282">
        <v>1991</v>
      </c>
      <c r="E9" s="282">
        <v>1992</v>
      </c>
      <c r="F9" s="282">
        <v>1993</v>
      </c>
      <c r="G9" s="282">
        <v>1994</v>
      </c>
      <c r="H9" s="282">
        <v>1995</v>
      </c>
      <c r="I9" s="282">
        <v>1996</v>
      </c>
      <c r="J9" s="282">
        <v>1997</v>
      </c>
      <c r="K9" s="282">
        <v>1998</v>
      </c>
      <c r="L9" s="282">
        <v>1999</v>
      </c>
      <c r="M9" s="282">
        <v>2000</v>
      </c>
      <c r="N9" s="282">
        <v>2001</v>
      </c>
      <c r="O9" s="282">
        <v>2002</v>
      </c>
      <c r="P9" s="282">
        <v>2003</v>
      </c>
      <c r="Q9" s="282">
        <v>2004</v>
      </c>
      <c r="R9" s="282">
        <v>2005</v>
      </c>
      <c r="S9" s="282">
        <v>2006</v>
      </c>
      <c r="T9" s="282">
        <v>2007</v>
      </c>
      <c r="U9" s="282">
        <v>2008</v>
      </c>
      <c r="V9" s="282">
        <v>2009</v>
      </c>
      <c r="W9" s="282">
        <v>2010</v>
      </c>
      <c r="X9" s="282">
        <v>2011</v>
      </c>
      <c r="Y9" s="282">
        <v>2012</v>
      </c>
      <c r="Z9" s="282">
        <v>2013</v>
      </c>
      <c r="AA9" s="282">
        <v>2014</v>
      </c>
      <c r="AB9" s="282">
        <v>2015</v>
      </c>
      <c r="AC9" s="282">
        <v>2016</v>
      </c>
      <c r="AD9" s="282">
        <v>2017</v>
      </c>
      <c r="AE9" s="282">
        <v>2018</v>
      </c>
      <c r="AF9" s="282">
        <v>2019</v>
      </c>
      <c r="AG9" s="282">
        <v>2020</v>
      </c>
    </row>
    <row r="10" spans="1:33">
      <c r="B10" s="285" t="s">
        <v>956</v>
      </c>
      <c r="C10" s="283">
        <v>21485.496999999999</v>
      </c>
      <c r="D10" s="283">
        <v>22357.129000000001</v>
      </c>
      <c r="E10" s="283">
        <v>23590.973999999998</v>
      </c>
      <c r="F10" s="283">
        <v>23248.123</v>
      </c>
      <c r="G10" s="283">
        <v>24083.694</v>
      </c>
      <c r="H10" s="283">
        <v>24370.433000000001</v>
      </c>
      <c r="I10" s="283">
        <v>25990.312000000002</v>
      </c>
      <c r="J10" s="283">
        <v>25991.167000000001</v>
      </c>
      <c r="K10" s="283">
        <v>28419.946</v>
      </c>
      <c r="L10" s="283">
        <v>29791.454000000002</v>
      </c>
      <c r="M10" s="283">
        <v>30534.792000000001</v>
      </c>
      <c r="N10" s="283">
        <v>31929.239000000001</v>
      </c>
      <c r="O10" s="283">
        <v>32565.149000000001</v>
      </c>
      <c r="P10" s="283">
        <v>34256.754000000001</v>
      </c>
      <c r="Q10" s="283">
        <v>35656.514999999999</v>
      </c>
      <c r="R10" s="283">
        <v>36978.612000000001</v>
      </c>
      <c r="S10" s="283">
        <v>37898.175000000003</v>
      </c>
      <c r="T10" s="283">
        <v>38985.169000000002</v>
      </c>
      <c r="U10" s="283">
        <v>37194.739000000001</v>
      </c>
      <c r="V10" s="283">
        <v>34807.408000000003</v>
      </c>
      <c r="W10" s="283">
        <v>34247.277000000002</v>
      </c>
      <c r="X10" s="283">
        <v>32463.578000000001</v>
      </c>
      <c r="Y10" s="283">
        <v>29785.944</v>
      </c>
      <c r="Z10" s="283">
        <v>28189.828000000001</v>
      </c>
      <c r="AA10" s="283">
        <v>28413.264999999999</v>
      </c>
      <c r="AB10" s="283">
        <v>29426.255000000001</v>
      </c>
      <c r="AC10" s="283">
        <v>30616.378000000001</v>
      </c>
      <c r="AD10" s="283">
        <v>31731.648000000001</v>
      </c>
      <c r="AE10" s="283">
        <v>32531.634999999998</v>
      </c>
      <c r="AF10" s="283">
        <v>32951.154999999999</v>
      </c>
      <c r="AG10" s="283">
        <v>26162.032999999999</v>
      </c>
    </row>
    <row r="11" spans="1:33">
      <c r="B11" s="286" t="s">
        <v>957</v>
      </c>
      <c r="C11" s="283">
        <v>387.38900000000001</v>
      </c>
      <c r="D11" s="283">
        <v>405.91399999999999</v>
      </c>
      <c r="E11" s="283">
        <v>408.18799999999999</v>
      </c>
      <c r="F11" s="283">
        <v>397.65899999999999</v>
      </c>
      <c r="G11" s="283">
        <v>442.31400000000002</v>
      </c>
      <c r="H11" s="283">
        <v>471.553</v>
      </c>
      <c r="I11" s="283">
        <v>536.24699999999996</v>
      </c>
      <c r="J11" s="283">
        <v>605.65599999999995</v>
      </c>
      <c r="K11" s="283">
        <v>664.23</v>
      </c>
      <c r="L11" s="283">
        <v>698.22299999999996</v>
      </c>
      <c r="M11" s="283">
        <v>709.21</v>
      </c>
      <c r="N11" s="283">
        <v>772.25599999999997</v>
      </c>
      <c r="O11" s="283">
        <v>789.67200000000003</v>
      </c>
      <c r="P11" s="283">
        <v>863.43700000000001</v>
      </c>
      <c r="Q11" s="283">
        <v>951.96299999999997</v>
      </c>
      <c r="R11" s="283">
        <v>1030.8879999999999</v>
      </c>
      <c r="S11" s="283">
        <v>846.13499999999999</v>
      </c>
      <c r="T11" s="283">
        <v>988.32</v>
      </c>
      <c r="U11" s="283">
        <v>980.63900000000001</v>
      </c>
      <c r="V11" s="283">
        <v>862.22400000000005</v>
      </c>
      <c r="W11" s="283">
        <v>899.96199999999999</v>
      </c>
      <c r="X11" s="283">
        <v>844.42499999999995</v>
      </c>
      <c r="Y11" s="283">
        <v>890.43700000000001</v>
      </c>
      <c r="Z11" s="283">
        <v>385.52100000000002</v>
      </c>
      <c r="AA11" s="283">
        <v>391.20100000000002</v>
      </c>
      <c r="AB11" s="283">
        <v>403.80200000000002</v>
      </c>
      <c r="AC11" s="283">
        <v>388.70699999999999</v>
      </c>
      <c r="AD11" s="283">
        <v>393.01100000000002</v>
      </c>
      <c r="AE11" s="283">
        <v>394.464</v>
      </c>
      <c r="AF11" s="283">
        <v>382.15800000000002</v>
      </c>
      <c r="AG11" s="283">
        <v>311.84199999999998</v>
      </c>
    </row>
    <row r="12" spans="1:33">
      <c r="B12" s="286" t="s">
        <v>958</v>
      </c>
      <c r="C12" s="283">
        <v>17885.696</v>
      </c>
      <c r="D12" s="283">
        <v>18854.357</v>
      </c>
      <c r="E12" s="283">
        <v>19952.212</v>
      </c>
      <c r="F12" s="283">
        <v>19682.748</v>
      </c>
      <c r="G12" s="283">
        <v>20446.702000000001</v>
      </c>
      <c r="H12" s="283">
        <v>20718.84</v>
      </c>
      <c r="I12" s="283">
        <v>21980.145</v>
      </c>
      <c r="J12" s="283">
        <v>22215.078000000001</v>
      </c>
      <c r="K12" s="283">
        <v>24337.664000000001</v>
      </c>
      <c r="L12" s="283">
        <v>25628.297999999999</v>
      </c>
      <c r="M12" s="283">
        <v>26400.940999999999</v>
      </c>
      <c r="N12" s="283">
        <v>27708.440999999999</v>
      </c>
      <c r="O12" s="283">
        <v>28438.848000000002</v>
      </c>
      <c r="P12" s="283">
        <v>29797.670999999998</v>
      </c>
      <c r="Q12" s="283">
        <v>30874.792000000001</v>
      </c>
      <c r="R12" s="283">
        <v>31858.447</v>
      </c>
      <c r="S12" s="283">
        <v>32783.811000000002</v>
      </c>
      <c r="T12" s="283">
        <v>33948.224999999999</v>
      </c>
      <c r="U12" s="283">
        <v>32378.831999999999</v>
      </c>
      <c r="V12" s="283">
        <v>30619.575000000001</v>
      </c>
      <c r="W12" s="283">
        <v>29805.718000000001</v>
      </c>
      <c r="X12" s="283">
        <v>28552.491000000002</v>
      </c>
      <c r="Y12" s="283">
        <v>25347.328000000001</v>
      </c>
      <c r="Z12" s="283">
        <v>25369.366999999998</v>
      </c>
      <c r="AA12" s="283">
        <v>25740.04</v>
      </c>
      <c r="AB12" s="283">
        <v>26616.311000000002</v>
      </c>
      <c r="AC12" s="283">
        <v>27441.66</v>
      </c>
      <c r="AD12" s="283">
        <v>28052.813999999998</v>
      </c>
      <c r="AE12" s="283">
        <v>28735.906999999999</v>
      </c>
      <c r="AF12" s="283">
        <v>28993.302</v>
      </c>
      <c r="AG12" s="283">
        <v>23972.362000000001</v>
      </c>
    </row>
    <row r="13" spans="1:33">
      <c r="B13" s="286" t="s">
        <v>959</v>
      </c>
      <c r="C13" s="283">
        <v>1382.242</v>
      </c>
      <c r="D13" s="283">
        <v>1172.7070000000001</v>
      </c>
      <c r="E13" s="283">
        <v>1219.258</v>
      </c>
      <c r="F13" s="283">
        <v>1099.252</v>
      </c>
      <c r="G13" s="283">
        <v>962.02099999999996</v>
      </c>
      <c r="H13" s="283">
        <v>1104.1610000000001</v>
      </c>
      <c r="I13" s="283">
        <v>1279.144</v>
      </c>
      <c r="J13" s="283">
        <v>1373.0840000000001</v>
      </c>
      <c r="K13" s="283">
        <v>1575.7829999999999</v>
      </c>
      <c r="L13" s="283">
        <v>1729.046</v>
      </c>
      <c r="M13" s="283">
        <v>1832.232</v>
      </c>
      <c r="N13" s="283">
        <v>1822.5609999999999</v>
      </c>
      <c r="O13" s="283">
        <v>1694.8389999999999</v>
      </c>
      <c r="P13" s="283">
        <v>1775.934</v>
      </c>
      <c r="Q13" s="283">
        <v>1966.578</v>
      </c>
      <c r="R13" s="283">
        <v>2292.0509999999999</v>
      </c>
      <c r="S13" s="283">
        <v>2408.9690000000001</v>
      </c>
      <c r="T13" s="283">
        <v>2535.3710000000001</v>
      </c>
      <c r="U13" s="283">
        <v>2445.8389999999999</v>
      </c>
      <c r="V13" s="283">
        <v>2164.6010000000001</v>
      </c>
      <c r="W13" s="283">
        <v>2413.172</v>
      </c>
      <c r="X13" s="283">
        <v>2163.5279999999998</v>
      </c>
      <c r="Y13" s="283">
        <v>1872.81</v>
      </c>
      <c r="Z13" s="283">
        <v>1595.789</v>
      </c>
      <c r="AA13" s="283">
        <v>1690.578</v>
      </c>
      <c r="AB13" s="283">
        <v>1828.566</v>
      </c>
      <c r="AC13" s="283">
        <v>1989.722</v>
      </c>
      <c r="AD13" s="283">
        <v>2162.4650000000001</v>
      </c>
      <c r="AE13" s="283">
        <v>2249.89</v>
      </c>
      <c r="AF13" s="283">
        <v>2378.3989999999999</v>
      </c>
      <c r="AG13" s="283">
        <v>959.58500000000004</v>
      </c>
    </row>
    <row r="14" spans="1:33">
      <c r="B14" s="286" t="s">
        <v>960</v>
      </c>
      <c r="C14" s="283">
        <v>1680.0419999999999</v>
      </c>
      <c r="D14" s="283">
        <v>1772.4749999999999</v>
      </c>
      <c r="E14" s="283">
        <v>1823.827</v>
      </c>
      <c r="F14" s="283">
        <v>1872.0740000000001</v>
      </c>
      <c r="G14" s="283">
        <v>1971.673</v>
      </c>
      <c r="H14" s="283">
        <v>1899.3309999999999</v>
      </c>
      <c r="I14" s="283">
        <v>2029.2349999999999</v>
      </c>
      <c r="J14" s="283">
        <v>1630.84</v>
      </c>
      <c r="K14" s="283">
        <v>1699.126</v>
      </c>
      <c r="L14" s="283">
        <v>1608.4359999999999</v>
      </c>
      <c r="M14" s="283">
        <v>1399.4169999999999</v>
      </c>
      <c r="N14" s="283">
        <v>1393.5650000000001</v>
      </c>
      <c r="O14" s="283">
        <v>1400.884</v>
      </c>
      <c r="P14" s="283">
        <v>1566.896</v>
      </c>
      <c r="Q14" s="283">
        <v>1621.3720000000001</v>
      </c>
      <c r="R14" s="283">
        <v>1558.8989999999999</v>
      </c>
      <c r="S14" s="283">
        <v>1694.277</v>
      </c>
      <c r="T14" s="283">
        <v>1469.165</v>
      </c>
      <c r="U14" s="283">
        <v>1331.4749999999999</v>
      </c>
      <c r="V14" s="283">
        <v>1103.9359999999999</v>
      </c>
      <c r="W14" s="283">
        <v>1060.046</v>
      </c>
      <c r="X14" s="283">
        <v>829.96100000000001</v>
      </c>
      <c r="Y14" s="283">
        <v>862.16700000000003</v>
      </c>
      <c r="Z14" s="283">
        <v>506.59699999999998</v>
      </c>
      <c r="AA14" s="283">
        <v>327.35700000000003</v>
      </c>
      <c r="AB14" s="283">
        <v>447.05700000000002</v>
      </c>
      <c r="AC14" s="283">
        <v>628.33699999999999</v>
      </c>
      <c r="AD14" s="283">
        <v>958.33600000000001</v>
      </c>
      <c r="AE14" s="283">
        <v>991.202</v>
      </c>
      <c r="AF14" s="283">
        <v>1037.8340000000001</v>
      </c>
      <c r="AG14" s="283">
        <v>803.45</v>
      </c>
    </row>
    <row r="15" spans="1:33">
      <c r="B15" s="286" t="s">
        <v>961</v>
      </c>
      <c r="C15" s="283">
        <v>6.3630000000000004</v>
      </c>
      <c r="D15" s="283">
        <v>9.0280000000000005</v>
      </c>
      <c r="E15" s="283">
        <v>6.32</v>
      </c>
      <c r="F15" s="283">
        <v>7.2229999999999999</v>
      </c>
      <c r="G15" s="283">
        <v>16.789000000000001</v>
      </c>
      <c r="H15" s="283">
        <v>16.873999999999999</v>
      </c>
      <c r="I15" s="283">
        <v>43.872999999999998</v>
      </c>
      <c r="J15" s="283">
        <v>51.460999999999999</v>
      </c>
      <c r="K15" s="283">
        <v>22.765000000000001</v>
      </c>
      <c r="L15" s="283">
        <v>26.074999999999999</v>
      </c>
      <c r="M15" s="283">
        <v>47.161999999999999</v>
      </c>
      <c r="N15" s="283">
        <v>82.802000000000007</v>
      </c>
      <c r="O15" s="283">
        <v>98.688000000000002</v>
      </c>
      <c r="P15" s="283">
        <v>98.472999999999999</v>
      </c>
      <c r="Q15" s="283">
        <v>84.286000000000001</v>
      </c>
      <c r="R15" s="283">
        <v>91.206999999999994</v>
      </c>
      <c r="S15" s="283">
        <v>48.558999999999997</v>
      </c>
      <c r="T15" s="283">
        <v>39.789000000000001</v>
      </c>
      <c r="U15" s="283">
        <v>46.26</v>
      </c>
      <c r="V15" s="283">
        <v>46.41</v>
      </c>
      <c r="W15" s="283">
        <v>54.536000000000001</v>
      </c>
      <c r="X15" s="283">
        <v>71.281000000000006</v>
      </c>
      <c r="Y15" s="283">
        <v>68.165000000000006</v>
      </c>
      <c r="Z15" s="283">
        <v>75.043000000000006</v>
      </c>
      <c r="AA15" s="283">
        <v>72.227999999999994</v>
      </c>
      <c r="AB15" s="283">
        <v>63.305999999999997</v>
      </c>
      <c r="AC15" s="283">
        <v>65.885999999999996</v>
      </c>
      <c r="AD15" s="283">
        <v>70.938000000000002</v>
      </c>
      <c r="AE15" s="283">
        <v>75.364999999999995</v>
      </c>
      <c r="AF15" s="283">
        <v>78.762</v>
      </c>
      <c r="AG15" s="283">
        <v>52.493000000000002</v>
      </c>
    </row>
    <row r="16" spans="1:33">
      <c r="B16" s="286" t="s">
        <v>962</v>
      </c>
      <c r="C16" s="283">
        <v>143.76599999999999</v>
      </c>
      <c r="D16" s="283">
        <v>142.648</v>
      </c>
      <c r="E16" s="283">
        <v>181.16900000000001</v>
      </c>
      <c r="F16" s="283">
        <v>189.166</v>
      </c>
      <c r="G16" s="283">
        <v>244.196</v>
      </c>
      <c r="H16" s="283">
        <v>159.673</v>
      </c>
      <c r="I16" s="283">
        <v>121.66800000000001</v>
      </c>
      <c r="J16" s="283">
        <v>115.047</v>
      </c>
      <c r="K16" s="283">
        <v>120.378</v>
      </c>
      <c r="L16" s="283">
        <v>101.376</v>
      </c>
      <c r="M16" s="283">
        <v>145.83000000000001</v>
      </c>
      <c r="N16" s="283">
        <v>149.613</v>
      </c>
      <c r="O16" s="283">
        <v>142.21799999999999</v>
      </c>
      <c r="P16" s="283">
        <v>154.34200000000001</v>
      </c>
      <c r="Q16" s="283">
        <v>157.524</v>
      </c>
      <c r="R16" s="283">
        <v>147.12</v>
      </c>
      <c r="S16" s="283">
        <v>116.423</v>
      </c>
      <c r="T16" s="283">
        <v>4.2990000000000004</v>
      </c>
      <c r="U16" s="283">
        <v>11.694000000000001</v>
      </c>
      <c r="V16" s="283">
        <v>10.662000000000001</v>
      </c>
      <c r="W16" s="283">
        <v>13.843999999999999</v>
      </c>
      <c r="X16" s="283">
        <v>1.8919999999999999</v>
      </c>
      <c r="Y16" s="283">
        <v>745.03899999999999</v>
      </c>
      <c r="Z16" s="283">
        <v>257.51</v>
      </c>
      <c r="AA16" s="283">
        <v>191.86099999999999</v>
      </c>
      <c r="AB16" s="283">
        <v>67.210999999999999</v>
      </c>
      <c r="AC16" s="283">
        <v>102.065</v>
      </c>
      <c r="AD16" s="283">
        <v>94.082999999999998</v>
      </c>
      <c r="AE16" s="283">
        <v>84.807000000000002</v>
      </c>
      <c r="AF16" s="283">
        <v>80.7</v>
      </c>
      <c r="AG16" s="283">
        <v>62.301000000000002</v>
      </c>
    </row>
    <row r="17" spans="2:33">
      <c r="B17" s="286" t="s">
        <v>963</v>
      </c>
      <c r="C17" s="283">
        <f t="shared" ref="C17:V17" si="0">SUM(C15:C16)</f>
        <v>150.12899999999999</v>
      </c>
      <c r="D17" s="283">
        <f t="shared" si="0"/>
        <v>151.67599999999999</v>
      </c>
      <c r="E17" s="283">
        <f t="shared" si="0"/>
        <v>187.489</v>
      </c>
      <c r="F17" s="283">
        <f t="shared" si="0"/>
        <v>196.38900000000001</v>
      </c>
      <c r="G17" s="283">
        <f t="shared" si="0"/>
        <v>260.98500000000001</v>
      </c>
      <c r="H17" s="283">
        <f t="shared" si="0"/>
        <v>176.547</v>
      </c>
      <c r="I17" s="283">
        <f t="shared" si="0"/>
        <v>165.541</v>
      </c>
      <c r="J17" s="283">
        <f t="shared" si="0"/>
        <v>166.50799999999998</v>
      </c>
      <c r="K17" s="283">
        <f t="shared" si="0"/>
        <v>143.143</v>
      </c>
      <c r="L17" s="283">
        <f t="shared" si="0"/>
        <v>127.45100000000001</v>
      </c>
      <c r="M17" s="283">
        <f t="shared" si="0"/>
        <v>192.99200000000002</v>
      </c>
      <c r="N17" s="283">
        <f t="shared" si="0"/>
        <v>232.41500000000002</v>
      </c>
      <c r="O17" s="283">
        <f t="shared" si="0"/>
        <v>240.90600000000001</v>
      </c>
      <c r="P17" s="283">
        <f t="shared" si="0"/>
        <v>252.815</v>
      </c>
      <c r="Q17" s="283">
        <f t="shared" si="0"/>
        <v>241.81</v>
      </c>
      <c r="R17" s="283">
        <f t="shared" si="0"/>
        <v>238.327</v>
      </c>
      <c r="S17" s="283">
        <f t="shared" si="0"/>
        <v>164.982</v>
      </c>
      <c r="T17" s="283">
        <f t="shared" si="0"/>
        <v>44.088000000000001</v>
      </c>
      <c r="U17" s="283">
        <f t="shared" si="0"/>
        <v>57.954000000000001</v>
      </c>
      <c r="V17" s="283">
        <f t="shared" si="0"/>
        <v>57.071999999999996</v>
      </c>
      <c r="W17" s="283">
        <f>SUM(W15:W16)</f>
        <v>68.38</v>
      </c>
      <c r="X17" s="283">
        <f t="shared" ref="X17:AG17" si="1">SUM(X15:X16)</f>
        <v>73.173000000000002</v>
      </c>
      <c r="Y17" s="283">
        <f t="shared" si="1"/>
        <v>813.20399999999995</v>
      </c>
      <c r="Z17" s="283">
        <f t="shared" si="1"/>
        <v>332.553</v>
      </c>
      <c r="AA17" s="283">
        <f t="shared" si="1"/>
        <v>264.089</v>
      </c>
      <c r="AB17" s="283">
        <f t="shared" si="1"/>
        <v>130.517</v>
      </c>
      <c r="AC17" s="283">
        <f t="shared" si="1"/>
        <v>167.95099999999999</v>
      </c>
      <c r="AD17" s="283">
        <f t="shared" si="1"/>
        <v>165.02100000000002</v>
      </c>
      <c r="AE17" s="283">
        <f t="shared" si="1"/>
        <v>160.172</v>
      </c>
      <c r="AF17" s="283">
        <f t="shared" si="1"/>
        <v>159.46199999999999</v>
      </c>
      <c r="AG17" s="283">
        <f t="shared" si="1"/>
        <v>114.79400000000001</v>
      </c>
    </row>
    <row r="20" spans="2:33">
      <c r="B20" t="s">
        <v>51</v>
      </c>
    </row>
    <row r="21" spans="2:33">
      <c r="B21" t="s">
        <v>1327</v>
      </c>
    </row>
  </sheetData>
  <hyperlinks>
    <hyperlink ref="A1" location="Indice!A1" display="Regresar &lt;-"/>
  </hyperlinks>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5"/>
  <sheetViews>
    <sheetView workbookViewId="0"/>
  </sheetViews>
  <sheetFormatPr baseColWidth="10" defaultRowHeight="15"/>
  <cols>
    <col min="3" max="3" width="19.5703125" bestFit="1" customWidth="1"/>
    <col min="4" max="4" width="21.42578125" bestFit="1" customWidth="1"/>
    <col min="5" max="5" width="18.28515625" bestFit="1" customWidth="1"/>
  </cols>
  <sheetData>
    <row r="1" spans="1:5">
      <c r="A1" s="1" t="s">
        <v>1552</v>
      </c>
    </row>
    <row r="2" spans="1:5" ht="21">
      <c r="B2" s="2" t="s">
        <v>874</v>
      </c>
    </row>
    <row r="3" spans="1:5" ht="21">
      <c r="B3" s="41" t="s">
        <v>875</v>
      </c>
    </row>
    <row r="4" spans="1:5" ht="21">
      <c r="B4" s="41"/>
    </row>
    <row r="5" spans="1:5" ht="15.75">
      <c r="B5" s="47" t="s">
        <v>965</v>
      </c>
    </row>
    <row r="8" spans="1:5">
      <c r="B8" s="73" t="s">
        <v>969</v>
      </c>
    </row>
    <row r="9" spans="1:5">
      <c r="B9" s="282" t="s">
        <v>245</v>
      </c>
      <c r="C9" s="282" t="s">
        <v>966</v>
      </c>
      <c r="D9" s="282" t="s">
        <v>967</v>
      </c>
      <c r="E9" s="282" t="s">
        <v>968</v>
      </c>
    </row>
    <row r="10" spans="1:5">
      <c r="B10" s="287">
        <v>2000</v>
      </c>
      <c r="C10" s="288">
        <v>909371</v>
      </c>
      <c r="D10" s="288">
        <v>1719963</v>
      </c>
      <c r="E10" s="288">
        <v>2629333</v>
      </c>
    </row>
    <row r="11" spans="1:5">
      <c r="B11" s="287">
        <v>2001</v>
      </c>
      <c r="C11" s="288">
        <v>948320</v>
      </c>
      <c r="D11" s="288">
        <v>1714107</v>
      </c>
      <c r="E11" s="288">
        <v>2662426</v>
      </c>
    </row>
    <row r="12" spans="1:5">
      <c r="B12" s="287">
        <v>2002</v>
      </c>
      <c r="C12" s="288">
        <v>995505</v>
      </c>
      <c r="D12" s="288">
        <v>1686588</v>
      </c>
      <c r="E12" s="288">
        <v>2682093</v>
      </c>
    </row>
    <row r="13" spans="1:5">
      <c r="B13" s="287">
        <v>2003</v>
      </c>
      <c r="C13" s="288">
        <v>1057267</v>
      </c>
      <c r="D13" s="288">
        <v>1699197</v>
      </c>
      <c r="E13" s="288">
        <v>2756465</v>
      </c>
    </row>
    <row r="14" spans="1:5">
      <c r="B14" s="287">
        <v>2004</v>
      </c>
      <c r="C14" s="288">
        <v>1088671</v>
      </c>
      <c r="D14" s="288">
        <v>1719538</v>
      </c>
      <c r="E14" s="288">
        <v>2808210</v>
      </c>
    </row>
    <row r="15" spans="1:5">
      <c r="B15" s="287">
        <v>2005</v>
      </c>
      <c r="C15" s="288">
        <v>1128682</v>
      </c>
      <c r="D15" s="288">
        <v>1820988</v>
      </c>
      <c r="E15" s="288">
        <v>2949667</v>
      </c>
    </row>
    <row r="16" spans="1:5">
      <c r="B16" s="287">
        <v>2006</v>
      </c>
      <c r="C16" s="288">
        <v>1155178</v>
      </c>
      <c r="D16" s="288">
        <v>1848179</v>
      </c>
      <c r="E16" s="288">
        <v>3003356</v>
      </c>
    </row>
    <row r="17" spans="2:5">
      <c r="B17" s="287">
        <v>2007</v>
      </c>
      <c r="C17" s="288">
        <v>1207592</v>
      </c>
      <c r="D17" s="288">
        <v>1850195</v>
      </c>
      <c r="E17" s="288">
        <v>3057788</v>
      </c>
    </row>
    <row r="18" spans="2:5">
      <c r="B18" s="287">
        <v>2008</v>
      </c>
      <c r="C18" s="288">
        <v>1218009</v>
      </c>
      <c r="D18" s="288">
        <v>1810034</v>
      </c>
      <c r="E18" s="288">
        <v>3028043</v>
      </c>
    </row>
    <row r="19" spans="2:5">
      <c r="B19" s="287">
        <v>2009</v>
      </c>
      <c r="C19" s="288">
        <v>1173029</v>
      </c>
      <c r="D19" s="288">
        <v>1754797</v>
      </c>
      <c r="E19" s="288">
        <v>2927827</v>
      </c>
    </row>
    <row r="20" spans="2:5">
      <c r="B20" s="287">
        <v>2010</v>
      </c>
      <c r="C20" s="288">
        <v>1179363</v>
      </c>
      <c r="D20" s="288">
        <v>1736193</v>
      </c>
      <c r="E20" s="288">
        <v>2915557</v>
      </c>
    </row>
    <row r="21" spans="2:5">
      <c r="B21" s="287">
        <v>2011</v>
      </c>
      <c r="C21" s="288">
        <v>1194233</v>
      </c>
      <c r="D21" s="288">
        <v>1738259</v>
      </c>
      <c r="E21" s="288">
        <v>2932492</v>
      </c>
    </row>
    <row r="22" spans="2:5">
      <c r="B22" s="287">
        <v>2012</v>
      </c>
      <c r="C22" s="288">
        <v>1141040</v>
      </c>
      <c r="D22" s="288">
        <v>1647443</v>
      </c>
      <c r="E22" s="288">
        <v>2788480</v>
      </c>
    </row>
    <row r="23" spans="2:5">
      <c r="B23" s="287">
        <v>2013</v>
      </c>
      <c r="C23" s="288">
        <v>1089909</v>
      </c>
      <c r="D23" s="288">
        <v>1625648</v>
      </c>
      <c r="E23" s="288">
        <v>2715557</v>
      </c>
    </row>
    <row r="24" spans="2:5">
      <c r="B24" s="287">
        <v>2014</v>
      </c>
      <c r="C24" s="288">
        <v>1099700</v>
      </c>
      <c r="D24" s="288">
        <v>1631852</v>
      </c>
      <c r="E24" s="288">
        <v>2731552</v>
      </c>
    </row>
    <row r="25" spans="2:5">
      <c r="B25" s="287">
        <v>2015</v>
      </c>
      <c r="C25" s="288">
        <v>1123528</v>
      </c>
      <c r="D25" s="288">
        <v>1649390</v>
      </c>
      <c r="E25" s="288">
        <v>2772919</v>
      </c>
    </row>
    <row r="26" spans="2:5">
      <c r="B26" s="287">
        <v>2016</v>
      </c>
      <c r="C26" s="288">
        <v>1137237</v>
      </c>
      <c r="D26" s="288">
        <v>1706536</v>
      </c>
      <c r="E26" s="288">
        <v>2843774</v>
      </c>
    </row>
    <row r="27" spans="2:5">
      <c r="B27" s="287">
        <v>2017</v>
      </c>
      <c r="C27" s="288">
        <v>1191361</v>
      </c>
      <c r="D27" s="288">
        <v>1742019</v>
      </c>
      <c r="E27" s="288">
        <v>2933381</v>
      </c>
    </row>
    <row r="28" spans="2:5">
      <c r="B28" s="287">
        <v>2018</v>
      </c>
      <c r="C28" s="288">
        <v>1246091</v>
      </c>
      <c r="D28" s="288">
        <v>1767912</v>
      </c>
      <c r="E28" s="288">
        <v>3014004</v>
      </c>
    </row>
    <row r="29" spans="2:5">
      <c r="B29" s="287">
        <v>2019</v>
      </c>
      <c r="C29" s="288">
        <v>1275641</v>
      </c>
      <c r="D29" s="288">
        <v>1826366</v>
      </c>
      <c r="E29" s="288">
        <v>3102006</v>
      </c>
    </row>
    <row r="30" spans="2:5">
      <c r="B30" s="287">
        <v>2020</v>
      </c>
      <c r="C30" s="288">
        <v>672741</v>
      </c>
      <c r="D30" s="288">
        <v>1009750</v>
      </c>
      <c r="E30" s="288">
        <v>1682494</v>
      </c>
    </row>
    <row r="31" spans="2:5">
      <c r="B31" s="287">
        <v>2021</v>
      </c>
      <c r="C31" s="288">
        <v>846031</v>
      </c>
      <c r="D31" s="288">
        <v>1236587</v>
      </c>
      <c r="E31" s="288">
        <v>2082620</v>
      </c>
    </row>
    <row r="34" spans="2:2">
      <c r="B34" t="s">
        <v>51</v>
      </c>
    </row>
    <row r="35" spans="2:2">
      <c r="B35" t="s">
        <v>1328</v>
      </c>
    </row>
  </sheetData>
  <hyperlinks>
    <hyperlink ref="A1" location="Indice!A1" display="Regresar &lt;-"/>
  </hyperlinks>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B47"/>
  <sheetViews>
    <sheetView workbookViewId="0"/>
  </sheetViews>
  <sheetFormatPr baseColWidth="10" defaultRowHeight="15"/>
  <cols>
    <col min="3" max="3" width="18" customWidth="1"/>
    <col min="4" max="4" width="20.5703125" customWidth="1"/>
    <col min="6" max="6" width="22.85546875" customWidth="1"/>
    <col min="7" max="7" width="23.140625" customWidth="1"/>
  </cols>
  <sheetData>
    <row r="1" spans="1:80">
      <c r="A1" s="1" t="s">
        <v>1552</v>
      </c>
    </row>
    <row r="2" spans="1:80" ht="21">
      <c r="B2" s="2" t="s">
        <v>874</v>
      </c>
    </row>
    <row r="3" spans="1:80" ht="21">
      <c r="B3" s="41" t="s">
        <v>875</v>
      </c>
    </row>
    <row r="4" spans="1:80" ht="21">
      <c r="B4" s="41"/>
    </row>
    <row r="5" spans="1:80" ht="15.75">
      <c r="B5" s="47" t="s">
        <v>970</v>
      </c>
    </row>
    <row r="9" spans="1:80">
      <c r="B9" s="73" t="s">
        <v>1476</v>
      </c>
      <c r="J9" s="38"/>
      <c r="K9" s="38"/>
      <c r="L9" s="38"/>
      <c r="M9" s="38"/>
      <c r="N9" s="38"/>
      <c r="O9" s="38"/>
      <c r="P9" s="38"/>
      <c r="Q9" s="38"/>
      <c r="R9" s="38"/>
      <c r="S9" s="38"/>
      <c r="T9" s="38"/>
      <c r="U9" s="38"/>
      <c r="V9" s="38"/>
      <c r="W9" s="38"/>
      <c r="X9" s="38"/>
      <c r="Y9" s="38"/>
      <c r="Z9" s="38"/>
      <c r="AA9" s="38"/>
      <c r="AB9" s="38"/>
      <c r="AC9" s="38"/>
      <c r="AD9" s="38"/>
      <c r="AE9" s="38"/>
      <c r="AF9" s="38"/>
      <c r="AG9" s="38"/>
      <c r="AH9" s="38"/>
      <c r="AI9" s="38"/>
      <c r="AJ9" s="38"/>
      <c r="AK9" s="38"/>
      <c r="AL9" s="38"/>
      <c r="AM9" s="38"/>
      <c r="AN9" s="38"/>
      <c r="AO9" s="38"/>
      <c r="AP9" s="38"/>
      <c r="AQ9" s="38"/>
      <c r="AR9" s="38"/>
      <c r="AS9" s="38"/>
      <c r="AT9" s="38"/>
      <c r="AU9" s="38"/>
      <c r="AV9" s="38"/>
      <c r="AW9" s="38"/>
      <c r="AX9" s="38"/>
      <c r="AY9" s="38"/>
      <c r="AZ9" s="38"/>
      <c r="BA9" s="38"/>
      <c r="BB9" s="38"/>
      <c r="BC9" s="38"/>
      <c r="BD9" s="38"/>
      <c r="BE9" s="38"/>
      <c r="BF9" s="38"/>
      <c r="BG9" s="38"/>
      <c r="BH9" s="38"/>
      <c r="BI9" s="38"/>
      <c r="BJ9" s="38"/>
      <c r="BK9" s="38"/>
      <c r="BL9" s="38"/>
      <c r="BM9" s="38"/>
      <c r="BN9" s="38"/>
      <c r="BO9" s="38"/>
      <c r="BP9" s="38"/>
      <c r="BQ9" s="38"/>
      <c r="BR9" s="38"/>
      <c r="BS9" s="38"/>
      <c r="BT9" s="38"/>
      <c r="BU9" s="38"/>
      <c r="BV9" s="38"/>
      <c r="BW9" s="38"/>
      <c r="BX9" s="38"/>
      <c r="BY9" s="38"/>
      <c r="BZ9" s="38"/>
      <c r="CA9" s="38"/>
      <c r="CB9" s="38"/>
    </row>
    <row r="10" spans="1:80" ht="25.5">
      <c r="B10" s="374"/>
      <c r="C10" s="375"/>
      <c r="D10" s="375"/>
      <c r="E10" s="375"/>
      <c r="F10" s="375"/>
      <c r="G10" s="375"/>
      <c r="H10" s="375"/>
      <c r="I10" s="376" t="s">
        <v>265</v>
      </c>
      <c r="J10" s="404" t="s">
        <v>1329</v>
      </c>
      <c r="K10" s="376" t="s">
        <v>1330</v>
      </c>
      <c r="L10" s="376" t="s">
        <v>1331</v>
      </c>
      <c r="M10" s="376" t="s">
        <v>1332</v>
      </c>
      <c r="N10" s="376" t="s">
        <v>1333</v>
      </c>
      <c r="O10" s="376" t="s">
        <v>1334</v>
      </c>
      <c r="P10" s="376" t="s">
        <v>1335</v>
      </c>
      <c r="Q10" s="376" t="s">
        <v>1336</v>
      </c>
      <c r="R10" s="376" t="s">
        <v>1337</v>
      </c>
      <c r="S10" s="376" t="s">
        <v>1338</v>
      </c>
      <c r="T10" s="376" t="s">
        <v>1339</v>
      </c>
      <c r="U10" s="405" t="s">
        <v>1340</v>
      </c>
      <c r="V10" s="376" t="s">
        <v>1341</v>
      </c>
      <c r="W10" s="376" t="s">
        <v>1342</v>
      </c>
      <c r="X10" s="376" t="s">
        <v>1343</v>
      </c>
      <c r="Y10" s="376" t="s">
        <v>1344</v>
      </c>
      <c r="Z10" s="405" t="s">
        <v>1345</v>
      </c>
      <c r="AA10" s="376" t="s">
        <v>1346</v>
      </c>
      <c r="AB10" s="376" t="s">
        <v>1347</v>
      </c>
      <c r="AC10" s="406" t="s">
        <v>1348</v>
      </c>
      <c r="AD10" s="376" t="s">
        <v>1349</v>
      </c>
      <c r="AE10" s="377" t="s">
        <v>1350</v>
      </c>
      <c r="AF10" s="376" t="s">
        <v>1351</v>
      </c>
      <c r="AG10" s="376" t="s">
        <v>1352</v>
      </c>
      <c r="AH10" s="376" t="s">
        <v>1353</v>
      </c>
      <c r="AI10" s="376" t="s">
        <v>1354</v>
      </c>
      <c r="AJ10" s="376" t="s">
        <v>1355</v>
      </c>
      <c r="AK10" s="376" t="s">
        <v>1356</v>
      </c>
      <c r="AL10" s="376" t="s">
        <v>1357</v>
      </c>
      <c r="AM10" s="376" t="s">
        <v>1358</v>
      </c>
      <c r="AN10" s="376" t="s">
        <v>1359</v>
      </c>
      <c r="AO10" s="376" t="s">
        <v>1360</v>
      </c>
      <c r="AP10" s="376" t="s">
        <v>1361</v>
      </c>
      <c r="AQ10" s="376" t="s">
        <v>1362</v>
      </c>
      <c r="AR10" s="376" t="s">
        <v>1363</v>
      </c>
      <c r="AS10" s="376" t="s">
        <v>1364</v>
      </c>
      <c r="AT10" s="376" t="s">
        <v>1365</v>
      </c>
      <c r="AU10" s="376" t="s">
        <v>1366</v>
      </c>
      <c r="AV10" s="376" t="s">
        <v>1367</v>
      </c>
      <c r="AW10" s="376" t="s">
        <v>1368</v>
      </c>
      <c r="AX10" s="376" t="s">
        <v>1369</v>
      </c>
      <c r="AY10" s="376" t="s">
        <v>1370</v>
      </c>
      <c r="AZ10" s="376" t="s">
        <v>1371</v>
      </c>
      <c r="BA10" s="376" t="s">
        <v>1372</v>
      </c>
      <c r="BB10" s="405" t="s">
        <v>1373</v>
      </c>
      <c r="BC10" s="376" t="s">
        <v>1374</v>
      </c>
      <c r="BD10" s="376" t="s">
        <v>1375</v>
      </c>
      <c r="BE10" s="376" t="s">
        <v>1376</v>
      </c>
      <c r="BF10" s="376" t="s">
        <v>1377</v>
      </c>
      <c r="BG10" s="376" t="s">
        <v>1378</v>
      </c>
      <c r="BH10" s="376" t="s">
        <v>1379</v>
      </c>
      <c r="BI10" s="378" t="s">
        <v>1380</v>
      </c>
      <c r="BJ10" s="376" t="s">
        <v>1381</v>
      </c>
      <c r="BK10" s="376" t="s">
        <v>1382</v>
      </c>
      <c r="BL10" s="376" t="s">
        <v>1383</v>
      </c>
      <c r="BM10" s="376" t="s">
        <v>1384</v>
      </c>
      <c r="BN10" s="376" t="s">
        <v>1385</v>
      </c>
      <c r="BO10" s="376" t="s">
        <v>1386</v>
      </c>
      <c r="BP10" s="376" t="s">
        <v>1387</v>
      </c>
      <c r="BQ10" s="376" t="s">
        <v>1388</v>
      </c>
      <c r="BR10" s="376" t="s">
        <v>1389</v>
      </c>
      <c r="BS10" s="376" t="s">
        <v>1390</v>
      </c>
      <c r="BT10" s="376" t="s">
        <v>1391</v>
      </c>
      <c r="BU10" s="405" t="s">
        <v>1392</v>
      </c>
      <c r="BV10" s="376" t="s">
        <v>1393</v>
      </c>
      <c r="BW10" s="376" t="s">
        <v>1394</v>
      </c>
      <c r="BX10" s="406" t="s">
        <v>1395</v>
      </c>
      <c r="BY10" s="376" t="s">
        <v>1396</v>
      </c>
      <c r="BZ10" s="405" t="s">
        <v>1397</v>
      </c>
      <c r="CA10" s="407" t="s">
        <v>1398</v>
      </c>
      <c r="CB10" s="405" t="s">
        <v>1399</v>
      </c>
    </row>
    <row r="11" spans="1:80" ht="63.75">
      <c r="B11" s="386" t="s">
        <v>245</v>
      </c>
      <c r="C11" s="506" t="s">
        <v>1400</v>
      </c>
      <c r="D11" s="507"/>
      <c r="E11" s="507"/>
      <c r="F11" s="507"/>
      <c r="G11" s="507"/>
      <c r="H11" s="508"/>
      <c r="I11" s="386" t="s">
        <v>62</v>
      </c>
      <c r="J11" s="387" t="s">
        <v>1401</v>
      </c>
      <c r="K11" s="386" t="s">
        <v>1402</v>
      </c>
      <c r="L11" s="386" t="s">
        <v>1403</v>
      </c>
      <c r="M11" s="386" t="s">
        <v>1404</v>
      </c>
      <c r="N11" s="386" t="s">
        <v>1405</v>
      </c>
      <c r="O11" s="386" t="s">
        <v>1406</v>
      </c>
      <c r="P11" s="386" t="s">
        <v>1407</v>
      </c>
      <c r="Q11" s="386" t="s">
        <v>1408</v>
      </c>
      <c r="R11" s="386" t="s">
        <v>1409</v>
      </c>
      <c r="S11" s="386" t="s">
        <v>1410</v>
      </c>
      <c r="T11" s="386" t="s">
        <v>1411</v>
      </c>
      <c r="U11" s="386" t="s">
        <v>1412</v>
      </c>
      <c r="V11" s="386" t="s">
        <v>1413</v>
      </c>
      <c r="W11" s="386" t="s">
        <v>1414</v>
      </c>
      <c r="X11" s="386" t="s">
        <v>1415</v>
      </c>
      <c r="Y11" s="386" t="s">
        <v>1416</v>
      </c>
      <c r="Z11" s="386" t="s">
        <v>1417</v>
      </c>
      <c r="AA11" s="386" t="s">
        <v>1418</v>
      </c>
      <c r="AB11" s="386" t="s">
        <v>1419</v>
      </c>
      <c r="AC11" s="386" t="s">
        <v>1420</v>
      </c>
      <c r="AD11" s="387" t="s">
        <v>1421</v>
      </c>
      <c r="AE11" s="386" t="s">
        <v>1422</v>
      </c>
      <c r="AF11" s="386" t="s">
        <v>1423</v>
      </c>
      <c r="AG11" s="386" t="s">
        <v>1424</v>
      </c>
      <c r="AH11" s="386" t="s">
        <v>1425</v>
      </c>
      <c r="AI11" s="386" t="s">
        <v>1426</v>
      </c>
      <c r="AJ11" s="386" t="s">
        <v>1427</v>
      </c>
      <c r="AK11" s="386" t="s">
        <v>1428</v>
      </c>
      <c r="AL11" s="386" t="s">
        <v>1429</v>
      </c>
      <c r="AM11" s="388" t="s">
        <v>1430</v>
      </c>
      <c r="AN11" s="386" t="s">
        <v>1431</v>
      </c>
      <c r="AO11" s="388" t="s">
        <v>1432</v>
      </c>
      <c r="AP11" s="388" t="s">
        <v>1433</v>
      </c>
      <c r="AQ11" s="386" t="s">
        <v>1434</v>
      </c>
      <c r="AR11" s="386" t="s">
        <v>1435</v>
      </c>
      <c r="AS11" s="388" t="s">
        <v>1436</v>
      </c>
      <c r="AT11" s="386" t="s">
        <v>1437</v>
      </c>
      <c r="AU11" s="388" t="s">
        <v>1438</v>
      </c>
      <c r="AV11" s="386" t="s">
        <v>1439</v>
      </c>
      <c r="AW11" s="386" t="s">
        <v>1440</v>
      </c>
      <c r="AX11" s="386" t="s">
        <v>1441</v>
      </c>
      <c r="AY11" s="386" t="s">
        <v>1442</v>
      </c>
      <c r="AZ11" s="386" t="s">
        <v>1443</v>
      </c>
      <c r="BA11" s="387" t="s">
        <v>1444</v>
      </c>
      <c r="BB11" s="387" t="s">
        <v>1445</v>
      </c>
      <c r="BC11" s="386" t="s">
        <v>1446</v>
      </c>
      <c r="BD11" s="386" t="s">
        <v>1447</v>
      </c>
      <c r="BE11" s="386" t="s">
        <v>1448</v>
      </c>
      <c r="BF11" s="386" t="s">
        <v>1449</v>
      </c>
      <c r="BG11" s="386" t="s">
        <v>1450</v>
      </c>
      <c r="BH11" s="386" t="s">
        <v>1451</v>
      </c>
      <c r="BI11" s="386" t="s">
        <v>1452</v>
      </c>
      <c r="BJ11" s="386" t="s">
        <v>1453</v>
      </c>
      <c r="BK11" s="386" t="s">
        <v>163</v>
      </c>
      <c r="BL11" s="386" t="s">
        <v>1454</v>
      </c>
      <c r="BM11" s="386" t="s">
        <v>1455</v>
      </c>
      <c r="BN11" s="386" t="s">
        <v>1456</v>
      </c>
      <c r="BO11" s="386" t="s">
        <v>1457</v>
      </c>
      <c r="BP11" s="386" t="s">
        <v>1458</v>
      </c>
      <c r="BQ11" s="386" t="s">
        <v>1459</v>
      </c>
      <c r="BR11" s="386" t="s">
        <v>1460</v>
      </c>
      <c r="BS11" s="386" t="s">
        <v>1461</v>
      </c>
      <c r="BT11" s="386" t="s">
        <v>1462</v>
      </c>
      <c r="BU11" s="386" t="s">
        <v>128</v>
      </c>
      <c r="BV11" s="386" t="s">
        <v>1463</v>
      </c>
      <c r="BW11" s="386" t="s">
        <v>1464</v>
      </c>
      <c r="BX11" s="386" t="s">
        <v>1465</v>
      </c>
      <c r="BY11" s="386" t="s">
        <v>1466</v>
      </c>
      <c r="BZ11" s="387" t="s">
        <v>1467</v>
      </c>
      <c r="CA11" s="386" t="s">
        <v>1468</v>
      </c>
      <c r="CB11" s="386" t="s">
        <v>1469</v>
      </c>
    </row>
    <row r="12" spans="1:80">
      <c r="B12" s="389">
        <v>2020</v>
      </c>
      <c r="C12" s="513" t="s">
        <v>1470</v>
      </c>
      <c r="D12" s="514"/>
      <c r="E12" s="514"/>
      <c r="F12" s="514"/>
      <c r="G12" s="514"/>
      <c r="H12" s="390" t="s">
        <v>1471</v>
      </c>
      <c r="I12" s="391">
        <v>14558.174999999999</v>
      </c>
      <c r="J12" s="391">
        <v>46.408000000000001</v>
      </c>
      <c r="K12" s="392">
        <v>43.219000000000001</v>
      </c>
      <c r="L12" s="392">
        <v>0</v>
      </c>
      <c r="M12" s="392">
        <v>3.1890000000000001</v>
      </c>
      <c r="N12" s="392">
        <v>0</v>
      </c>
      <c r="O12" s="392">
        <v>0</v>
      </c>
      <c r="P12" s="392">
        <v>0</v>
      </c>
      <c r="Q12" s="392">
        <v>0</v>
      </c>
      <c r="R12" s="392">
        <v>0</v>
      </c>
      <c r="S12" s="392">
        <v>0</v>
      </c>
      <c r="T12" s="392">
        <v>0</v>
      </c>
      <c r="U12" s="391">
        <v>0</v>
      </c>
      <c r="V12" s="392">
        <v>0</v>
      </c>
      <c r="W12" s="392">
        <v>0</v>
      </c>
      <c r="X12" s="392">
        <v>0</v>
      </c>
      <c r="Y12" s="392">
        <v>0</v>
      </c>
      <c r="Z12" s="391">
        <v>0</v>
      </c>
      <c r="AA12" s="392">
        <v>0</v>
      </c>
      <c r="AB12" s="392">
        <v>0</v>
      </c>
      <c r="AC12" s="391">
        <v>0</v>
      </c>
      <c r="AD12" s="391">
        <v>2455.9740000000002</v>
      </c>
      <c r="AE12" s="392">
        <v>0</v>
      </c>
      <c r="AF12" s="392">
        <v>0</v>
      </c>
      <c r="AG12" s="392" t="s">
        <v>1472</v>
      </c>
      <c r="AH12" s="392" t="s">
        <v>1472</v>
      </c>
      <c r="AI12" s="392" t="s">
        <v>1472</v>
      </c>
      <c r="AJ12" s="392">
        <v>0</v>
      </c>
      <c r="AK12" s="392">
        <v>0</v>
      </c>
      <c r="AL12" s="392">
        <v>841.65700000000004</v>
      </c>
      <c r="AM12" s="392">
        <v>0</v>
      </c>
      <c r="AN12" s="392">
        <v>0</v>
      </c>
      <c r="AO12" s="392">
        <v>0</v>
      </c>
      <c r="AP12" s="392">
        <v>0</v>
      </c>
      <c r="AQ12" s="392">
        <v>0</v>
      </c>
      <c r="AR12" s="392">
        <v>0</v>
      </c>
      <c r="AS12" s="392">
        <v>1611.422</v>
      </c>
      <c r="AT12" s="392">
        <v>2.895</v>
      </c>
      <c r="AU12" s="392">
        <v>0</v>
      </c>
      <c r="AV12" s="392">
        <v>0</v>
      </c>
      <c r="AW12" s="392">
        <v>0</v>
      </c>
      <c r="AX12" s="392">
        <v>0</v>
      </c>
      <c r="AY12" s="392">
        <v>0</v>
      </c>
      <c r="AZ12" s="392">
        <v>0</v>
      </c>
      <c r="BA12" s="391">
        <v>3474.386</v>
      </c>
      <c r="BB12" s="391">
        <v>2285.277</v>
      </c>
      <c r="BC12" s="392" t="s">
        <v>1472</v>
      </c>
      <c r="BD12" s="392" t="s">
        <v>1472</v>
      </c>
      <c r="BE12" s="392" t="s">
        <v>1472</v>
      </c>
      <c r="BF12" s="392" t="s">
        <v>1472</v>
      </c>
      <c r="BG12" s="392">
        <v>267.32499999999999</v>
      </c>
      <c r="BH12" s="392">
        <v>9.1999999999999998E-2</v>
      </c>
      <c r="BI12" s="392">
        <v>1829.2249999999999</v>
      </c>
      <c r="BJ12" s="392">
        <v>10.340999999999999</v>
      </c>
      <c r="BK12" s="392">
        <v>0</v>
      </c>
      <c r="BL12" s="392">
        <v>0</v>
      </c>
      <c r="BM12" s="392">
        <v>0</v>
      </c>
      <c r="BN12" s="392">
        <v>0</v>
      </c>
      <c r="BO12" s="392">
        <v>0</v>
      </c>
      <c r="BP12" s="392">
        <v>0</v>
      </c>
      <c r="BQ12" s="392">
        <v>0</v>
      </c>
      <c r="BR12" s="392">
        <v>0</v>
      </c>
      <c r="BS12" s="392">
        <v>0</v>
      </c>
      <c r="BT12" s="392">
        <v>178.29400000000001</v>
      </c>
      <c r="BU12" s="391">
        <v>0</v>
      </c>
      <c r="BV12" s="392">
        <v>0</v>
      </c>
      <c r="BW12" s="392">
        <v>0</v>
      </c>
      <c r="BX12" s="391" t="s">
        <v>1472</v>
      </c>
      <c r="BY12" s="391">
        <v>0</v>
      </c>
      <c r="BZ12" s="391">
        <v>6296.1310000000003</v>
      </c>
      <c r="CA12" s="393">
        <v>8071.6509999999998</v>
      </c>
      <c r="CB12" s="394">
        <v>1987.8789999999999</v>
      </c>
    </row>
    <row r="13" spans="1:80">
      <c r="B13" s="389">
        <v>2019</v>
      </c>
      <c r="C13" s="509" t="s">
        <v>1470</v>
      </c>
      <c r="D13" s="510"/>
      <c r="E13" s="510"/>
      <c r="F13" s="510"/>
      <c r="G13" s="510"/>
      <c r="H13" s="379" t="s">
        <v>1471</v>
      </c>
      <c r="I13" s="380">
        <v>14447.71</v>
      </c>
      <c r="J13" s="381">
        <v>64.930000000000007</v>
      </c>
      <c r="K13" s="381">
        <v>61.741999999999997</v>
      </c>
      <c r="L13" s="381">
        <v>0</v>
      </c>
      <c r="M13" s="381">
        <v>3.1890000000000001</v>
      </c>
      <c r="N13" s="381">
        <v>0</v>
      </c>
      <c r="O13" s="381">
        <v>0</v>
      </c>
      <c r="P13" s="381">
        <v>0</v>
      </c>
      <c r="Q13" s="381">
        <v>0</v>
      </c>
      <c r="R13" s="381">
        <v>0</v>
      </c>
      <c r="S13" s="381">
        <v>0</v>
      </c>
      <c r="T13" s="381">
        <v>0</v>
      </c>
      <c r="U13" s="380">
        <v>0</v>
      </c>
      <c r="V13" s="381">
        <v>0</v>
      </c>
      <c r="W13" s="381">
        <v>0</v>
      </c>
      <c r="X13" s="381">
        <v>0</v>
      </c>
      <c r="Y13" s="381">
        <v>0</v>
      </c>
      <c r="Z13" s="380">
        <v>0</v>
      </c>
      <c r="AA13" s="381">
        <v>0</v>
      </c>
      <c r="AB13" s="381">
        <v>0</v>
      </c>
      <c r="AC13" s="382">
        <v>0</v>
      </c>
      <c r="AD13" s="384">
        <v>2397.5140000000001</v>
      </c>
      <c r="AE13" s="381">
        <v>0</v>
      </c>
      <c r="AF13" s="381">
        <v>0</v>
      </c>
      <c r="AG13" s="381" t="s">
        <v>1472</v>
      </c>
      <c r="AH13" s="381" t="s">
        <v>1472</v>
      </c>
      <c r="AI13" s="381" t="s">
        <v>1472</v>
      </c>
      <c r="AJ13" s="381">
        <v>0</v>
      </c>
      <c r="AK13" s="381">
        <v>0</v>
      </c>
      <c r="AL13" s="381">
        <v>900.404</v>
      </c>
      <c r="AM13" s="381">
        <v>0</v>
      </c>
      <c r="AN13" s="381">
        <v>0</v>
      </c>
      <c r="AO13" s="381">
        <v>0</v>
      </c>
      <c r="AP13" s="381">
        <v>0</v>
      </c>
      <c r="AQ13" s="381">
        <v>0</v>
      </c>
      <c r="AR13" s="381">
        <v>0</v>
      </c>
      <c r="AS13" s="381">
        <v>1492.2850000000001</v>
      </c>
      <c r="AT13" s="381">
        <v>4.8250000000000002</v>
      </c>
      <c r="AU13" s="381">
        <v>0</v>
      </c>
      <c r="AV13" s="381">
        <v>0</v>
      </c>
      <c r="AW13" s="381">
        <v>0</v>
      </c>
      <c r="AX13" s="381">
        <v>0</v>
      </c>
      <c r="AY13" s="381">
        <v>0</v>
      </c>
      <c r="AZ13" s="381">
        <v>0</v>
      </c>
      <c r="BA13" s="385">
        <v>3457.0940000000001</v>
      </c>
      <c r="BB13" s="384">
        <v>2252.9360000000001</v>
      </c>
      <c r="BC13" s="381" t="s">
        <v>1472</v>
      </c>
      <c r="BD13" s="381" t="s">
        <v>1472</v>
      </c>
      <c r="BE13" s="381" t="s">
        <v>1472</v>
      </c>
      <c r="BF13" s="381" t="s">
        <v>1472</v>
      </c>
      <c r="BG13" s="381">
        <v>254.15299999999999</v>
      </c>
      <c r="BH13" s="381">
        <v>9.1999999999999998E-2</v>
      </c>
      <c r="BI13" s="381">
        <v>1826.144</v>
      </c>
      <c r="BJ13" s="381">
        <v>10.340999999999999</v>
      </c>
      <c r="BK13" s="381">
        <v>0</v>
      </c>
      <c r="BL13" s="381">
        <v>0</v>
      </c>
      <c r="BM13" s="381">
        <v>0</v>
      </c>
      <c r="BN13" s="381">
        <v>0</v>
      </c>
      <c r="BO13" s="381">
        <v>0</v>
      </c>
      <c r="BP13" s="381">
        <v>0</v>
      </c>
      <c r="BQ13" s="381">
        <v>0</v>
      </c>
      <c r="BR13" s="381">
        <v>0</v>
      </c>
      <c r="BS13" s="381">
        <v>0</v>
      </c>
      <c r="BT13" s="381">
        <v>162.20599999999999</v>
      </c>
      <c r="BU13" s="380">
        <v>0</v>
      </c>
      <c r="BV13" s="381">
        <v>0</v>
      </c>
      <c r="BW13" s="381">
        <v>0</v>
      </c>
      <c r="BX13" s="382" t="s">
        <v>1472</v>
      </c>
      <c r="BY13" s="382">
        <v>0</v>
      </c>
      <c r="BZ13" s="385">
        <v>6275.2359999999999</v>
      </c>
      <c r="CA13" s="383">
        <v>8481.2610000000004</v>
      </c>
      <c r="CB13" s="395">
        <v>1965.8579999999999</v>
      </c>
    </row>
    <row r="14" spans="1:80">
      <c r="B14" s="389">
        <v>2018</v>
      </c>
      <c r="C14" s="509" t="s">
        <v>1470</v>
      </c>
      <c r="D14" s="510"/>
      <c r="E14" s="510"/>
      <c r="F14" s="510"/>
      <c r="G14" s="510"/>
      <c r="H14" s="379" t="s">
        <v>1471</v>
      </c>
      <c r="I14" s="380">
        <v>15178.832</v>
      </c>
      <c r="J14" s="381">
        <v>68.352999999999994</v>
      </c>
      <c r="K14" s="381">
        <v>63.174999999999997</v>
      </c>
      <c r="L14" s="381">
        <v>0</v>
      </c>
      <c r="M14" s="381">
        <v>5.1779999999999999</v>
      </c>
      <c r="N14" s="381">
        <v>0</v>
      </c>
      <c r="O14" s="381">
        <v>0</v>
      </c>
      <c r="P14" s="381">
        <v>0</v>
      </c>
      <c r="Q14" s="381">
        <v>0</v>
      </c>
      <c r="R14" s="381">
        <v>0</v>
      </c>
      <c r="S14" s="381">
        <v>0</v>
      </c>
      <c r="T14" s="381">
        <v>0</v>
      </c>
      <c r="U14" s="380">
        <v>0</v>
      </c>
      <c r="V14" s="381">
        <v>0</v>
      </c>
      <c r="W14" s="381">
        <v>0</v>
      </c>
      <c r="X14" s="381">
        <v>0</v>
      </c>
      <c r="Y14" s="381">
        <v>0</v>
      </c>
      <c r="Z14" s="380">
        <v>0</v>
      </c>
      <c r="AA14" s="381">
        <v>0</v>
      </c>
      <c r="AB14" s="381">
        <v>0</v>
      </c>
      <c r="AC14" s="382">
        <v>0</v>
      </c>
      <c r="AD14" s="384">
        <v>2793.2310000000002</v>
      </c>
      <c r="AE14" s="381">
        <v>0</v>
      </c>
      <c r="AF14" s="381">
        <v>0</v>
      </c>
      <c r="AG14" s="381" t="s">
        <v>1472</v>
      </c>
      <c r="AH14" s="381" t="s">
        <v>1472</v>
      </c>
      <c r="AI14" s="381" t="s">
        <v>1472</v>
      </c>
      <c r="AJ14" s="381">
        <v>0</v>
      </c>
      <c r="AK14" s="381">
        <v>0</v>
      </c>
      <c r="AL14" s="381">
        <v>1073.2539999999999</v>
      </c>
      <c r="AM14" s="381">
        <v>0</v>
      </c>
      <c r="AN14" s="381">
        <v>0</v>
      </c>
      <c r="AO14" s="381">
        <v>0</v>
      </c>
      <c r="AP14" s="381">
        <v>0</v>
      </c>
      <c r="AQ14" s="381">
        <v>0</v>
      </c>
      <c r="AR14" s="381">
        <v>0</v>
      </c>
      <c r="AS14" s="381">
        <v>1715.152</v>
      </c>
      <c r="AT14" s="381">
        <v>4.8250000000000002</v>
      </c>
      <c r="AU14" s="381">
        <v>0</v>
      </c>
      <c r="AV14" s="381">
        <v>0</v>
      </c>
      <c r="AW14" s="381">
        <v>0</v>
      </c>
      <c r="AX14" s="381">
        <v>0</v>
      </c>
      <c r="AY14" s="381">
        <v>0</v>
      </c>
      <c r="AZ14" s="381">
        <v>0</v>
      </c>
      <c r="BA14" s="385">
        <v>3653.8690000000001</v>
      </c>
      <c r="BB14" s="384">
        <v>2214.0239999999999</v>
      </c>
      <c r="BC14" s="381" t="s">
        <v>1472</v>
      </c>
      <c r="BD14" s="381" t="s">
        <v>1472</v>
      </c>
      <c r="BE14" s="381" t="s">
        <v>1472</v>
      </c>
      <c r="BF14" s="381" t="s">
        <v>1472</v>
      </c>
      <c r="BG14" s="381">
        <v>240.51599999999999</v>
      </c>
      <c r="BH14" s="381">
        <v>9.1999999999999998E-2</v>
      </c>
      <c r="BI14" s="381">
        <v>1817.02</v>
      </c>
      <c r="BJ14" s="381">
        <v>10.340999999999999</v>
      </c>
      <c r="BK14" s="381">
        <v>0</v>
      </c>
      <c r="BL14" s="381">
        <v>0</v>
      </c>
      <c r="BM14" s="381">
        <v>0</v>
      </c>
      <c r="BN14" s="381">
        <v>0</v>
      </c>
      <c r="BO14" s="381">
        <v>0</v>
      </c>
      <c r="BP14" s="381">
        <v>0.90800000000000003</v>
      </c>
      <c r="BQ14" s="381">
        <v>0</v>
      </c>
      <c r="BR14" s="381">
        <v>0</v>
      </c>
      <c r="BS14" s="381">
        <v>0</v>
      </c>
      <c r="BT14" s="381">
        <v>145.14599999999999</v>
      </c>
      <c r="BU14" s="380">
        <v>0</v>
      </c>
      <c r="BV14" s="381">
        <v>0</v>
      </c>
      <c r="BW14" s="381">
        <v>0</v>
      </c>
      <c r="BX14" s="382" t="s">
        <v>1472</v>
      </c>
      <c r="BY14" s="382">
        <v>0</v>
      </c>
      <c r="BZ14" s="385">
        <v>6449.3549999999996</v>
      </c>
      <c r="CA14" s="383">
        <v>9152.4950000000008</v>
      </c>
      <c r="CB14" s="395">
        <v>1968.5650000000001</v>
      </c>
    </row>
    <row r="15" spans="1:80">
      <c r="B15" s="389">
        <v>2017</v>
      </c>
      <c r="C15" s="509" t="s">
        <v>1470</v>
      </c>
      <c r="D15" s="510"/>
      <c r="E15" s="510"/>
      <c r="F15" s="510"/>
      <c r="G15" s="510"/>
      <c r="H15" s="379" t="s">
        <v>1471</v>
      </c>
      <c r="I15" s="380">
        <v>14392.022000000001</v>
      </c>
      <c r="J15" s="381">
        <v>79.322000000000003</v>
      </c>
      <c r="K15" s="381">
        <v>69.623999999999995</v>
      </c>
      <c r="L15" s="381">
        <v>0</v>
      </c>
      <c r="M15" s="381">
        <v>9.6980000000000004</v>
      </c>
      <c r="N15" s="381">
        <v>0</v>
      </c>
      <c r="O15" s="381">
        <v>0</v>
      </c>
      <c r="P15" s="381">
        <v>0</v>
      </c>
      <c r="Q15" s="381">
        <v>0</v>
      </c>
      <c r="R15" s="381">
        <v>0</v>
      </c>
      <c r="S15" s="381">
        <v>0</v>
      </c>
      <c r="T15" s="381">
        <v>0</v>
      </c>
      <c r="U15" s="380">
        <v>0</v>
      </c>
      <c r="V15" s="381">
        <v>0</v>
      </c>
      <c r="W15" s="381">
        <v>0</v>
      </c>
      <c r="X15" s="381">
        <v>0</v>
      </c>
      <c r="Y15" s="381">
        <v>0</v>
      </c>
      <c r="Z15" s="380">
        <v>0</v>
      </c>
      <c r="AA15" s="381">
        <v>0</v>
      </c>
      <c r="AB15" s="381">
        <v>0</v>
      </c>
      <c r="AC15" s="382">
        <v>0</v>
      </c>
      <c r="AD15" s="380">
        <v>2674.3739999999998</v>
      </c>
      <c r="AE15" s="381">
        <v>0</v>
      </c>
      <c r="AF15" s="381">
        <v>0</v>
      </c>
      <c r="AG15" s="381" t="s">
        <v>1472</v>
      </c>
      <c r="AH15" s="381" t="s">
        <v>1472</v>
      </c>
      <c r="AI15" s="381" t="s">
        <v>1472</v>
      </c>
      <c r="AJ15" s="381">
        <v>0</v>
      </c>
      <c r="AK15" s="381">
        <v>0</v>
      </c>
      <c r="AL15" s="381">
        <v>1031.454</v>
      </c>
      <c r="AM15" s="381">
        <v>0</v>
      </c>
      <c r="AN15" s="381">
        <v>0</v>
      </c>
      <c r="AO15" s="381">
        <v>0</v>
      </c>
      <c r="AP15" s="381">
        <v>0</v>
      </c>
      <c r="AQ15" s="381">
        <v>0</v>
      </c>
      <c r="AR15" s="381">
        <v>0</v>
      </c>
      <c r="AS15" s="381">
        <v>1621.692</v>
      </c>
      <c r="AT15" s="381">
        <v>21.228999999999999</v>
      </c>
      <c r="AU15" s="381">
        <v>0</v>
      </c>
      <c r="AV15" s="381">
        <v>0</v>
      </c>
      <c r="AW15" s="381">
        <v>0</v>
      </c>
      <c r="AX15" s="381">
        <v>0</v>
      </c>
      <c r="AY15" s="381">
        <v>0</v>
      </c>
      <c r="AZ15" s="381">
        <v>0</v>
      </c>
      <c r="BA15" s="382">
        <v>3323.51</v>
      </c>
      <c r="BB15" s="380">
        <v>2176.1219999999998</v>
      </c>
      <c r="BC15" s="381" t="s">
        <v>1472</v>
      </c>
      <c r="BD15" s="381" t="s">
        <v>1472</v>
      </c>
      <c r="BE15" s="381" t="s">
        <v>1472</v>
      </c>
      <c r="BF15" s="381" t="s">
        <v>1472</v>
      </c>
      <c r="BG15" s="381">
        <v>226.327</v>
      </c>
      <c r="BH15" s="381">
        <v>9.1999999999999998E-2</v>
      </c>
      <c r="BI15" s="381">
        <v>1812.2190000000001</v>
      </c>
      <c r="BJ15" s="381">
        <v>10.340999999999999</v>
      </c>
      <c r="BK15" s="381">
        <v>0</v>
      </c>
      <c r="BL15" s="381">
        <v>0</v>
      </c>
      <c r="BM15" s="381">
        <v>0</v>
      </c>
      <c r="BN15" s="381">
        <v>0</v>
      </c>
      <c r="BO15" s="381">
        <v>0</v>
      </c>
      <c r="BP15" s="381">
        <v>0.90800000000000003</v>
      </c>
      <c r="BQ15" s="381">
        <v>0</v>
      </c>
      <c r="BR15" s="381">
        <v>0</v>
      </c>
      <c r="BS15" s="381">
        <v>0</v>
      </c>
      <c r="BT15" s="381">
        <v>126.235</v>
      </c>
      <c r="BU15" s="380">
        <v>0</v>
      </c>
      <c r="BV15" s="381">
        <v>0</v>
      </c>
      <c r="BW15" s="381">
        <v>0</v>
      </c>
      <c r="BX15" s="382" t="s">
        <v>1472</v>
      </c>
      <c r="BY15" s="382">
        <v>0</v>
      </c>
      <c r="BZ15" s="382">
        <v>6138.6930000000002</v>
      </c>
      <c r="CA15" s="383">
        <v>8902.7039999999997</v>
      </c>
      <c r="CB15" s="395">
        <v>1960.0709999999999</v>
      </c>
    </row>
    <row r="16" spans="1:80">
      <c r="B16" s="389">
        <v>2016</v>
      </c>
      <c r="C16" s="509" t="s">
        <v>1470</v>
      </c>
      <c r="D16" s="510"/>
      <c r="E16" s="510"/>
      <c r="F16" s="510"/>
      <c r="G16" s="510"/>
      <c r="H16" s="379" t="s">
        <v>1471</v>
      </c>
      <c r="I16" s="380">
        <v>14331.695</v>
      </c>
      <c r="J16" s="381">
        <v>79.063000000000002</v>
      </c>
      <c r="K16" s="381">
        <v>69.361000000000004</v>
      </c>
      <c r="L16" s="381">
        <v>0</v>
      </c>
      <c r="M16" s="381">
        <v>9.702</v>
      </c>
      <c r="N16" s="381">
        <v>0</v>
      </c>
      <c r="O16" s="381">
        <v>0</v>
      </c>
      <c r="P16" s="381">
        <v>0</v>
      </c>
      <c r="Q16" s="381">
        <v>0</v>
      </c>
      <c r="R16" s="381">
        <v>0</v>
      </c>
      <c r="S16" s="381">
        <v>0</v>
      </c>
      <c r="T16" s="381">
        <v>0</v>
      </c>
      <c r="U16" s="380">
        <v>0</v>
      </c>
      <c r="V16" s="381">
        <v>0</v>
      </c>
      <c r="W16" s="381">
        <v>0</v>
      </c>
      <c r="X16" s="381">
        <v>0</v>
      </c>
      <c r="Y16" s="381">
        <v>0</v>
      </c>
      <c r="Z16" s="380">
        <v>0</v>
      </c>
      <c r="AA16" s="381">
        <v>0</v>
      </c>
      <c r="AB16" s="381">
        <v>0</v>
      </c>
      <c r="AC16" s="382">
        <v>0</v>
      </c>
      <c r="AD16" s="380">
        <v>2790.4920000000002</v>
      </c>
      <c r="AE16" s="381">
        <v>0</v>
      </c>
      <c r="AF16" s="381">
        <v>0</v>
      </c>
      <c r="AG16" s="381" t="s">
        <v>1472</v>
      </c>
      <c r="AH16" s="381" t="s">
        <v>1472</v>
      </c>
      <c r="AI16" s="381" t="s">
        <v>1472</v>
      </c>
      <c r="AJ16" s="381">
        <v>0</v>
      </c>
      <c r="AK16" s="381">
        <v>0</v>
      </c>
      <c r="AL16" s="381">
        <v>1110.5350000000001</v>
      </c>
      <c r="AM16" s="381">
        <v>0</v>
      </c>
      <c r="AN16" s="381">
        <v>0</v>
      </c>
      <c r="AO16" s="381">
        <v>0</v>
      </c>
      <c r="AP16" s="381">
        <v>0</v>
      </c>
      <c r="AQ16" s="381">
        <v>0</v>
      </c>
      <c r="AR16" s="381">
        <v>0</v>
      </c>
      <c r="AS16" s="381">
        <v>1659.692</v>
      </c>
      <c r="AT16" s="381">
        <v>20.263999999999999</v>
      </c>
      <c r="AU16" s="381">
        <v>0</v>
      </c>
      <c r="AV16" s="381">
        <v>0</v>
      </c>
      <c r="AW16" s="381">
        <v>0</v>
      </c>
      <c r="AX16" s="381">
        <v>0</v>
      </c>
      <c r="AY16" s="381">
        <v>0</v>
      </c>
      <c r="AZ16" s="381">
        <v>0</v>
      </c>
      <c r="BA16" s="382">
        <v>3335.0659999999998</v>
      </c>
      <c r="BB16" s="380">
        <v>2138.4250000000002</v>
      </c>
      <c r="BC16" s="381" t="s">
        <v>1472</v>
      </c>
      <c r="BD16" s="381" t="s">
        <v>1472</v>
      </c>
      <c r="BE16" s="381" t="s">
        <v>1472</v>
      </c>
      <c r="BF16" s="381" t="s">
        <v>1472</v>
      </c>
      <c r="BG16" s="381">
        <v>213.28299999999999</v>
      </c>
      <c r="BH16" s="381">
        <v>9.1999999999999998E-2</v>
      </c>
      <c r="BI16" s="381">
        <v>1806.606</v>
      </c>
      <c r="BJ16" s="381">
        <v>10.340999999999999</v>
      </c>
      <c r="BK16" s="381">
        <v>0</v>
      </c>
      <c r="BL16" s="381">
        <v>0</v>
      </c>
      <c r="BM16" s="381">
        <v>0</v>
      </c>
      <c r="BN16" s="381">
        <v>0</v>
      </c>
      <c r="BO16" s="381">
        <v>0</v>
      </c>
      <c r="BP16" s="381">
        <v>0.90800000000000003</v>
      </c>
      <c r="BQ16" s="381">
        <v>0</v>
      </c>
      <c r="BR16" s="381">
        <v>0</v>
      </c>
      <c r="BS16" s="381">
        <v>0</v>
      </c>
      <c r="BT16" s="381">
        <v>107.194</v>
      </c>
      <c r="BU16" s="380">
        <v>0</v>
      </c>
      <c r="BV16" s="381">
        <v>0</v>
      </c>
      <c r="BW16" s="381">
        <v>0</v>
      </c>
      <c r="BX16" s="382" t="s">
        <v>1472</v>
      </c>
      <c r="BY16" s="382">
        <v>0</v>
      </c>
      <c r="BZ16" s="382">
        <v>5988.65</v>
      </c>
      <c r="CA16" s="383">
        <v>8557.8580000000002</v>
      </c>
      <c r="CB16" s="395">
        <v>1941.896</v>
      </c>
    </row>
    <row r="17" spans="2:80">
      <c r="B17" s="389">
        <v>2015</v>
      </c>
      <c r="C17" s="509" t="s">
        <v>1470</v>
      </c>
      <c r="D17" s="510"/>
      <c r="E17" s="510"/>
      <c r="F17" s="510"/>
      <c r="G17" s="510"/>
      <c r="H17" s="379" t="s">
        <v>1471</v>
      </c>
      <c r="I17" s="380">
        <v>15269.842000000001</v>
      </c>
      <c r="J17" s="381">
        <v>88.587999999999994</v>
      </c>
      <c r="K17" s="381">
        <v>75.665999999999997</v>
      </c>
      <c r="L17" s="381">
        <v>0</v>
      </c>
      <c r="M17" s="381">
        <v>12.922000000000001</v>
      </c>
      <c r="N17" s="381">
        <v>0</v>
      </c>
      <c r="O17" s="381">
        <v>0</v>
      </c>
      <c r="P17" s="381">
        <v>0</v>
      </c>
      <c r="Q17" s="381">
        <v>0</v>
      </c>
      <c r="R17" s="381">
        <v>0</v>
      </c>
      <c r="S17" s="381">
        <v>0</v>
      </c>
      <c r="T17" s="381">
        <v>0</v>
      </c>
      <c r="U17" s="380">
        <v>0</v>
      </c>
      <c r="V17" s="381">
        <v>0</v>
      </c>
      <c r="W17" s="381">
        <v>0</v>
      </c>
      <c r="X17" s="381">
        <v>0</v>
      </c>
      <c r="Y17" s="381">
        <v>0</v>
      </c>
      <c r="Z17" s="380">
        <v>0</v>
      </c>
      <c r="AA17" s="381">
        <v>0</v>
      </c>
      <c r="AB17" s="381">
        <v>0</v>
      </c>
      <c r="AC17" s="382">
        <v>0</v>
      </c>
      <c r="AD17" s="380">
        <v>3033.183</v>
      </c>
      <c r="AE17" s="381">
        <v>0</v>
      </c>
      <c r="AF17" s="381">
        <v>0</v>
      </c>
      <c r="AG17" s="381" t="s">
        <v>1472</v>
      </c>
      <c r="AH17" s="381" t="s">
        <v>1472</v>
      </c>
      <c r="AI17" s="381" t="s">
        <v>1472</v>
      </c>
      <c r="AJ17" s="381">
        <v>0</v>
      </c>
      <c r="AK17" s="381">
        <v>0</v>
      </c>
      <c r="AL17" s="381">
        <v>1076.643</v>
      </c>
      <c r="AM17" s="381">
        <v>0</v>
      </c>
      <c r="AN17" s="381">
        <v>0</v>
      </c>
      <c r="AO17" s="381">
        <v>0</v>
      </c>
      <c r="AP17" s="381">
        <v>0</v>
      </c>
      <c r="AQ17" s="381">
        <v>0</v>
      </c>
      <c r="AR17" s="381">
        <v>0</v>
      </c>
      <c r="AS17" s="381">
        <v>1941.1010000000001</v>
      </c>
      <c r="AT17" s="381">
        <v>15.439</v>
      </c>
      <c r="AU17" s="381">
        <v>0</v>
      </c>
      <c r="AV17" s="381">
        <v>0</v>
      </c>
      <c r="AW17" s="381">
        <v>0</v>
      </c>
      <c r="AX17" s="381">
        <v>0</v>
      </c>
      <c r="AY17" s="381">
        <v>0</v>
      </c>
      <c r="AZ17" s="381">
        <v>0</v>
      </c>
      <c r="BA17" s="382">
        <v>3318.02</v>
      </c>
      <c r="BB17" s="380">
        <v>2805.2020000000002</v>
      </c>
      <c r="BC17" s="381" t="s">
        <v>1472</v>
      </c>
      <c r="BD17" s="381" t="s">
        <v>1472</v>
      </c>
      <c r="BE17" s="381" t="s">
        <v>1472</v>
      </c>
      <c r="BF17" s="381" t="s">
        <v>1472</v>
      </c>
      <c r="BG17" s="381">
        <v>197.62700000000001</v>
      </c>
      <c r="BH17" s="381">
        <v>9.1999999999999998E-2</v>
      </c>
      <c r="BI17" s="381">
        <v>2489.777</v>
      </c>
      <c r="BJ17" s="381">
        <v>26.483000000000001</v>
      </c>
      <c r="BK17" s="381">
        <v>0</v>
      </c>
      <c r="BL17" s="381">
        <v>0</v>
      </c>
      <c r="BM17" s="381">
        <v>0</v>
      </c>
      <c r="BN17" s="381">
        <v>0</v>
      </c>
      <c r="BO17" s="381">
        <v>0</v>
      </c>
      <c r="BP17" s="381">
        <v>0.90800000000000003</v>
      </c>
      <c r="BQ17" s="381">
        <v>0</v>
      </c>
      <c r="BR17" s="381">
        <v>0</v>
      </c>
      <c r="BS17" s="381">
        <v>0</v>
      </c>
      <c r="BT17" s="381">
        <v>90.313999999999993</v>
      </c>
      <c r="BU17" s="380">
        <v>0</v>
      </c>
      <c r="BV17" s="381">
        <v>0</v>
      </c>
      <c r="BW17" s="381">
        <v>0</v>
      </c>
      <c r="BX17" s="382" t="s">
        <v>1472</v>
      </c>
      <c r="BY17" s="382">
        <v>0</v>
      </c>
      <c r="BZ17" s="382">
        <v>6024.85</v>
      </c>
      <c r="CA17" s="383">
        <v>9083.7909999999993</v>
      </c>
      <c r="CB17" s="395">
        <v>2640.8879999999999</v>
      </c>
    </row>
    <row r="18" spans="2:80">
      <c r="B18" s="389">
        <v>2014</v>
      </c>
      <c r="C18" s="509" t="s">
        <v>1470</v>
      </c>
      <c r="D18" s="510"/>
      <c r="E18" s="510"/>
      <c r="F18" s="510"/>
      <c r="G18" s="510"/>
      <c r="H18" s="379" t="s">
        <v>1471</v>
      </c>
      <c r="I18" s="380">
        <v>14787.31</v>
      </c>
      <c r="J18" s="381">
        <v>91.847999999999999</v>
      </c>
      <c r="K18" s="381">
        <v>75.665999999999997</v>
      </c>
      <c r="L18" s="381">
        <v>0</v>
      </c>
      <c r="M18" s="381">
        <v>16.181999999999999</v>
      </c>
      <c r="N18" s="381">
        <v>0</v>
      </c>
      <c r="O18" s="381">
        <v>0</v>
      </c>
      <c r="P18" s="381">
        <v>0</v>
      </c>
      <c r="Q18" s="381">
        <v>0</v>
      </c>
      <c r="R18" s="381">
        <v>0</v>
      </c>
      <c r="S18" s="381">
        <v>0</v>
      </c>
      <c r="T18" s="381">
        <v>0</v>
      </c>
      <c r="U18" s="380">
        <v>0</v>
      </c>
      <c r="V18" s="381">
        <v>0</v>
      </c>
      <c r="W18" s="381">
        <v>0</v>
      </c>
      <c r="X18" s="381">
        <v>0</v>
      </c>
      <c r="Y18" s="381">
        <v>0</v>
      </c>
      <c r="Z18" s="380">
        <v>0</v>
      </c>
      <c r="AA18" s="381">
        <v>0</v>
      </c>
      <c r="AB18" s="381">
        <v>0</v>
      </c>
      <c r="AC18" s="382">
        <v>0</v>
      </c>
      <c r="AD18" s="380">
        <v>2725.4180000000001</v>
      </c>
      <c r="AE18" s="381">
        <v>0</v>
      </c>
      <c r="AF18" s="381">
        <v>0</v>
      </c>
      <c r="AG18" s="381" t="s">
        <v>1472</v>
      </c>
      <c r="AH18" s="381" t="s">
        <v>1472</v>
      </c>
      <c r="AI18" s="381" t="s">
        <v>1472</v>
      </c>
      <c r="AJ18" s="381">
        <v>0</v>
      </c>
      <c r="AK18" s="381">
        <v>0</v>
      </c>
      <c r="AL18" s="381">
        <v>1095.8489999999999</v>
      </c>
      <c r="AM18" s="381">
        <v>0</v>
      </c>
      <c r="AN18" s="381">
        <v>0</v>
      </c>
      <c r="AO18" s="381">
        <v>0</v>
      </c>
      <c r="AP18" s="381">
        <v>0</v>
      </c>
      <c r="AQ18" s="381">
        <v>0</v>
      </c>
      <c r="AR18" s="381">
        <v>0</v>
      </c>
      <c r="AS18" s="381">
        <v>1608.34</v>
      </c>
      <c r="AT18" s="381">
        <v>21.228999999999999</v>
      </c>
      <c r="AU18" s="381">
        <v>0</v>
      </c>
      <c r="AV18" s="381">
        <v>0</v>
      </c>
      <c r="AW18" s="381">
        <v>0</v>
      </c>
      <c r="AX18" s="381">
        <v>0</v>
      </c>
      <c r="AY18" s="381">
        <v>0</v>
      </c>
      <c r="AZ18" s="381">
        <v>0</v>
      </c>
      <c r="BA18" s="382">
        <v>3094.346</v>
      </c>
      <c r="BB18" s="380">
        <v>2795.732</v>
      </c>
      <c r="BC18" s="381" t="s">
        <v>1472</v>
      </c>
      <c r="BD18" s="381" t="s">
        <v>1472</v>
      </c>
      <c r="BE18" s="381" t="s">
        <v>1472</v>
      </c>
      <c r="BF18" s="381" t="s">
        <v>1472</v>
      </c>
      <c r="BG18" s="381">
        <v>183.79</v>
      </c>
      <c r="BH18" s="381">
        <v>9.1999999999999998E-2</v>
      </c>
      <c r="BI18" s="381">
        <v>2510.3180000000002</v>
      </c>
      <c r="BJ18" s="381">
        <v>26.483000000000001</v>
      </c>
      <c r="BK18" s="381">
        <v>0</v>
      </c>
      <c r="BL18" s="381">
        <v>0</v>
      </c>
      <c r="BM18" s="381">
        <v>0</v>
      </c>
      <c r="BN18" s="381">
        <v>0</v>
      </c>
      <c r="BO18" s="381">
        <v>0</v>
      </c>
      <c r="BP18" s="381">
        <v>0.90800000000000003</v>
      </c>
      <c r="BQ18" s="381">
        <v>0</v>
      </c>
      <c r="BR18" s="381">
        <v>0</v>
      </c>
      <c r="BS18" s="381">
        <v>0</v>
      </c>
      <c r="BT18" s="381">
        <v>74.14</v>
      </c>
      <c r="BU18" s="380">
        <v>0</v>
      </c>
      <c r="BV18" s="381">
        <v>0</v>
      </c>
      <c r="BW18" s="381">
        <v>0</v>
      </c>
      <c r="BX18" s="382" t="s">
        <v>1472</v>
      </c>
      <c r="BY18" s="382">
        <v>0</v>
      </c>
      <c r="BZ18" s="382">
        <v>6079.9660000000003</v>
      </c>
      <c r="CA18" s="383">
        <v>8253.6319999999996</v>
      </c>
      <c r="CB18" s="395">
        <v>2655.7979999999998</v>
      </c>
    </row>
    <row r="19" spans="2:80">
      <c r="B19" s="389">
        <v>2013</v>
      </c>
      <c r="C19" s="509" t="s">
        <v>1470</v>
      </c>
      <c r="D19" s="510"/>
      <c r="E19" s="510"/>
      <c r="F19" s="510"/>
      <c r="G19" s="510"/>
      <c r="H19" s="379" t="s">
        <v>1471</v>
      </c>
      <c r="I19" s="380">
        <v>14888.924999999999</v>
      </c>
      <c r="J19" s="381">
        <v>94.789000000000001</v>
      </c>
      <c r="K19" s="381">
        <v>78.849000000000004</v>
      </c>
      <c r="L19" s="381">
        <v>0</v>
      </c>
      <c r="M19" s="381">
        <v>15.94</v>
      </c>
      <c r="N19" s="381">
        <v>0</v>
      </c>
      <c r="O19" s="381">
        <v>0</v>
      </c>
      <c r="P19" s="381">
        <v>0</v>
      </c>
      <c r="Q19" s="381">
        <v>0</v>
      </c>
      <c r="R19" s="381">
        <v>0</v>
      </c>
      <c r="S19" s="381">
        <v>0</v>
      </c>
      <c r="T19" s="381">
        <v>0</v>
      </c>
      <c r="U19" s="380">
        <v>0</v>
      </c>
      <c r="V19" s="381">
        <v>0</v>
      </c>
      <c r="W19" s="381">
        <v>0</v>
      </c>
      <c r="X19" s="381">
        <v>0</v>
      </c>
      <c r="Y19" s="381">
        <v>0</v>
      </c>
      <c r="Z19" s="380">
        <v>0</v>
      </c>
      <c r="AA19" s="381">
        <v>0</v>
      </c>
      <c r="AB19" s="381">
        <v>0</v>
      </c>
      <c r="AC19" s="382">
        <v>0</v>
      </c>
      <c r="AD19" s="380">
        <v>2797.268</v>
      </c>
      <c r="AE19" s="381">
        <v>0</v>
      </c>
      <c r="AF19" s="381">
        <v>0</v>
      </c>
      <c r="AG19" s="381" t="s">
        <v>1472</v>
      </c>
      <c r="AH19" s="381" t="s">
        <v>1472</v>
      </c>
      <c r="AI19" s="381" t="s">
        <v>1472</v>
      </c>
      <c r="AJ19" s="381">
        <v>0</v>
      </c>
      <c r="AK19" s="381">
        <v>0</v>
      </c>
      <c r="AL19" s="381">
        <v>1172.671</v>
      </c>
      <c r="AM19" s="381">
        <v>0</v>
      </c>
      <c r="AN19" s="381">
        <v>0</v>
      </c>
      <c r="AO19" s="381">
        <v>0</v>
      </c>
      <c r="AP19" s="381">
        <v>0</v>
      </c>
      <c r="AQ19" s="381">
        <v>0</v>
      </c>
      <c r="AR19" s="381">
        <v>0</v>
      </c>
      <c r="AS19" s="381">
        <v>1558.0160000000001</v>
      </c>
      <c r="AT19" s="381">
        <v>66.581000000000003</v>
      </c>
      <c r="AU19" s="381">
        <v>0</v>
      </c>
      <c r="AV19" s="381">
        <v>0</v>
      </c>
      <c r="AW19" s="381">
        <v>0</v>
      </c>
      <c r="AX19" s="381">
        <v>0</v>
      </c>
      <c r="AY19" s="381">
        <v>0</v>
      </c>
      <c r="AZ19" s="381">
        <v>0</v>
      </c>
      <c r="BA19" s="382">
        <v>3193.569</v>
      </c>
      <c r="BB19" s="380">
        <v>2693.24</v>
      </c>
      <c r="BC19" s="381" t="s">
        <v>1472</v>
      </c>
      <c r="BD19" s="381" t="s">
        <v>1472</v>
      </c>
      <c r="BE19" s="381" t="s">
        <v>1472</v>
      </c>
      <c r="BF19" s="381" t="s">
        <v>1472</v>
      </c>
      <c r="BG19" s="381">
        <v>171.369</v>
      </c>
      <c r="BH19" s="381">
        <v>9.1999999999999998E-2</v>
      </c>
      <c r="BI19" s="381">
        <v>2494.3870000000002</v>
      </c>
      <c r="BJ19" s="381">
        <v>26.483000000000001</v>
      </c>
      <c r="BK19" s="381">
        <v>0</v>
      </c>
      <c r="BL19" s="381">
        <v>0</v>
      </c>
      <c r="BM19" s="381">
        <v>0</v>
      </c>
      <c r="BN19" s="381">
        <v>0</v>
      </c>
      <c r="BO19" s="381">
        <v>0</v>
      </c>
      <c r="BP19" s="381">
        <v>0.90800000000000003</v>
      </c>
      <c r="BQ19" s="381">
        <v>0</v>
      </c>
      <c r="BR19" s="381">
        <v>0</v>
      </c>
      <c r="BS19" s="381">
        <v>0</v>
      </c>
      <c r="BT19" s="381">
        <v>0</v>
      </c>
      <c r="BU19" s="380">
        <v>0</v>
      </c>
      <c r="BV19" s="381">
        <v>0</v>
      </c>
      <c r="BW19" s="381">
        <v>0</v>
      </c>
      <c r="BX19" s="382" t="s">
        <v>1472</v>
      </c>
      <c r="BY19" s="382">
        <v>0</v>
      </c>
      <c r="BZ19" s="382">
        <v>6110.06</v>
      </c>
      <c r="CA19" s="383">
        <v>8509.5529999999999</v>
      </c>
      <c r="CB19" s="395">
        <v>2645.806</v>
      </c>
    </row>
    <row r="20" spans="2:80">
      <c r="B20" s="389">
        <v>2012</v>
      </c>
      <c r="C20" s="509" t="s">
        <v>1470</v>
      </c>
      <c r="D20" s="510"/>
      <c r="E20" s="510"/>
      <c r="F20" s="510"/>
      <c r="G20" s="510"/>
      <c r="H20" s="379" t="s">
        <v>1471</v>
      </c>
      <c r="I20" s="380">
        <v>15530.468999999999</v>
      </c>
      <c r="J20" s="381">
        <v>109.547</v>
      </c>
      <c r="K20" s="381">
        <v>93.507999999999996</v>
      </c>
      <c r="L20" s="381">
        <v>0</v>
      </c>
      <c r="M20" s="381">
        <v>16.039000000000001</v>
      </c>
      <c r="N20" s="381">
        <v>0</v>
      </c>
      <c r="O20" s="381">
        <v>0</v>
      </c>
      <c r="P20" s="381">
        <v>0</v>
      </c>
      <c r="Q20" s="381">
        <v>0</v>
      </c>
      <c r="R20" s="381">
        <v>0</v>
      </c>
      <c r="S20" s="381">
        <v>0</v>
      </c>
      <c r="T20" s="381">
        <v>0</v>
      </c>
      <c r="U20" s="380">
        <v>0.129</v>
      </c>
      <c r="V20" s="381">
        <v>0.129</v>
      </c>
      <c r="W20" s="381">
        <v>0</v>
      </c>
      <c r="X20" s="381">
        <v>0</v>
      </c>
      <c r="Y20" s="381">
        <v>0</v>
      </c>
      <c r="Z20" s="380">
        <v>0</v>
      </c>
      <c r="AA20" s="381">
        <v>0</v>
      </c>
      <c r="AB20" s="381">
        <v>0</v>
      </c>
      <c r="AC20" s="382">
        <v>0</v>
      </c>
      <c r="AD20" s="380">
        <v>2788.0889999999999</v>
      </c>
      <c r="AE20" s="381">
        <v>0</v>
      </c>
      <c r="AF20" s="381">
        <v>0</v>
      </c>
      <c r="AG20" s="381" t="s">
        <v>1472</v>
      </c>
      <c r="AH20" s="381" t="s">
        <v>1472</v>
      </c>
      <c r="AI20" s="381" t="s">
        <v>1472</v>
      </c>
      <c r="AJ20" s="381">
        <v>0</v>
      </c>
      <c r="AK20" s="381">
        <v>0</v>
      </c>
      <c r="AL20" s="381">
        <v>1232.548</v>
      </c>
      <c r="AM20" s="381">
        <v>0</v>
      </c>
      <c r="AN20" s="381">
        <v>0</v>
      </c>
      <c r="AO20" s="381">
        <v>0</v>
      </c>
      <c r="AP20" s="381">
        <v>0</v>
      </c>
      <c r="AQ20" s="381">
        <v>0</v>
      </c>
      <c r="AR20" s="381">
        <v>0</v>
      </c>
      <c r="AS20" s="381">
        <v>1453.258</v>
      </c>
      <c r="AT20" s="381">
        <v>102.283</v>
      </c>
      <c r="AU20" s="381">
        <v>0</v>
      </c>
      <c r="AV20" s="381">
        <v>0</v>
      </c>
      <c r="AW20" s="381">
        <v>0</v>
      </c>
      <c r="AX20" s="381">
        <v>0</v>
      </c>
      <c r="AY20" s="381">
        <v>0</v>
      </c>
      <c r="AZ20" s="381">
        <v>0</v>
      </c>
      <c r="BA20" s="382">
        <v>3509.4319999999998</v>
      </c>
      <c r="BB20" s="380">
        <v>2666.866</v>
      </c>
      <c r="BC20" s="381" t="s">
        <v>1472</v>
      </c>
      <c r="BD20" s="381" t="s">
        <v>1472</v>
      </c>
      <c r="BE20" s="381" t="s">
        <v>1472</v>
      </c>
      <c r="BF20" s="381" t="s">
        <v>1472</v>
      </c>
      <c r="BG20" s="381">
        <v>155.72</v>
      </c>
      <c r="BH20" s="381">
        <v>9.1999999999999998E-2</v>
      </c>
      <c r="BI20" s="381">
        <v>2484.5709999999999</v>
      </c>
      <c r="BJ20" s="381">
        <v>26.483000000000001</v>
      </c>
      <c r="BK20" s="381">
        <v>0</v>
      </c>
      <c r="BL20" s="381">
        <v>0</v>
      </c>
      <c r="BM20" s="381">
        <v>0</v>
      </c>
      <c r="BN20" s="381">
        <v>0</v>
      </c>
      <c r="BO20" s="381">
        <v>0</v>
      </c>
      <c r="BP20" s="381">
        <v>0</v>
      </c>
      <c r="BQ20" s="381">
        <v>0</v>
      </c>
      <c r="BR20" s="381">
        <v>0</v>
      </c>
      <c r="BS20" s="381">
        <v>0</v>
      </c>
      <c r="BT20" s="381">
        <v>0</v>
      </c>
      <c r="BU20" s="380">
        <v>0</v>
      </c>
      <c r="BV20" s="381">
        <v>0</v>
      </c>
      <c r="BW20" s="381">
        <v>0</v>
      </c>
      <c r="BX20" s="382" t="s">
        <v>1472</v>
      </c>
      <c r="BY20" s="382">
        <v>0</v>
      </c>
      <c r="BZ20" s="382">
        <v>6456.4059999999999</v>
      </c>
      <c r="CA20" s="383">
        <v>9562.5210000000006</v>
      </c>
      <c r="CB20" s="395">
        <v>2619.1080000000002</v>
      </c>
    </row>
    <row r="21" spans="2:80">
      <c r="B21" s="389">
        <v>2011</v>
      </c>
      <c r="C21" s="509" t="s">
        <v>1470</v>
      </c>
      <c r="D21" s="510"/>
      <c r="E21" s="510"/>
      <c r="F21" s="510"/>
      <c r="G21" s="510"/>
      <c r="H21" s="379" t="s">
        <v>1471</v>
      </c>
      <c r="I21" s="380">
        <v>15633.895</v>
      </c>
      <c r="J21" s="381">
        <v>121.95</v>
      </c>
      <c r="K21" s="381">
        <v>105.732</v>
      </c>
      <c r="L21" s="381">
        <v>0</v>
      </c>
      <c r="M21" s="381">
        <v>16.218</v>
      </c>
      <c r="N21" s="381">
        <v>0</v>
      </c>
      <c r="O21" s="381">
        <v>0</v>
      </c>
      <c r="P21" s="381">
        <v>0</v>
      </c>
      <c r="Q21" s="381">
        <v>0</v>
      </c>
      <c r="R21" s="381">
        <v>0</v>
      </c>
      <c r="S21" s="381">
        <v>0</v>
      </c>
      <c r="T21" s="381">
        <v>0</v>
      </c>
      <c r="U21" s="380">
        <v>0.15</v>
      </c>
      <c r="V21" s="381">
        <v>0.15</v>
      </c>
      <c r="W21" s="381">
        <v>0</v>
      </c>
      <c r="X21" s="381">
        <v>0</v>
      </c>
      <c r="Y21" s="381">
        <v>0</v>
      </c>
      <c r="Z21" s="380">
        <v>0</v>
      </c>
      <c r="AA21" s="381">
        <v>0</v>
      </c>
      <c r="AB21" s="381">
        <v>0</v>
      </c>
      <c r="AC21" s="382">
        <v>0</v>
      </c>
      <c r="AD21" s="380">
        <v>2941.9580000000001</v>
      </c>
      <c r="AE21" s="381">
        <v>0</v>
      </c>
      <c r="AF21" s="381">
        <v>0</v>
      </c>
      <c r="AG21" s="381" t="s">
        <v>1472</v>
      </c>
      <c r="AH21" s="381" t="s">
        <v>1472</v>
      </c>
      <c r="AI21" s="381" t="s">
        <v>1472</v>
      </c>
      <c r="AJ21" s="381">
        <v>0</v>
      </c>
      <c r="AK21" s="381">
        <v>0</v>
      </c>
      <c r="AL21" s="381">
        <v>1263.0509999999999</v>
      </c>
      <c r="AM21" s="381">
        <v>0</v>
      </c>
      <c r="AN21" s="381">
        <v>0</v>
      </c>
      <c r="AO21" s="381">
        <v>0</v>
      </c>
      <c r="AP21" s="381">
        <v>0</v>
      </c>
      <c r="AQ21" s="381">
        <v>0</v>
      </c>
      <c r="AR21" s="381">
        <v>0</v>
      </c>
      <c r="AS21" s="381">
        <v>1581.6379999999999</v>
      </c>
      <c r="AT21" s="381">
        <v>96.494</v>
      </c>
      <c r="AU21" s="381">
        <v>0</v>
      </c>
      <c r="AV21" s="381">
        <v>0</v>
      </c>
      <c r="AW21" s="381">
        <v>0</v>
      </c>
      <c r="AX21" s="381">
        <v>0.77600000000000002</v>
      </c>
      <c r="AY21" s="381">
        <v>0</v>
      </c>
      <c r="AZ21" s="381">
        <v>0</v>
      </c>
      <c r="BA21" s="382">
        <v>3411.93</v>
      </c>
      <c r="BB21" s="380">
        <v>2613.8820000000001</v>
      </c>
      <c r="BC21" s="381" t="s">
        <v>1472</v>
      </c>
      <c r="BD21" s="381" t="s">
        <v>1472</v>
      </c>
      <c r="BE21" s="381" t="s">
        <v>1472</v>
      </c>
      <c r="BF21" s="381" t="s">
        <v>1472</v>
      </c>
      <c r="BG21" s="381">
        <v>141.5</v>
      </c>
      <c r="BH21" s="381">
        <v>9.1999999999999998E-2</v>
      </c>
      <c r="BI21" s="381">
        <v>2445.806</v>
      </c>
      <c r="BJ21" s="381">
        <v>26.483000000000001</v>
      </c>
      <c r="BK21" s="381">
        <v>0</v>
      </c>
      <c r="BL21" s="381">
        <v>0</v>
      </c>
      <c r="BM21" s="381">
        <v>0</v>
      </c>
      <c r="BN21" s="381">
        <v>0</v>
      </c>
      <c r="BO21" s="381">
        <v>0</v>
      </c>
      <c r="BP21" s="381">
        <v>0</v>
      </c>
      <c r="BQ21" s="381">
        <v>0</v>
      </c>
      <c r="BR21" s="381">
        <v>0</v>
      </c>
      <c r="BS21" s="381">
        <v>0</v>
      </c>
      <c r="BT21" s="381">
        <v>0</v>
      </c>
      <c r="BU21" s="380">
        <v>0</v>
      </c>
      <c r="BV21" s="381">
        <v>0</v>
      </c>
      <c r="BW21" s="381">
        <v>0</v>
      </c>
      <c r="BX21" s="382" t="s">
        <v>1472</v>
      </c>
      <c r="BY21" s="382">
        <v>0</v>
      </c>
      <c r="BZ21" s="382">
        <v>6544.0240000000003</v>
      </c>
      <c r="CA21" s="383">
        <v>9732.0239999999994</v>
      </c>
      <c r="CB21" s="395">
        <v>2574.9920000000002</v>
      </c>
    </row>
    <row r="22" spans="2:80">
      <c r="B22" s="389">
        <v>2010</v>
      </c>
      <c r="C22" s="511" t="s">
        <v>1470</v>
      </c>
      <c r="D22" s="512"/>
      <c r="E22" s="512"/>
      <c r="F22" s="512"/>
      <c r="G22" s="512"/>
      <c r="H22" s="396" t="s">
        <v>1471</v>
      </c>
      <c r="I22" s="398">
        <v>16951.830999999998</v>
      </c>
      <c r="J22" s="397">
        <v>172.96600000000001</v>
      </c>
      <c r="K22" s="397">
        <v>157.411</v>
      </c>
      <c r="L22" s="397">
        <v>0</v>
      </c>
      <c r="M22" s="397">
        <v>15.555</v>
      </c>
      <c r="N22" s="397">
        <v>0</v>
      </c>
      <c r="O22" s="397">
        <v>0</v>
      </c>
      <c r="P22" s="397">
        <v>0</v>
      </c>
      <c r="Q22" s="397">
        <v>0</v>
      </c>
      <c r="R22" s="397">
        <v>0</v>
      </c>
      <c r="S22" s="397">
        <v>0</v>
      </c>
      <c r="T22" s="397">
        <v>0</v>
      </c>
      <c r="U22" s="398">
        <v>2.9449999999999998</v>
      </c>
      <c r="V22" s="397">
        <v>2.9449999999999998</v>
      </c>
      <c r="W22" s="397">
        <v>0</v>
      </c>
      <c r="X22" s="397">
        <v>0</v>
      </c>
      <c r="Y22" s="397">
        <v>0</v>
      </c>
      <c r="Z22" s="398">
        <v>0</v>
      </c>
      <c r="AA22" s="397">
        <v>0</v>
      </c>
      <c r="AB22" s="397">
        <v>0</v>
      </c>
      <c r="AC22" s="398">
        <v>0</v>
      </c>
      <c r="AD22" s="399">
        <v>3410.1030000000001</v>
      </c>
      <c r="AE22" s="397">
        <v>0</v>
      </c>
      <c r="AF22" s="397">
        <v>0</v>
      </c>
      <c r="AG22" s="397" t="s">
        <v>1472</v>
      </c>
      <c r="AH22" s="397" t="s">
        <v>1472</v>
      </c>
      <c r="AI22" s="397" t="s">
        <v>1472</v>
      </c>
      <c r="AJ22" s="397">
        <v>0</v>
      </c>
      <c r="AK22" s="397">
        <v>0</v>
      </c>
      <c r="AL22" s="397">
        <v>1425.7329999999999</v>
      </c>
      <c r="AM22" s="397">
        <v>0</v>
      </c>
      <c r="AN22" s="397">
        <v>0</v>
      </c>
      <c r="AO22" s="397">
        <v>0</v>
      </c>
      <c r="AP22" s="397">
        <v>0</v>
      </c>
      <c r="AQ22" s="397">
        <v>0</v>
      </c>
      <c r="AR22" s="397">
        <v>0</v>
      </c>
      <c r="AS22" s="397">
        <v>1871.2619999999999</v>
      </c>
      <c r="AT22" s="397">
        <v>110.003</v>
      </c>
      <c r="AU22" s="397">
        <v>0</v>
      </c>
      <c r="AV22" s="397">
        <v>0</v>
      </c>
      <c r="AW22" s="397">
        <v>0</v>
      </c>
      <c r="AX22" s="397">
        <v>3.105</v>
      </c>
      <c r="AY22" s="397">
        <v>0</v>
      </c>
      <c r="AZ22" s="397">
        <v>0</v>
      </c>
      <c r="BA22" s="399">
        <v>4254.8680000000004</v>
      </c>
      <c r="BB22" s="399">
        <v>2603.7260000000001</v>
      </c>
      <c r="BC22" s="397" t="s">
        <v>1472</v>
      </c>
      <c r="BD22" s="397" t="s">
        <v>1472</v>
      </c>
      <c r="BE22" s="397" t="s">
        <v>1472</v>
      </c>
      <c r="BF22" s="397" t="s">
        <v>1472</v>
      </c>
      <c r="BG22" s="397">
        <v>140.08600000000001</v>
      </c>
      <c r="BH22" s="397">
        <v>9.1999999999999998E-2</v>
      </c>
      <c r="BI22" s="397">
        <v>2437.0639999999999</v>
      </c>
      <c r="BJ22" s="397">
        <v>26.483000000000001</v>
      </c>
      <c r="BK22" s="397">
        <v>0</v>
      </c>
      <c r="BL22" s="397">
        <v>0</v>
      </c>
      <c r="BM22" s="397">
        <v>0</v>
      </c>
      <c r="BN22" s="397">
        <v>0</v>
      </c>
      <c r="BO22" s="397">
        <v>0</v>
      </c>
      <c r="BP22" s="397">
        <v>0</v>
      </c>
      <c r="BQ22" s="397">
        <v>0</v>
      </c>
      <c r="BR22" s="397">
        <v>0</v>
      </c>
      <c r="BS22" s="397">
        <v>0</v>
      </c>
      <c r="BT22" s="397">
        <v>0</v>
      </c>
      <c r="BU22" s="398">
        <v>0</v>
      </c>
      <c r="BV22" s="397">
        <v>0</v>
      </c>
      <c r="BW22" s="397">
        <v>0</v>
      </c>
      <c r="BX22" s="398" t="s">
        <v>1472</v>
      </c>
      <c r="BY22" s="398">
        <v>0</v>
      </c>
      <c r="BZ22" s="399">
        <v>6507.223</v>
      </c>
      <c r="CA22" s="400">
        <v>10829.144</v>
      </c>
      <c r="CB22" s="401">
        <v>2550.2399999999998</v>
      </c>
    </row>
    <row r="23" spans="2:80">
      <c r="B23" s="374"/>
      <c r="C23" s="374"/>
      <c r="D23" s="374"/>
      <c r="E23" s="374"/>
      <c r="F23" s="374"/>
      <c r="G23" s="374"/>
      <c r="H23" s="374"/>
      <c r="I23" s="410"/>
      <c r="J23" s="374"/>
      <c r="K23" s="374"/>
      <c r="L23" s="374"/>
      <c r="M23" s="374"/>
      <c r="N23" s="374"/>
      <c r="O23" s="374"/>
      <c r="P23" s="374"/>
      <c r="Q23" s="374"/>
      <c r="R23" s="374"/>
      <c r="S23" s="374"/>
      <c r="T23" s="374"/>
      <c r="U23" s="374"/>
      <c r="V23" s="374"/>
      <c r="W23" s="374"/>
      <c r="X23" s="374"/>
      <c r="Y23" s="374"/>
      <c r="Z23" s="374"/>
      <c r="AA23" s="374"/>
      <c r="AB23" s="374"/>
      <c r="AC23" s="374"/>
      <c r="AD23" s="374"/>
      <c r="AE23" s="374"/>
      <c r="AF23" s="374"/>
      <c r="AG23" s="374"/>
      <c r="AH23" s="374"/>
      <c r="AI23" s="374"/>
      <c r="AJ23" s="374"/>
      <c r="AK23" s="374"/>
      <c r="AL23" s="374"/>
      <c r="AM23" s="374"/>
      <c r="AN23" s="374"/>
      <c r="AO23" s="374"/>
      <c r="AP23" s="374"/>
      <c r="AQ23" s="374"/>
      <c r="AR23" s="374"/>
      <c r="AS23" s="374"/>
      <c r="AT23" s="374"/>
      <c r="AU23" s="374"/>
      <c r="AV23" s="374"/>
      <c r="AW23" s="374"/>
      <c r="AX23" s="374"/>
      <c r="AY23" s="374"/>
      <c r="AZ23" s="374"/>
      <c r="BA23" s="374"/>
      <c r="BB23" s="374"/>
      <c r="BC23" s="374"/>
      <c r="BD23" s="374"/>
      <c r="BE23" s="374"/>
      <c r="BF23" s="374"/>
      <c r="BG23" s="374"/>
      <c r="BH23" s="374"/>
      <c r="BI23" s="374"/>
      <c r="BJ23" s="374"/>
      <c r="BK23" s="374"/>
      <c r="BL23" s="374"/>
      <c r="BM23" s="374"/>
      <c r="BN23" s="374"/>
      <c r="BO23" s="374"/>
      <c r="BP23" s="374"/>
      <c r="BQ23" s="374"/>
      <c r="BR23" s="374"/>
      <c r="BS23" s="374"/>
      <c r="BT23" s="374"/>
      <c r="BU23" s="374"/>
      <c r="BV23" s="374"/>
      <c r="BW23" s="374"/>
      <c r="BX23" s="374"/>
      <c r="BY23" s="374"/>
      <c r="BZ23" s="374"/>
      <c r="CA23" s="374"/>
      <c r="CB23" s="374"/>
    </row>
    <row r="24" spans="2:80">
      <c r="B24" s="403">
        <v>2020</v>
      </c>
      <c r="C24" s="504" t="s">
        <v>1473</v>
      </c>
      <c r="D24" s="505"/>
      <c r="E24" s="505"/>
      <c r="F24" s="505"/>
      <c r="G24" s="505"/>
      <c r="H24" s="411" t="s">
        <v>1474</v>
      </c>
      <c r="I24" s="412">
        <v>72323.255999999994</v>
      </c>
      <c r="J24" s="412">
        <v>343.63900000000001</v>
      </c>
      <c r="K24" s="413">
        <v>91.022000000000006</v>
      </c>
      <c r="L24" s="413">
        <v>0</v>
      </c>
      <c r="M24" s="413">
        <v>129.84399999999999</v>
      </c>
      <c r="N24" s="413">
        <v>0</v>
      </c>
      <c r="O24" s="413">
        <v>0</v>
      </c>
      <c r="P24" s="413">
        <v>0</v>
      </c>
      <c r="Q24" s="413">
        <v>122.774</v>
      </c>
      <c r="R24" s="413">
        <v>0</v>
      </c>
      <c r="S24" s="413">
        <v>0</v>
      </c>
      <c r="T24" s="413">
        <v>0</v>
      </c>
      <c r="U24" s="412">
        <v>51.887</v>
      </c>
      <c r="V24" s="413">
        <v>0</v>
      </c>
      <c r="W24" s="413">
        <v>19.690000000000001</v>
      </c>
      <c r="X24" s="413">
        <v>32.195999999999998</v>
      </c>
      <c r="Y24" s="413">
        <v>0</v>
      </c>
      <c r="Z24" s="412">
        <v>0</v>
      </c>
      <c r="AA24" s="413">
        <v>0</v>
      </c>
      <c r="AB24" s="413">
        <v>0</v>
      </c>
      <c r="AC24" s="412">
        <v>0</v>
      </c>
      <c r="AD24" s="412">
        <v>32556.575000000001</v>
      </c>
      <c r="AE24" s="413">
        <v>0</v>
      </c>
      <c r="AF24" s="413">
        <v>0</v>
      </c>
      <c r="AG24" s="413" t="s">
        <v>1472</v>
      </c>
      <c r="AH24" s="413" t="s">
        <v>1472</v>
      </c>
      <c r="AI24" s="413" t="s">
        <v>1472</v>
      </c>
      <c r="AJ24" s="413">
        <v>0</v>
      </c>
      <c r="AK24" s="413">
        <v>0</v>
      </c>
      <c r="AL24" s="413">
        <v>1215.6010000000001</v>
      </c>
      <c r="AM24" s="413">
        <v>4347.6809999999996</v>
      </c>
      <c r="AN24" s="413">
        <v>4.2320000000000002</v>
      </c>
      <c r="AO24" s="413">
        <v>0</v>
      </c>
      <c r="AP24" s="413">
        <v>971.15200000000004</v>
      </c>
      <c r="AQ24" s="413">
        <v>0</v>
      </c>
      <c r="AR24" s="413">
        <v>0</v>
      </c>
      <c r="AS24" s="413">
        <v>24403.435000000001</v>
      </c>
      <c r="AT24" s="413">
        <v>614.66499999999996</v>
      </c>
      <c r="AU24" s="413">
        <v>0</v>
      </c>
      <c r="AV24" s="413">
        <v>0</v>
      </c>
      <c r="AW24" s="413">
        <v>0</v>
      </c>
      <c r="AX24" s="413">
        <v>999.80899999999997</v>
      </c>
      <c r="AY24" s="413">
        <v>0</v>
      </c>
      <c r="AZ24" s="413">
        <v>0</v>
      </c>
      <c r="BA24" s="412">
        <v>13815</v>
      </c>
      <c r="BB24" s="412">
        <v>6475.8280000000004</v>
      </c>
      <c r="BC24" s="413" t="s">
        <v>1472</v>
      </c>
      <c r="BD24" s="413" t="s">
        <v>1472</v>
      </c>
      <c r="BE24" s="413" t="s">
        <v>1472</v>
      </c>
      <c r="BF24" s="413" t="s">
        <v>1472</v>
      </c>
      <c r="BG24" s="413">
        <v>327.59500000000003</v>
      </c>
      <c r="BH24" s="413">
        <v>0.193</v>
      </c>
      <c r="BI24" s="413">
        <v>3648.1080000000002</v>
      </c>
      <c r="BJ24" s="413">
        <v>10.340999999999999</v>
      </c>
      <c r="BK24" s="413">
        <v>121.19</v>
      </c>
      <c r="BL24" s="413">
        <v>4.6689999999999996</v>
      </c>
      <c r="BM24" s="413">
        <v>0.28399999999999997</v>
      </c>
      <c r="BN24" s="413">
        <v>86.527000000000001</v>
      </c>
      <c r="BO24" s="413">
        <v>34.933999999999997</v>
      </c>
      <c r="BP24" s="413">
        <v>1281.365</v>
      </c>
      <c r="BQ24" s="413">
        <v>0</v>
      </c>
      <c r="BR24" s="413">
        <v>0</v>
      </c>
      <c r="BS24" s="413">
        <v>0.311</v>
      </c>
      <c r="BT24" s="413">
        <v>960.30899999999997</v>
      </c>
      <c r="BU24" s="412">
        <v>193.39599999999999</v>
      </c>
      <c r="BV24" s="413">
        <v>188.726</v>
      </c>
      <c r="BW24" s="413">
        <v>4.6689999999999996</v>
      </c>
      <c r="BX24" s="412" t="s">
        <v>1472</v>
      </c>
      <c r="BY24" s="412">
        <v>0</v>
      </c>
      <c r="BZ24" s="412">
        <v>18886.93</v>
      </c>
      <c r="CA24" s="414">
        <v>53243.678999999996</v>
      </c>
      <c r="CB24" s="415">
        <v>5633.6180000000004</v>
      </c>
    </row>
    <row r="25" spans="2:80">
      <c r="B25" s="402"/>
      <c r="C25" s="374"/>
      <c r="D25" s="374"/>
      <c r="E25" s="374"/>
      <c r="F25" s="374"/>
      <c r="G25" s="374"/>
      <c r="H25" s="374"/>
      <c r="I25" s="374"/>
      <c r="J25" s="374"/>
      <c r="K25" s="374"/>
      <c r="L25" s="374"/>
      <c r="M25" s="374"/>
      <c r="N25" s="374"/>
      <c r="O25" s="374"/>
      <c r="P25" s="374"/>
      <c r="Q25" s="374"/>
      <c r="R25" s="374"/>
      <c r="S25" s="374"/>
      <c r="T25" s="374"/>
      <c r="U25" s="374"/>
      <c r="V25" s="374"/>
      <c r="W25" s="374"/>
      <c r="X25" s="374"/>
      <c r="Y25" s="374"/>
      <c r="Z25" s="374"/>
      <c r="AA25" s="374"/>
      <c r="AB25" s="374"/>
      <c r="AC25" s="374"/>
      <c r="AD25" s="374"/>
      <c r="AE25" s="374"/>
      <c r="AF25" s="374"/>
      <c r="AG25" s="374"/>
      <c r="AH25" s="374"/>
      <c r="AI25" s="374"/>
      <c r="AJ25" s="374"/>
      <c r="AK25" s="374"/>
      <c r="AL25" s="374"/>
      <c r="AM25" s="374"/>
      <c r="AN25" s="374"/>
      <c r="AO25" s="374"/>
      <c r="AP25" s="374"/>
      <c r="AQ25" s="374"/>
      <c r="AR25" s="374"/>
      <c r="AS25" s="374"/>
      <c r="AT25" s="374"/>
      <c r="AU25" s="374"/>
      <c r="AV25" s="374"/>
      <c r="AW25" s="374"/>
      <c r="AX25" s="374"/>
      <c r="AY25" s="374"/>
      <c r="AZ25" s="374"/>
      <c r="BA25" s="374"/>
      <c r="BB25" s="374"/>
      <c r="BC25" s="374"/>
      <c r="BD25" s="374"/>
      <c r="BE25" s="374"/>
      <c r="BF25" s="374"/>
      <c r="BG25" s="374"/>
      <c r="BH25" s="374"/>
      <c r="BI25" s="374"/>
      <c r="BJ25" s="374"/>
      <c r="BK25" s="374"/>
      <c r="BL25" s="374"/>
      <c r="BM25" s="374"/>
      <c r="BN25" s="374"/>
      <c r="BO25" s="374"/>
      <c r="BP25" s="374"/>
      <c r="BQ25" s="374"/>
      <c r="BR25" s="374"/>
      <c r="BS25" s="374"/>
      <c r="BT25" s="374"/>
      <c r="BU25" s="374"/>
      <c r="BV25" s="374"/>
      <c r="BW25" s="374"/>
      <c r="BX25" s="374"/>
      <c r="BY25" s="374"/>
      <c r="BZ25" s="374"/>
      <c r="CA25" s="374"/>
      <c r="CB25" s="374"/>
    </row>
    <row r="26" spans="2:80">
      <c r="B26" s="403">
        <v>2019</v>
      </c>
      <c r="C26" s="504" t="s">
        <v>1475</v>
      </c>
      <c r="D26" s="505"/>
      <c r="E26" s="505"/>
      <c r="F26" s="505"/>
      <c r="G26" s="505"/>
      <c r="H26" s="411" t="s">
        <v>1474</v>
      </c>
      <c r="I26" s="412">
        <v>81513.788</v>
      </c>
      <c r="J26" s="412">
        <v>373.25099999999998</v>
      </c>
      <c r="K26" s="413">
        <v>115.453</v>
      </c>
      <c r="L26" s="413">
        <v>0</v>
      </c>
      <c r="M26" s="413">
        <v>146.77799999999999</v>
      </c>
      <c r="N26" s="413">
        <v>0</v>
      </c>
      <c r="O26" s="413">
        <v>0</v>
      </c>
      <c r="P26" s="413">
        <v>0</v>
      </c>
      <c r="Q26" s="413">
        <v>111.01900000000001</v>
      </c>
      <c r="R26" s="413">
        <v>0</v>
      </c>
      <c r="S26" s="413">
        <v>0</v>
      </c>
      <c r="T26" s="413">
        <v>0</v>
      </c>
      <c r="U26" s="412">
        <v>72.953000000000003</v>
      </c>
      <c r="V26" s="413">
        <v>0</v>
      </c>
      <c r="W26" s="413">
        <v>38.606999999999999</v>
      </c>
      <c r="X26" s="413">
        <v>34.345999999999997</v>
      </c>
      <c r="Y26" s="413">
        <v>0</v>
      </c>
      <c r="Z26" s="412">
        <v>0</v>
      </c>
      <c r="AA26" s="413">
        <v>0</v>
      </c>
      <c r="AB26" s="413">
        <v>0</v>
      </c>
      <c r="AC26" s="412">
        <v>0</v>
      </c>
      <c r="AD26" s="412">
        <v>39481.928999999996</v>
      </c>
      <c r="AE26" s="413">
        <v>0</v>
      </c>
      <c r="AF26" s="413">
        <v>0</v>
      </c>
      <c r="AG26" s="413" t="s">
        <v>1472</v>
      </c>
      <c r="AH26" s="413" t="s">
        <v>1472</v>
      </c>
      <c r="AI26" s="413" t="s">
        <v>1472</v>
      </c>
      <c r="AJ26" s="413">
        <v>0</v>
      </c>
      <c r="AK26" s="413">
        <v>0</v>
      </c>
      <c r="AL26" s="413">
        <v>1386.192</v>
      </c>
      <c r="AM26" s="413">
        <v>5473.4859999999999</v>
      </c>
      <c r="AN26" s="413">
        <v>5.29</v>
      </c>
      <c r="AO26" s="413">
        <v>0</v>
      </c>
      <c r="AP26" s="413">
        <v>2399.4409999999998</v>
      </c>
      <c r="AQ26" s="413">
        <v>0</v>
      </c>
      <c r="AR26" s="413">
        <v>0</v>
      </c>
      <c r="AS26" s="413">
        <v>28081.255000000001</v>
      </c>
      <c r="AT26" s="413">
        <v>901.25199999999995</v>
      </c>
      <c r="AU26" s="413">
        <v>0</v>
      </c>
      <c r="AV26" s="413">
        <v>0</v>
      </c>
      <c r="AW26" s="413">
        <v>0</v>
      </c>
      <c r="AX26" s="413">
        <v>1235.0119999999999</v>
      </c>
      <c r="AY26" s="413">
        <v>0</v>
      </c>
      <c r="AZ26" s="413">
        <v>0</v>
      </c>
      <c r="BA26" s="412">
        <v>14456.019</v>
      </c>
      <c r="BB26" s="412">
        <v>6746.5020000000004</v>
      </c>
      <c r="BC26" s="413" t="s">
        <v>1472</v>
      </c>
      <c r="BD26" s="413" t="s">
        <v>1472</v>
      </c>
      <c r="BE26" s="413" t="s">
        <v>1472</v>
      </c>
      <c r="BF26" s="413" t="s">
        <v>1472</v>
      </c>
      <c r="BG26" s="413">
        <v>314.55</v>
      </c>
      <c r="BH26" s="413">
        <v>0.193</v>
      </c>
      <c r="BI26" s="413">
        <v>3810.1179999999999</v>
      </c>
      <c r="BJ26" s="413">
        <v>10.340999999999999</v>
      </c>
      <c r="BK26" s="413">
        <v>85.578000000000003</v>
      </c>
      <c r="BL26" s="413">
        <v>4.8010000000000002</v>
      </c>
      <c r="BM26" s="413">
        <v>0.55900000000000005</v>
      </c>
      <c r="BN26" s="413">
        <v>130.376</v>
      </c>
      <c r="BO26" s="413">
        <v>28.777000000000001</v>
      </c>
      <c r="BP26" s="413">
        <v>1511.896</v>
      </c>
      <c r="BQ26" s="413">
        <v>0</v>
      </c>
      <c r="BR26" s="413">
        <v>0</v>
      </c>
      <c r="BS26" s="413">
        <v>0.26300000000000001</v>
      </c>
      <c r="BT26" s="413">
        <v>849.05200000000002</v>
      </c>
      <c r="BU26" s="412">
        <v>217.27</v>
      </c>
      <c r="BV26" s="413">
        <v>212.46899999999999</v>
      </c>
      <c r="BW26" s="413">
        <v>4.8010000000000002</v>
      </c>
      <c r="BX26" s="412" t="s">
        <v>1472</v>
      </c>
      <c r="BY26" s="412">
        <v>0</v>
      </c>
      <c r="BZ26" s="412">
        <v>20165.864000000001</v>
      </c>
      <c r="CA26" s="414">
        <v>62832.841999999997</v>
      </c>
      <c r="CB26" s="415">
        <v>5999.2960000000003</v>
      </c>
    </row>
    <row r="27" spans="2:80">
      <c r="B27" s="402"/>
      <c r="C27" s="374"/>
      <c r="D27" s="374"/>
      <c r="E27" s="374"/>
      <c r="F27" s="374"/>
      <c r="G27" s="374"/>
      <c r="H27" s="374"/>
      <c r="I27" s="374"/>
      <c r="J27" s="374"/>
      <c r="K27" s="374"/>
      <c r="L27" s="374"/>
      <c r="M27" s="374"/>
      <c r="N27" s="374"/>
      <c r="O27" s="374"/>
      <c r="P27" s="374"/>
      <c r="Q27" s="374"/>
      <c r="R27" s="374"/>
      <c r="S27" s="374"/>
      <c r="T27" s="374"/>
      <c r="U27" s="374"/>
      <c r="V27" s="374"/>
      <c r="W27" s="374"/>
      <c r="X27" s="374"/>
      <c r="Y27" s="374"/>
      <c r="Z27" s="374"/>
      <c r="AA27" s="374"/>
      <c r="AB27" s="374"/>
      <c r="AC27" s="374"/>
      <c r="AD27" s="374"/>
      <c r="AE27" s="374"/>
      <c r="AF27" s="374"/>
      <c r="AG27" s="374"/>
      <c r="AH27" s="374"/>
      <c r="AI27" s="374"/>
      <c r="AJ27" s="374"/>
      <c r="AK27" s="374"/>
      <c r="AL27" s="374"/>
      <c r="AM27" s="374"/>
      <c r="AN27" s="374"/>
      <c r="AO27" s="374"/>
      <c r="AP27" s="374"/>
      <c r="AQ27" s="374"/>
      <c r="AR27" s="374"/>
      <c r="AS27" s="374"/>
      <c r="AT27" s="374"/>
      <c r="AU27" s="374"/>
      <c r="AV27" s="374"/>
      <c r="AW27" s="374"/>
      <c r="AX27" s="374"/>
      <c r="AY27" s="374"/>
      <c r="AZ27" s="374"/>
      <c r="BA27" s="374"/>
      <c r="BB27" s="374"/>
      <c r="BC27" s="374"/>
      <c r="BD27" s="374"/>
      <c r="BE27" s="374"/>
      <c r="BF27" s="374"/>
      <c r="BG27" s="374"/>
      <c r="BH27" s="374"/>
      <c r="BI27" s="374"/>
      <c r="BJ27" s="374"/>
      <c r="BK27" s="374"/>
      <c r="BL27" s="374"/>
      <c r="BM27" s="374"/>
      <c r="BN27" s="374"/>
      <c r="BO27" s="374"/>
      <c r="BP27" s="374"/>
      <c r="BQ27" s="374"/>
      <c r="BR27" s="374"/>
      <c r="BS27" s="374"/>
      <c r="BT27" s="374"/>
      <c r="BU27" s="374"/>
      <c r="BV27" s="374"/>
      <c r="BW27" s="374"/>
      <c r="BX27" s="374"/>
      <c r="BY27" s="374"/>
      <c r="BZ27" s="374"/>
      <c r="CA27" s="374"/>
      <c r="CB27" s="374"/>
    </row>
    <row r="28" spans="2:80" s="368" customFormat="1">
      <c r="B28" s="402"/>
      <c r="C28" s="374"/>
      <c r="D28" s="374"/>
      <c r="E28" s="374"/>
      <c r="F28" s="374"/>
      <c r="G28" s="374"/>
      <c r="H28" s="374"/>
      <c r="I28" s="374"/>
      <c r="J28" s="374"/>
      <c r="K28" s="374"/>
      <c r="L28" s="374"/>
      <c r="M28" s="374"/>
      <c r="N28" s="374"/>
      <c r="O28" s="374"/>
      <c r="P28" s="374"/>
      <c r="Q28" s="374"/>
      <c r="R28" s="374"/>
      <c r="S28" s="374"/>
      <c r="T28" s="374"/>
      <c r="U28" s="374"/>
      <c r="V28" s="374"/>
      <c r="W28" s="374"/>
      <c r="X28" s="374"/>
      <c r="Y28" s="374"/>
      <c r="Z28" s="374"/>
      <c r="AA28" s="374"/>
      <c r="AB28" s="374"/>
      <c r="AC28" s="374"/>
      <c r="AD28" s="374"/>
      <c r="AE28" s="374"/>
      <c r="AF28" s="374"/>
      <c r="AG28" s="374"/>
      <c r="AH28" s="374"/>
      <c r="AI28" s="374"/>
      <c r="AJ28" s="374"/>
      <c r="AK28" s="374"/>
      <c r="AL28" s="374"/>
      <c r="AM28" s="374"/>
      <c r="AN28" s="374"/>
      <c r="AO28" s="374"/>
      <c r="AP28" s="374"/>
      <c r="AQ28" s="374"/>
      <c r="AR28" s="374"/>
      <c r="AS28" s="374"/>
      <c r="AT28" s="374"/>
      <c r="AU28" s="374"/>
      <c r="AV28" s="374"/>
      <c r="AW28" s="374"/>
      <c r="AX28" s="374"/>
      <c r="AY28" s="374"/>
      <c r="AZ28" s="374"/>
      <c r="BA28" s="374"/>
      <c r="BB28" s="374"/>
      <c r="BC28" s="374"/>
      <c r="BD28" s="374"/>
      <c r="BE28" s="374"/>
      <c r="BF28" s="374"/>
      <c r="BG28" s="374"/>
      <c r="BH28" s="374"/>
      <c r="BI28" s="374"/>
      <c r="BJ28" s="374"/>
      <c r="BK28" s="374"/>
      <c r="BL28" s="374"/>
      <c r="BM28" s="374"/>
      <c r="BN28" s="374"/>
      <c r="BO28" s="374"/>
      <c r="BP28" s="374"/>
      <c r="BQ28" s="374"/>
      <c r="BR28" s="374"/>
      <c r="BS28" s="374"/>
      <c r="BT28" s="374"/>
      <c r="BU28" s="374"/>
      <c r="BV28" s="374"/>
      <c r="BW28" s="374"/>
      <c r="BX28" s="374"/>
      <c r="BY28" s="374"/>
      <c r="BZ28" s="374"/>
      <c r="CA28" s="374"/>
      <c r="CB28" s="374"/>
    </row>
    <row r="29" spans="2:80" s="368" customFormat="1">
      <c r="B29" s="402"/>
      <c r="C29" s="374"/>
      <c r="D29" s="374"/>
      <c r="E29" s="374"/>
      <c r="F29" s="374"/>
      <c r="G29" s="374"/>
      <c r="H29" s="374"/>
      <c r="I29" s="374"/>
      <c r="J29" s="374"/>
      <c r="K29" s="374"/>
      <c r="L29" s="374"/>
      <c r="M29" s="374"/>
      <c r="N29" s="374"/>
      <c r="O29" s="374"/>
      <c r="P29" s="374"/>
      <c r="Q29" s="374"/>
      <c r="R29" s="374"/>
      <c r="S29" s="374"/>
      <c r="T29" s="374"/>
      <c r="U29" s="374"/>
      <c r="V29" s="374"/>
      <c r="W29" s="374"/>
      <c r="X29" s="374"/>
      <c r="Y29" s="374"/>
      <c r="Z29" s="374"/>
      <c r="AA29" s="374"/>
      <c r="AB29" s="374"/>
      <c r="AC29" s="374"/>
      <c r="AD29" s="374"/>
      <c r="AE29" s="374"/>
      <c r="AF29" s="374"/>
      <c r="AG29" s="374"/>
      <c r="AH29" s="374"/>
      <c r="AI29" s="374"/>
      <c r="AJ29" s="374"/>
      <c r="AK29" s="374"/>
      <c r="AL29" s="374"/>
      <c r="AM29" s="374"/>
      <c r="AN29" s="374"/>
      <c r="AO29" s="374"/>
      <c r="AP29" s="374"/>
      <c r="AQ29" s="374"/>
      <c r="AR29" s="374"/>
      <c r="AS29" s="374"/>
      <c r="AT29" s="374"/>
      <c r="AU29" s="374"/>
      <c r="AV29" s="374"/>
      <c r="AW29" s="374"/>
      <c r="AX29" s="374"/>
      <c r="AY29" s="374"/>
      <c r="AZ29" s="374"/>
      <c r="BA29" s="374"/>
      <c r="BB29" s="374"/>
      <c r="BC29" s="374"/>
      <c r="BD29" s="374"/>
      <c r="BE29" s="374"/>
      <c r="BF29" s="374"/>
      <c r="BG29" s="374"/>
      <c r="BH29" s="374"/>
      <c r="BI29" s="374"/>
      <c r="BJ29" s="374"/>
      <c r="BK29" s="374"/>
      <c r="BL29" s="374"/>
      <c r="BM29" s="374"/>
      <c r="BN29" s="374"/>
      <c r="BO29" s="374"/>
      <c r="BP29" s="374"/>
      <c r="BQ29" s="374"/>
      <c r="BR29" s="374"/>
      <c r="BS29" s="374"/>
      <c r="BT29" s="374"/>
      <c r="BU29" s="374"/>
      <c r="BV29" s="374"/>
      <c r="BW29" s="374"/>
      <c r="BX29" s="374"/>
      <c r="BY29" s="374"/>
      <c r="BZ29" s="374"/>
      <c r="CA29" s="374"/>
      <c r="CB29" s="374"/>
    </row>
    <row r="30" spans="2:80">
      <c r="B30" s="374"/>
      <c r="C30" s="374"/>
      <c r="D30" s="374"/>
      <c r="E30" s="374"/>
      <c r="F30" s="374"/>
      <c r="G30" s="374"/>
      <c r="H30" s="374"/>
      <c r="I30" s="374"/>
      <c r="J30" s="374"/>
      <c r="K30" s="374"/>
      <c r="L30" s="374"/>
      <c r="M30" s="374"/>
      <c r="N30" s="374"/>
      <c r="O30" s="374"/>
      <c r="P30" s="374"/>
      <c r="Q30" s="374"/>
      <c r="R30" s="374"/>
      <c r="S30" s="374"/>
      <c r="T30" s="374"/>
      <c r="U30" s="374"/>
      <c r="V30" s="374"/>
      <c r="W30" s="374"/>
      <c r="X30" s="374"/>
      <c r="Y30" s="374"/>
      <c r="Z30" s="374"/>
      <c r="AA30" s="374"/>
      <c r="AB30" s="374"/>
      <c r="AC30" s="374"/>
      <c r="AD30" s="374"/>
      <c r="AE30" s="374"/>
      <c r="AF30" s="374"/>
      <c r="AG30" s="374"/>
      <c r="AH30" s="374"/>
      <c r="AI30" s="374"/>
      <c r="AJ30" s="374"/>
      <c r="AK30" s="374"/>
      <c r="AL30" s="374"/>
      <c r="AM30" s="374"/>
      <c r="AN30" s="374"/>
      <c r="AO30" s="374"/>
      <c r="AP30" s="374"/>
      <c r="AQ30" s="374"/>
      <c r="AR30" s="374"/>
      <c r="AS30" s="374"/>
      <c r="AT30" s="374"/>
      <c r="AU30" s="374"/>
      <c r="AV30" s="374"/>
      <c r="AW30" s="374"/>
      <c r="AX30" s="374"/>
      <c r="AY30" s="374"/>
      <c r="AZ30" s="374"/>
      <c r="BA30" s="374"/>
      <c r="BB30" s="374"/>
      <c r="BC30" s="374"/>
      <c r="BD30" s="374"/>
      <c r="BE30" s="374"/>
      <c r="BF30" s="374"/>
      <c r="BG30" s="374"/>
      <c r="BH30" s="374"/>
      <c r="BI30" s="374"/>
      <c r="BJ30" s="374"/>
      <c r="BK30" s="374"/>
      <c r="BL30" s="374"/>
      <c r="BM30" s="374"/>
      <c r="BN30" s="374"/>
      <c r="BO30" s="374"/>
      <c r="BP30" s="374"/>
      <c r="BQ30" s="374"/>
      <c r="BR30" s="374"/>
      <c r="BS30" s="374"/>
      <c r="BT30" s="374"/>
      <c r="BU30" s="374"/>
      <c r="BV30" s="374"/>
      <c r="BW30" s="374"/>
      <c r="BX30" s="374"/>
      <c r="BY30" s="374"/>
      <c r="BZ30" s="374"/>
      <c r="CA30" s="374"/>
      <c r="CB30" s="374"/>
    </row>
    <row r="31" spans="2:80">
      <c r="B31" s="73" t="s">
        <v>1477</v>
      </c>
      <c r="C31" s="374"/>
      <c r="D31" s="374"/>
      <c r="E31" s="374"/>
      <c r="F31" s="374"/>
      <c r="G31" s="374"/>
      <c r="H31" s="374"/>
      <c r="I31" s="374"/>
      <c r="J31" s="374"/>
      <c r="K31" s="374"/>
      <c r="L31" s="374"/>
      <c r="M31" s="374"/>
      <c r="N31" s="374"/>
      <c r="O31" s="374"/>
      <c r="Q31" s="368"/>
      <c r="R31" s="368"/>
      <c r="S31" s="374"/>
      <c r="T31" s="374"/>
      <c r="U31" s="374"/>
      <c r="V31" s="374"/>
      <c r="W31" s="374"/>
      <c r="X31" s="374"/>
      <c r="Y31" s="374"/>
      <c r="Z31" s="374"/>
      <c r="AA31" s="374"/>
      <c r="AB31" s="374"/>
      <c r="AC31" s="374"/>
      <c r="AD31" s="374"/>
      <c r="AE31" s="374"/>
      <c r="AF31" s="374"/>
      <c r="AG31" s="374"/>
      <c r="AH31" s="374"/>
      <c r="AI31" s="374"/>
      <c r="AJ31" s="374"/>
      <c r="AK31" s="374"/>
      <c r="AL31" s="374"/>
      <c r="AM31" s="374"/>
      <c r="AN31" s="374"/>
      <c r="AO31" s="374"/>
      <c r="AP31" s="374"/>
      <c r="AQ31" s="374"/>
      <c r="AR31" s="374"/>
      <c r="AS31" s="374"/>
      <c r="AT31" s="374"/>
      <c r="AU31" s="374"/>
      <c r="AV31" s="374"/>
      <c r="AW31" s="374"/>
      <c r="AX31" s="374"/>
      <c r="AY31" s="374"/>
      <c r="AZ31" s="374"/>
      <c r="BA31" s="374"/>
      <c r="BB31" s="374"/>
      <c r="BC31" s="374"/>
      <c r="BD31" s="374"/>
      <c r="BE31" s="374"/>
      <c r="BF31" s="374"/>
      <c r="BG31" s="374"/>
      <c r="BH31" s="374"/>
      <c r="BI31" s="374"/>
      <c r="BJ31" s="374"/>
      <c r="BK31" s="374"/>
      <c r="BL31" s="374"/>
      <c r="BM31" s="374"/>
      <c r="BN31" s="374"/>
      <c r="BO31" s="374"/>
      <c r="BP31" s="374"/>
      <c r="BQ31" s="374"/>
      <c r="BR31" s="374"/>
      <c r="BS31" s="374"/>
      <c r="BT31" s="374"/>
      <c r="BU31" s="374"/>
      <c r="BV31" s="374"/>
      <c r="BW31" s="374"/>
      <c r="BX31" s="374"/>
      <c r="BY31" s="374"/>
      <c r="BZ31" s="374"/>
      <c r="CA31" s="374"/>
      <c r="CB31" s="374"/>
    </row>
    <row r="32" spans="2:80">
      <c r="B32" s="386" t="s">
        <v>245</v>
      </c>
      <c r="C32" s="387" t="s">
        <v>1478</v>
      </c>
      <c r="D32" s="387" t="s">
        <v>122</v>
      </c>
      <c r="E32" s="387" t="s">
        <v>1479</v>
      </c>
      <c r="F32" s="387" t="s">
        <v>126</v>
      </c>
      <c r="G32" s="387" t="s">
        <v>137</v>
      </c>
      <c r="H32" s="374"/>
      <c r="I32" s="374"/>
      <c r="J32" s="374"/>
      <c r="K32" s="374"/>
      <c r="L32" s="374"/>
      <c r="M32" s="374"/>
      <c r="N32" s="374"/>
      <c r="O32" s="374"/>
      <c r="P32" s="368"/>
      <c r="Q32" s="368"/>
      <c r="R32" s="368"/>
      <c r="S32" s="374"/>
      <c r="T32" s="374"/>
      <c r="U32" s="374"/>
      <c r="V32" s="374"/>
      <c r="W32" s="374"/>
      <c r="X32" s="374"/>
      <c r="Y32" s="374"/>
      <c r="Z32" s="374"/>
      <c r="AA32" s="374"/>
      <c r="AB32" s="374"/>
      <c r="AC32" s="374"/>
      <c r="AD32" s="374"/>
      <c r="AE32" s="374"/>
      <c r="AF32" s="374"/>
      <c r="AG32" s="374"/>
      <c r="AH32" s="374"/>
      <c r="AI32" s="374"/>
      <c r="AJ32" s="374"/>
      <c r="AK32" s="374"/>
      <c r="AL32" s="374"/>
      <c r="AM32" s="374"/>
      <c r="AN32" s="374"/>
      <c r="AO32" s="374"/>
      <c r="AP32" s="374"/>
      <c r="AQ32" s="374"/>
      <c r="AR32" s="374"/>
      <c r="AS32" s="374"/>
      <c r="AT32" s="374"/>
      <c r="AU32" s="374"/>
      <c r="AV32" s="374"/>
      <c r="AW32" s="374"/>
      <c r="AX32" s="374"/>
      <c r="AY32" s="374"/>
      <c r="AZ32" s="374"/>
      <c r="BA32" s="374"/>
      <c r="BB32" s="374"/>
      <c r="BC32" s="374"/>
      <c r="BD32" s="374"/>
      <c r="BE32" s="374"/>
      <c r="BF32" s="374"/>
      <c r="BG32" s="374"/>
      <c r="BH32" s="374"/>
      <c r="BI32" s="374"/>
      <c r="BJ32" s="374"/>
      <c r="BK32" s="374"/>
      <c r="BL32" s="374"/>
      <c r="BM32" s="374"/>
      <c r="BN32" s="374"/>
      <c r="BO32" s="374"/>
      <c r="BP32" s="374"/>
      <c r="BQ32" s="374"/>
      <c r="BR32" s="374"/>
      <c r="BS32" s="374"/>
      <c r="BT32" s="374"/>
      <c r="BU32" s="374"/>
      <c r="BV32" s="374"/>
      <c r="BW32" s="374"/>
      <c r="BX32" s="374"/>
      <c r="BY32" s="374"/>
      <c r="BZ32" s="374"/>
      <c r="CA32" s="374"/>
      <c r="CB32" s="374"/>
    </row>
    <row r="33" spans="2:7">
      <c r="B33" s="408">
        <v>2010</v>
      </c>
      <c r="C33" s="409">
        <v>1.0203381569813905</v>
      </c>
      <c r="D33" s="409">
        <v>20.116428720885668</v>
      </c>
      <c r="E33" s="409">
        <v>25.099754710862804</v>
      </c>
      <c r="F33" s="409">
        <v>15.35955614470201</v>
      </c>
      <c r="G33" s="409">
        <v>38.386549511967182</v>
      </c>
    </row>
    <row r="34" spans="2:7">
      <c r="B34" s="408">
        <v>2011</v>
      </c>
      <c r="C34" s="409">
        <v>0.78003594113942809</v>
      </c>
      <c r="D34" s="409">
        <v>18.817818592231813</v>
      </c>
      <c r="E34" s="409">
        <v>21.823928074225904</v>
      </c>
      <c r="F34" s="409">
        <v>16.719326821626986</v>
      </c>
      <c r="G34" s="409">
        <v>41.857924720615046</v>
      </c>
    </row>
    <row r="35" spans="2:7">
      <c r="B35" s="408">
        <v>2012</v>
      </c>
      <c r="C35" s="409">
        <v>0.70536826672781094</v>
      </c>
      <c r="D35" s="409">
        <v>17.952381219137685</v>
      </c>
      <c r="E35" s="409">
        <v>22.597076752801218</v>
      </c>
      <c r="F35" s="409">
        <v>17.171831707078518</v>
      </c>
      <c r="G35" s="409">
        <v>41.57251142898518</v>
      </c>
    </row>
    <row r="36" spans="2:7">
      <c r="B36" s="408">
        <v>2013</v>
      </c>
      <c r="C36" s="409">
        <v>0.63664099322147172</v>
      </c>
      <c r="D36" s="409">
        <v>18.787575328641928</v>
      </c>
      <c r="E36" s="409">
        <v>21.449292007314163</v>
      </c>
      <c r="F36" s="409">
        <v>18.088881500847108</v>
      </c>
      <c r="G36" s="409">
        <v>41.037616886376959</v>
      </c>
    </row>
    <row r="37" spans="2:7">
      <c r="B37" s="408">
        <v>2014</v>
      </c>
      <c r="C37" s="409">
        <v>0.62112716917410937</v>
      </c>
      <c r="D37" s="409">
        <v>18.430789643281976</v>
      </c>
      <c r="E37" s="409">
        <v>20.925685604751642</v>
      </c>
      <c r="F37" s="409">
        <v>18.90629194897517</v>
      </c>
      <c r="G37" s="409">
        <v>41.116105633817114</v>
      </c>
    </row>
    <row r="38" spans="2:7">
      <c r="B38" s="408">
        <v>2015</v>
      </c>
      <c r="C38" s="409">
        <v>0.58015007620903991</v>
      </c>
      <c r="D38" s="409">
        <v>19.863879403598279</v>
      </c>
      <c r="E38" s="409">
        <v>21.729235967209089</v>
      </c>
      <c r="F38" s="409">
        <v>18.370864610124976</v>
      </c>
      <c r="G38" s="409">
        <v>39.455876491714847</v>
      </c>
    </row>
    <row r="39" spans="2:7">
      <c r="B39" s="408">
        <v>2016</v>
      </c>
      <c r="C39" s="409">
        <v>0.55166538221752559</v>
      </c>
      <c r="D39" s="409">
        <v>19.470774392003179</v>
      </c>
      <c r="E39" s="409">
        <v>23.270562204959006</v>
      </c>
      <c r="F39" s="409">
        <v>14.920949685295426</v>
      </c>
      <c r="G39" s="409">
        <v>41.786055313066598</v>
      </c>
    </row>
    <row r="40" spans="2:7">
      <c r="B40" s="408">
        <v>2017</v>
      </c>
      <c r="C40" s="409">
        <v>0.5511525760591528</v>
      </c>
      <c r="D40" s="409">
        <v>18.582336797428461</v>
      </c>
      <c r="E40" s="409">
        <v>23.092724566429929</v>
      </c>
      <c r="F40" s="409">
        <v>15.120335419164865</v>
      </c>
      <c r="G40" s="409">
        <v>42.653443692623597</v>
      </c>
    </row>
    <row r="41" spans="2:7">
      <c r="B41" s="408">
        <v>2018</v>
      </c>
      <c r="C41" s="409">
        <v>0.4503179164246629</v>
      </c>
      <c r="D41" s="409">
        <v>18.40214714808096</v>
      </c>
      <c r="E41" s="409">
        <v>24.072135458116936</v>
      </c>
      <c r="F41" s="409">
        <v>14.586260655628838</v>
      </c>
      <c r="G41" s="409">
        <v>42.489138821748604</v>
      </c>
    </row>
    <row r="42" spans="2:7">
      <c r="B42" s="408">
        <v>2019</v>
      </c>
      <c r="C42" s="409">
        <v>0.44941378253024189</v>
      </c>
      <c r="D42" s="409">
        <v>16.594422230235796</v>
      </c>
      <c r="E42" s="409">
        <v>23.928318051788143</v>
      </c>
      <c r="F42" s="409">
        <v>15.593723849661989</v>
      </c>
      <c r="G42" s="409">
        <v>43.434122085783841</v>
      </c>
    </row>
    <row r="43" spans="2:7">
      <c r="B43" s="408">
        <v>2020</v>
      </c>
      <c r="C43" s="409">
        <v>0.31877622023364882</v>
      </c>
      <c r="D43" s="409">
        <v>16.870067848476889</v>
      </c>
      <c r="E43" s="409">
        <v>23.865532595946949</v>
      </c>
      <c r="F43" s="409">
        <v>15.697551375773408</v>
      </c>
      <c r="G43" s="409">
        <v>43.248078828561958</v>
      </c>
    </row>
    <row r="46" spans="2:7">
      <c r="B46" s="368" t="s">
        <v>51</v>
      </c>
    </row>
    <row r="47" spans="2:7">
      <c r="B47" s="368" t="s">
        <v>1480</v>
      </c>
    </row>
  </sheetData>
  <mergeCells count="14">
    <mergeCell ref="C26:G26"/>
    <mergeCell ref="C11:H11"/>
    <mergeCell ref="C18:G18"/>
    <mergeCell ref="C19:G19"/>
    <mergeCell ref="C20:G20"/>
    <mergeCell ref="C21:G21"/>
    <mergeCell ref="C22:G22"/>
    <mergeCell ref="C24:G24"/>
    <mergeCell ref="C12:G12"/>
    <mergeCell ref="C13:G13"/>
    <mergeCell ref="C14:G14"/>
    <mergeCell ref="C15:G15"/>
    <mergeCell ref="C16:G16"/>
    <mergeCell ref="C17:G17"/>
  </mergeCells>
  <hyperlinks>
    <hyperlink ref="A1" location="Indice!A1" display="Regresar &lt;-"/>
  </hyperlinks>
  <pageMargins left="0.7" right="0.7" top="0.75" bottom="0.75" header="0.3" footer="0.3"/>
  <pageSetup paperSize="9" orientation="portrait" verticalDpi="0"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A29"/>
  <sheetViews>
    <sheetView workbookViewId="0"/>
  </sheetViews>
  <sheetFormatPr baseColWidth="10" defaultRowHeight="15"/>
  <cols>
    <col min="2" max="2" width="34.7109375" customWidth="1"/>
  </cols>
  <sheetData>
    <row r="1" spans="1:27">
      <c r="A1" s="1" t="s">
        <v>1552</v>
      </c>
    </row>
    <row r="2" spans="1:27" ht="21">
      <c r="B2" s="2" t="s">
        <v>874</v>
      </c>
    </row>
    <row r="3" spans="1:27" ht="21">
      <c r="B3" s="41" t="s">
        <v>875</v>
      </c>
    </row>
    <row r="4" spans="1:27" ht="21">
      <c r="B4" s="41"/>
    </row>
    <row r="5" spans="1:27" ht="15.75">
      <c r="B5" s="47" t="s">
        <v>971</v>
      </c>
    </row>
    <row r="8" spans="1:27">
      <c r="B8" s="73" t="s">
        <v>988</v>
      </c>
    </row>
    <row r="9" spans="1:27">
      <c r="B9" s="282" t="s">
        <v>972</v>
      </c>
      <c r="C9" s="282">
        <v>1996</v>
      </c>
      <c r="D9" s="282">
        <v>1997</v>
      </c>
      <c r="E9" s="282">
        <v>1998</v>
      </c>
      <c r="F9" s="282">
        <v>1999</v>
      </c>
      <c r="G9" s="282">
        <v>2000</v>
      </c>
      <c r="H9" s="282">
        <v>2001</v>
      </c>
      <c r="I9" s="282">
        <v>2002</v>
      </c>
      <c r="J9" s="282">
        <v>2003</v>
      </c>
      <c r="K9" s="282">
        <v>2004</v>
      </c>
      <c r="L9" s="282">
        <v>2005</v>
      </c>
      <c r="M9" s="282">
        <v>2006</v>
      </c>
      <c r="N9" s="282">
        <v>2007</v>
      </c>
      <c r="O9" s="282">
        <v>2008</v>
      </c>
      <c r="P9" s="282">
        <v>2009</v>
      </c>
      <c r="Q9" s="282">
        <v>2010</v>
      </c>
      <c r="R9" s="282">
        <v>2011</v>
      </c>
      <c r="S9" s="282">
        <v>2012</v>
      </c>
      <c r="T9" s="282">
        <v>2013</v>
      </c>
      <c r="U9" s="282">
        <v>2014</v>
      </c>
      <c r="V9" s="282">
        <v>2015</v>
      </c>
      <c r="W9" s="282">
        <v>2016</v>
      </c>
      <c r="X9" s="282">
        <v>2017</v>
      </c>
      <c r="Y9" s="282">
        <v>2018</v>
      </c>
      <c r="Z9" s="282">
        <v>2019</v>
      </c>
      <c r="AA9" s="282">
        <v>2020</v>
      </c>
    </row>
    <row r="10" spans="1:27">
      <c r="B10" s="295" t="s">
        <v>973</v>
      </c>
      <c r="C10" s="289">
        <v>1676392</v>
      </c>
      <c r="D10" s="289">
        <v>1535376</v>
      </c>
      <c r="E10" s="289">
        <v>1451697</v>
      </c>
      <c r="F10" s="289">
        <v>1619588</v>
      </c>
      <c r="G10" s="289">
        <v>1869063</v>
      </c>
      <c r="H10" s="289">
        <v>1669973</v>
      </c>
      <c r="I10" s="289">
        <v>1596825</v>
      </c>
      <c r="J10" s="289">
        <v>1990255</v>
      </c>
      <c r="K10" s="289">
        <v>2221761</v>
      </c>
      <c r="L10" s="289">
        <v>1939803</v>
      </c>
      <c r="M10" s="289">
        <v>1863847</v>
      </c>
      <c r="N10" s="289">
        <v>1774955</v>
      </c>
      <c r="O10" s="291">
        <v>1712668</v>
      </c>
      <c r="P10" s="292">
        <v>1818671</v>
      </c>
      <c r="Q10" s="292">
        <v>1610341</v>
      </c>
      <c r="R10" s="292">
        <v>1717728</v>
      </c>
      <c r="S10" s="292">
        <v>1566124</v>
      </c>
      <c r="T10" s="292">
        <v>1545830</v>
      </c>
      <c r="U10" s="292">
        <v>1842272</v>
      </c>
      <c r="V10" s="292">
        <v>1913858</v>
      </c>
      <c r="W10" s="292">
        <v>2101293</v>
      </c>
      <c r="X10" s="292">
        <v>2047956</v>
      </c>
      <c r="Y10" s="292">
        <v>1958240</v>
      </c>
      <c r="Z10" s="292">
        <v>1791410</v>
      </c>
      <c r="AA10" s="292">
        <v>1383338</v>
      </c>
    </row>
    <row r="11" spans="1:27">
      <c r="B11" s="295" t="s">
        <v>974</v>
      </c>
      <c r="C11" s="289">
        <v>624503</v>
      </c>
      <c r="D11" s="289">
        <v>601500</v>
      </c>
      <c r="E11" s="289">
        <v>603004</v>
      </c>
      <c r="F11" s="289">
        <v>624263</v>
      </c>
      <c r="G11" s="289">
        <v>635876</v>
      </c>
      <c r="H11" s="289">
        <v>657045</v>
      </c>
      <c r="I11" s="289">
        <v>622014</v>
      </c>
      <c r="J11" s="289">
        <v>619700</v>
      </c>
      <c r="K11" s="289">
        <v>582800</v>
      </c>
      <c r="L11" s="289">
        <v>592100</v>
      </c>
      <c r="M11" s="289">
        <v>616700</v>
      </c>
      <c r="N11" s="289">
        <v>617950</v>
      </c>
      <c r="O11" s="291">
        <v>616600</v>
      </c>
      <c r="P11" s="292">
        <v>617500</v>
      </c>
      <c r="Q11" s="292">
        <v>614059</v>
      </c>
      <c r="R11" s="292">
        <v>612500</v>
      </c>
      <c r="S11" s="292">
        <v>607450</v>
      </c>
      <c r="T11" s="292">
        <v>589400</v>
      </c>
      <c r="U11" s="292">
        <v>590050</v>
      </c>
      <c r="V11" s="292">
        <v>598950</v>
      </c>
      <c r="W11" s="292">
        <v>608950</v>
      </c>
      <c r="X11" s="292">
        <v>566950</v>
      </c>
      <c r="Y11" s="292">
        <v>578850</v>
      </c>
      <c r="Z11" s="292">
        <v>915144</v>
      </c>
      <c r="AA11" s="292">
        <v>562798</v>
      </c>
    </row>
    <row r="12" spans="1:27">
      <c r="B12" s="295" t="s">
        <v>975</v>
      </c>
      <c r="C12" s="289">
        <v>3000000</v>
      </c>
      <c r="D12" s="289">
        <v>3237000</v>
      </c>
      <c r="E12" s="289">
        <v>3554782</v>
      </c>
      <c r="F12" s="289">
        <v>3868839</v>
      </c>
      <c r="G12" s="289">
        <v>3722913</v>
      </c>
      <c r="H12" s="289">
        <v>3589164</v>
      </c>
      <c r="I12" s="289">
        <v>3488622</v>
      </c>
      <c r="J12" s="289">
        <v>3364873</v>
      </c>
      <c r="K12" s="289">
        <v>3540195</v>
      </c>
      <c r="L12" s="289">
        <v>3349204</v>
      </c>
      <c r="M12" s="289">
        <v>3567701</v>
      </c>
      <c r="N12" s="289">
        <v>3142418</v>
      </c>
      <c r="O12" s="291">
        <v>2866057</v>
      </c>
      <c r="P12" s="292">
        <v>3052830</v>
      </c>
      <c r="Q12" s="292">
        <v>2407480</v>
      </c>
      <c r="R12" s="292">
        <v>2731484</v>
      </c>
      <c r="S12" s="292">
        <v>2660854</v>
      </c>
      <c r="T12" s="292">
        <v>3292247</v>
      </c>
      <c r="U12" s="292">
        <v>3212632</v>
      </c>
      <c r="V12" s="292">
        <v>3289444</v>
      </c>
      <c r="W12" s="292">
        <v>4079823</v>
      </c>
      <c r="X12" s="292">
        <v>4327527</v>
      </c>
      <c r="Y12" s="292">
        <v>4330994</v>
      </c>
      <c r="Z12" s="292">
        <v>4443628</v>
      </c>
      <c r="AA12" s="292">
        <v>2167877</v>
      </c>
    </row>
    <row r="13" spans="1:27">
      <c r="B13" s="295" t="s">
        <v>976</v>
      </c>
      <c r="C13" s="289">
        <v>250000</v>
      </c>
      <c r="D13" s="289">
        <v>210141</v>
      </c>
      <c r="E13" s="289">
        <v>265961</v>
      </c>
      <c r="F13" s="289">
        <v>288032</v>
      </c>
      <c r="G13" s="289">
        <v>347619</v>
      </c>
      <c r="H13" s="289">
        <v>377726</v>
      </c>
      <c r="I13" s="289">
        <v>375753</v>
      </c>
      <c r="J13" s="289">
        <v>395264</v>
      </c>
      <c r="K13" s="289">
        <v>367938</v>
      </c>
      <c r="L13" s="289">
        <v>377582</v>
      </c>
      <c r="M13" s="289">
        <v>371558</v>
      </c>
      <c r="N13" s="289">
        <v>389024</v>
      </c>
      <c r="O13" s="291">
        <v>408088</v>
      </c>
      <c r="P13" s="292">
        <v>377349</v>
      </c>
      <c r="Q13" s="292">
        <v>387805</v>
      </c>
      <c r="R13" s="292">
        <v>424832</v>
      </c>
      <c r="S13" s="292">
        <v>354901</v>
      </c>
      <c r="T13" s="292">
        <v>375180</v>
      </c>
      <c r="U13" s="292">
        <v>392990</v>
      </c>
      <c r="V13" s="293">
        <v>445084</v>
      </c>
      <c r="W13" s="292">
        <v>509183</v>
      </c>
      <c r="X13" s="292">
        <v>525961</v>
      </c>
      <c r="Y13" s="292">
        <v>510600</v>
      </c>
      <c r="Z13" s="292">
        <v>487060</v>
      </c>
      <c r="AA13" s="292">
        <v>182567</v>
      </c>
    </row>
    <row r="14" spans="1:27">
      <c r="B14" s="295" t="s">
        <v>977</v>
      </c>
      <c r="C14" s="289">
        <v>333734</v>
      </c>
      <c r="D14" s="289">
        <v>345545</v>
      </c>
      <c r="E14" s="289">
        <v>349021</v>
      </c>
      <c r="F14" s="289">
        <v>369223</v>
      </c>
      <c r="G14" s="289">
        <v>382264</v>
      </c>
      <c r="H14" s="289">
        <v>410427</v>
      </c>
      <c r="I14" s="289">
        <v>362822</v>
      </c>
      <c r="J14" s="289">
        <v>356411</v>
      </c>
      <c r="K14" s="289">
        <v>341759</v>
      </c>
      <c r="L14" s="289">
        <v>337484</v>
      </c>
      <c r="M14" s="289">
        <v>355633</v>
      </c>
      <c r="N14" s="289">
        <v>322555</v>
      </c>
      <c r="O14" s="291">
        <v>304606</v>
      </c>
      <c r="P14" s="292">
        <v>329227</v>
      </c>
      <c r="Q14" s="292">
        <v>294547</v>
      </c>
      <c r="R14" s="292">
        <v>322572</v>
      </c>
      <c r="S14" s="292">
        <v>299658</v>
      </c>
      <c r="T14" s="292">
        <v>433529</v>
      </c>
      <c r="U14" s="292">
        <v>485935</v>
      </c>
      <c r="V14" s="292">
        <v>525067</v>
      </c>
      <c r="W14" s="292">
        <v>586334</v>
      </c>
      <c r="X14" s="292">
        <v>560086</v>
      </c>
      <c r="Y14" s="292">
        <v>552014</v>
      </c>
      <c r="Z14" s="292">
        <v>560723</v>
      </c>
      <c r="AA14" s="292">
        <v>470744</v>
      </c>
    </row>
    <row r="15" spans="1:27">
      <c r="B15" s="295" t="s">
        <v>978</v>
      </c>
      <c r="C15" s="289">
        <v>366287</v>
      </c>
      <c r="D15" s="289">
        <v>417287</v>
      </c>
      <c r="E15" s="289">
        <v>385393</v>
      </c>
      <c r="F15" s="289">
        <v>384276</v>
      </c>
      <c r="G15" s="289">
        <v>385563</v>
      </c>
      <c r="H15" s="289">
        <v>394401</v>
      </c>
      <c r="I15" s="289">
        <v>407693</v>
      </c>
      <c r="J15" s="289">
        <v>361984</v>
      </c>
      <c r="K15" s="289">
        <v>391536</v>
      </c>
      <c r="L15" s="289">
        <v>376521</v>
      </c>
      <c r="M15" s="289">
        <v>376287</v>
      </c>
      <c r="N15" s="289">
        <v>384638</v>
      </c>
      <c r="O15" s="291">
        <v>350005</v>
      </c>
      <c r="P15" s="292">
        <v>380155</v>
      </c>
      <c r="Q15" s="292">
        <v>341961</v>
      </c>
      <c r="R15" s="292">
        <v>326013</v>
      </c>
      <c r="S15" s="292">
        <v>282817</v>
      </c>
      <c r="T15" s="292">
        <v>277173</v>
      </c>
      <c r="U15" s="292">
        <v>296777</v>
      </c>
      <c r="V15" s="292">
        <v>300287</v>
      </c>
      <c r="W15" s="292">
        <v>288637</v>
      </c>
      <c r="X15" s="292">
        <v>288759</v>
      </c>
      <c r="Y15" s="292">
        <v>258683</v>
      </c>
      <c r="Z15" s="292">
        <v>388325</v>
      </c>
      <c r="AA15" s="292">
        <v>144354</v>
      </c>
    </row>
    <row r="16" spans="1:27">
      <c r="B16" s="295" t="s">
        <v>979</v>
      </c>
      <c r="C16" s="289">
        <v>130774</v>
      </c>
      <c r="D16" s="289">
        <v>285371</v>
      </c>
      <c r="E16" s="289">
        <v>146652</v>
      </c>
      <c r="F16" s="289">
        <v>112195</v>
      </c>
      <c r="G16" s="289">
        <v>115503</v>
      </c>
      <c r="H16" s="289">
        <v>109753</v>
      </c>
      <c r="I16" s="289">
        <v>100099</v>
      </c>
      <c r="J16" s="289">
        <v>107437</v>
      </c>
      <c r="K16" s="289">
        <v>128640</v>
      </c>
      <c r="L16" s="289">
        <v>123413</v>
      </c>
      <c r="M16" s="289">
        <v>100666</v>
      </c>
      <c r="N16" s="289">
        <v>122955</v>
      </c>
      <c r="O16" s="291">
        <v>94687</v>
      </c>
      <c r="P16" s="292">
        <v>105957</v>
      </c>
      <c r="Q16" s="292">
        <v>398742</v>
      </c>
      <c r="R16" s="292">
        <v>204314</v>
      </c>
      <c r="S16" s="292">
        <v>135611</v>
      </c>
      <c r="T16" s="292">
        <v>250295</v>
      </c>
      <c r="U16" s="292">
        <v>155755</v>
      </c>
      <c r="V16" s="292">
        <v>192025</v>
      </c>
      <c r="W16" s="292">
        <v>181106</v>
      </c>
      <c r="X16" s="292">
        <v>170098</v>
      </c>
      <c r="Y16" s="292">
        <v>196623</v>
      </c>
      <c r="Z16" s="292">
        <v>157424</v>
      </c>
      <c r="AA16" s="292">
        <v>77232</v>
      </c>
    </row>
    <row r="17" spans="2:27">
      <c r="B17" s="295" t="s">
        <v>980</v>
      </c>
      <c r="C17" s="289">
        <v>1575135</v>
      </c>
      <c r="D17" s="289">
        <v>1606638</v>
      </c>
      <c r="E17" s="289">
        <v>1691347</v>
      </c>
      <c r="F17" s="289">
        <v>1742087</v>
      </c>
      <c r="G17" s="289">
        <v>1800000</v>
      </c>
      <c r="H17" s="289">
        <v>1866000</v>
      </c>
      <c r="I17" s="289">
        <v>1768566</v>
      </c>
      <c r="J17" s="289">
        <v>1841431</v>
      </c>
      <c r="K17" s="289">
        <v>1815186</v>
      </c>
      <c r="L17" s="289">
        <v>1778882</v>
      </c>
      <c r="M17" s="289">
        <v>1787776</v>
      </c>
      <c r="N17" s="289">
        <v>1748149</v>
      </c>
      <c r="O17" s="291">
        <v>1600175</v>
      </c>
      <c r="P17" s="292">
        <v>1371349</v>
      </c>
      <c r="Q17" s="292">
        <v>1434705</v>
      </c>
      <c r="R17" s="292">
        <v>1549003</v>
      </c>
      <c r="S17" s="292">
        <v>1474383</v>
      </c>
      <c r="T17" s="292">
        <v>1452365</v>
      </c>
      <c r="U17" s="292">
        <v>1575029</v>
      </c>
      <c r="V17" s="292">
        <v>1655772</v>
      </c>
      <c r="W17" s="292">
        <v>1703258</v>
      </c>
      <c r="X17" s="292">
        <v>1723276</v>
      </c>
      <c r="Y17" s="292">
        <v>1692339</v>
      </c>
      <c r="Z17" s="292">
        <v>1629255</v>
      </c>
      <c r="AA17" s="292">
        <v>532515</v>
      </c>
    </row>
    <row r="18" spans="2:27">
      <c r="B18" s="295" t="s">
        <v>981</v>
      </c>
      <c r="C18" s="289">
        <v>450000</v>
      </c>
      <c r="D18" s="289">
        <v>550000</v>
      </c>
      <c r="E18" s="289">
        <v>525000</v>
      </c>
      <c r="F18" s="289">
        <v>569000</v>
      </c>
      <c r="G18" s="289">
        <v>615000</v>
      </c>
      <c r="H18" s="289">
        <v>520000</v>
      </c>
      <c r="I18" s="289">
        <v>507000</v>
      </c>
      <c r="J18" s="289">
        <v>641754</v>
      </c>
      <c r="K18" s="289">
        <v>859860</v>
      </c>
      <c r="L18" s="289">
        <v>854824</v>
      </c>
      <c r="M18" s="289">
        <v>842467</v>
      </c>
      <c r="N18" s="289">
        <v>884858</v>
      </c>
      <c r="O18" s="291">
        <v>860000</v>
      </c>
      <c r="P18" s="292">
        <v>625801</v>
      </c>
      <c r="Q18" s="292">
        <v>610254</v>
      </c>
      <c r="R18" s="292">
        <v>825638</v>
      </c>
      <c r="S18" s="292">
        <v>752095</v>
      </c>
      <c r="T18" s="292">
        <v>817220</v>
      </c>
      <c r="U18" s="292">
        <v>865493</v>
      </c>
      <c r="V18" s="292">
        <v>828758</v>
      </c>
      <c r="W18" s="292">
        <v>870486</v>
      </c>
      <c r="X18" s="292">
        <v>907277</v>
      </c>
      <c r="Y18" s="292">
        <v>1245480</v>
      </c>
      <c r="Z18" s="292">
        <v>1016324</v>
      </c>
      <c r="AA18" s="292">
        <v>473191</v>
      </c>
    </row>
    <row r="19" spans="2:27">
      <c r="B19" s="295" t="s">
        <v>982</v>
      </c>
      <c r="C19" s="289">
        <v>39265</v>
      </c>
      <c r="D19" s="289">
        <v>43215</v>
      </c>
      <c r="E19" s="289">
        <v>52796</v>
      </c>
      <c r="F19" s="289">
        <v>47302</v>
      </c>
      <c r="G19" s="289">
        <v>44983</v>
      </c>
      <c r="H19" s="289">
        <v>64078</v>
      </c>
      <c r="I19" s="289">
        <v>66302</v>
      </c>
      <c r="J19" s="289">
        <v>66535</v>
      </c>
      <c r="K19" s="289">
        <v>73540</v>
      </c>
      <c r="L19" s="289">
        <v>71987</v>
      </c>
      <c r="M19" s="289">
        <v>74532</v>
      </c>
      <c r="N19" s="289">
        <v>76541</v>
      </c>
      <c r="O19" s="291">
        <v>60804</v>
      </c>
      <c r="P19" s="292">
        <v>60662</v>
      </c>
      <c r="Q19" s="292">
        <v>160306</v>
      </c>
      <c r="R19" s="292">
        <v>185358</v>
      </c>
      <c r="S19" s="292">
        <v>104499</v>
      </c>
      <c r="T19" s="292">
        <v>93291</v>
      </c>
      <c r="U19" s="292">
        <v>108038</v>
      </c>
      <c r="V19" s="292">
        <v>120505</v>
      </c>
      <c r="W19" s="292">
        <v>121189</v>
      </c>
      <c r="X19" s="292">
        <f>101197+24946</f>
        <v>126143</v>
      </c>
      <c r="Y19" s="292">
        <v>118232</v>
      </c>
      <c r="Z19" s="294">
        <v>82007</v>
      </c>
      <c r="AA19" s="292">
        <v>25751</v>
      </c>
    </row>
    <row r="20" spans="2:27">
      <c r="B20" s="295" t="s">
        <v>983</v>
      </c>
      <c r="C20" s="289">
        <v>22984</v>
      </c>
      <c r="D20" s="289">
        <v>30145</v>
      </c>
      <c r="E20" s="289">
        <v>51000</v>
      </c>
      <c r="F20" s="289">
        <v>52921</v>
      </c>
      <c r="G20" s="289">
        <v>59015</v>
      </c>
      <c r="H20" s="289">
        <v>51822</v>
      </c>
      <c r="I20" s="289">
        <v>63277</v>
      </c>
      <c r="J20" s="289">
        <v>63739</v>
      </c>
      <c r="K20" s="289">
        <v>70782</v>
      </c>
      <c r="L20" s="289">
        <v>66943</v>
      </c>
      <c r="M20" s="289">
        <v>73926</v>
      </c>
      <c r="N20" s="289">
        <v>72688</v>
      </c>
      <c r="O20" s="291">
        <v>78767</v>
      </c>
      <c r="P20" s="292">
        <v>90001</v>
      </c>
      <c r="Q20" s="292">
        <v>92578</v>
      </c>
      <c r="R20" s="292">
        <v>92038</v>
      </c>
      <c r="S20" s="292">
        <v>81150</v>
      </c>
      <c r="T20" s="292">
        <v>84616</v>
      </c>
      <c r="U20" s="292">
        <v>88196</v>
      </c>
      <c r="V20" s="292">
        <v>100993</v>
      </c>
      <c r="W20" s="292">
        <v>104565</v>
      </c>
      <c r="X20" s="292">
        <v>112670</v>
      </c>
      <c r="Y20" s="292">
        <v>108561</v>
      </c>
      <c r="Z20" s="292">
        <v>100493</v>
      </c>
      <c r="AA20" s="292">
        <v>70584</v>
      </c>
    </row>
    <row r="21" spans="2:27">
      <c r="B21" s="295" t="s">
        <v>984</v>
      </c>
      <c r="C21" s="290"/>
      <c r="D21" s="290"/>
      <c r="E21" s="290"/>
      <c r="F21" s="289">
        <v>250000</v>
      </c>
      <c r="G21" s="289">
        <v>275000</v>
      </c>
      <c r="H21" s="289">
        <v>292128</v>
      </c>
      <c r="I21" s="289">
        <v>302520</v>
      </c>
      <c r="J21" s="289">
        <v>315000</v>
      </c>
      <c r="K21" s="289">
        <v>558489</v>
      </c>
      <c r="L21" s="289">
        <v>645738</v>
      </c>
      <c r="M21" s="289">
        <v>728137</v>
      </c>
      <c r="N21" s="289">
        <v>737183</v>
      </c>
      <c r="O21" s="291">
        <v>684573</v>
      </c>
      <c r="P21" s="292">
        <v>673302</v>
      </c>
      <c r="Q21" s="292">
        <v>667319</v>
      </c>
      <c r="R21" s="292">
        <v>680883</v>
      </c>
      <c r="S21" s="292">
        <v>680162</v>
      </c>
      <c r="T21" s="292">
        <v>611095</v>
      </c>
      <c r="U21" s="292">
        <v>690150</v>
      </c>
      <c r="V21" s="292">
        <v>783679</v>
      </c>
      <c r="W21" s="292">
        <v>734539</v>
      </c>
      <c r="X21" s="292">
        <v>732657</v>
      </c>
      <c r="Y21" s="292">
        <v>655259</v>
      </c>
      <c r="Z21" s="292">
        <v>789756</v>
      </c>
      <c r="AA21" s="292">
        <v>418734</v>
      </c>
    </row>
    <row r="22" spans="2:27">
      <c r="B22" s="295" t="s">
        <v>985</v>
      </c>
      <c r="C22" s="289"/>
      <c r="D22" s="289"/>
      <c r="E22" s="289"/>
      <c r="F22" s="289"/>
      <c r="G22" s="289"/>
      <c r="H22" s="289"/>
      <c r="I22" s="289"/>
      <c r="J22" s="289">
        <v>171999</v>
      </c>
      <c r="K22" s="289">
        <v>182394</v>
      </c>
      <c r="L22" s="289">
        <v>213897</v>
      </c>
      <c r="M22" s="289">
        <v>220240</v>
      </c>
      <c r="N22" s="289">
        <v>238939</v>
      </c>
      <c r="O22" s="291">
        <v>254000</v>
      </c>
      <c r="P22" s="292">
        <v>274716</v>
      </c>
      <c r="Q22" s="292">
        <v>292374</v>
      </c>
      <c r="R22" s="292">
        <v>322396</v>
      </c>
      <c r="S22" s="292">
        <v>280798</v>
      </c>
      <c r="T22" s="292">
        <v>318034</v>
      </c>
      <c r="U22" s="292">
        <v>363121</v>
      </c>
      <c r="V22" s="292">
        <v>399890</v>
      </c>
      <c r="W22" s="292">
        <v>400465</v>
      </c>
      <c r="X22" s="293">
        <v>440661</v>
      </c>
      <c r="Y22" s="293">
        <v>489953</v>
      </c>
      <c r="Z22" s="293">
        <v>472274</v>
      </c>
      <c r="AA22" s="292">
        <v>318570</v>
      </c>
    </row>
    <row r="23" spans="2:27">
      <c r="B23" s="295" t="s">
        <v>986</v>
      </c>
      <c r="C23" s="289"/>
      <c r="D23" s="289"/>
      <c r="E23" s="289"/>
      <c r="F23" s="289"/>
      <c r="G23" s="289"/>
      <c r="H23" s="289"/>
      <c r="I23" s="289"/>
      <c r="J23" s="289"/>
      <c r="K23" s="289"/>
      <c r="L23" s="289"/>
      <c r="M23" s="289"/>
      <c r="N23" s="289">
        <v>351885</v>
      </c>
      <c r="O23" s="291">
        <v>331788</v>
      </c>
      <c r="P23" s="292">
        <v>306041</v>
      </c>
      <c r="Q23" s="292">
        <v>297976</v>
      </c>
      <c r="R23" s="292">
        <v>296219</v>
      </c>
      <c r="S23" s="292">
        <v>259408</v>
      </c>
      <c r="T23" s="292">
        <v>278400</v>
      </c>
      <c r="U23" s="292">
        <v>253153</v>
      </c>
      <c r="V23" s="292">
        <v>288644</v>
      </c>
      <c r="W23" s="292">
        <v>280319</v>
      </c>
      <c r="X23" s="292">
        <v>288589</v>
      </c>
      <c r="Y23" s="292">
        <v>263036</v>
      </c>
      <c r="Z23" s="294">
        <v>457555</v>
      </c>
      <c r="AA23" s="292">
        <v>340161</v>
      </c>
    </row>
    <row r="24" spans="2:27">
      <c r="B24" s="295" t="s">
        <v>987</v>
      </c>
      <c r="C24" s="289"/>
      <c r="D24" s="289"/>
      <c r="E24" s="289"/>
      <c r="F24" s="289"/>
      <c r="G24" s="289"/>
      <c r="H24" s="289"/>
      <c r="I24" s="289"/>
      <c r="J24" s="289"/>
      <c r="K24" s="289"/>
      <c r="L24" s="289"/>
      <c r="M24" s="289"/>
      <c r="N24" s="289"/>
      <c r="O24" s="291"/>
      <c r="P24" s="292"/>
      <c r="Q24" s="292"/>
      <c r="R24" s="292"/>
      <c r="S24" s="292"/>
      <c r="T24" s="292">
        <v>1140910</v>
      </c>
      <c r="U24" s="292">
        <v>2815024</v>
      </c>
      <c r="V24" s="292">
        <v>2989556</v>
      </c>
      <c r="W24" s="292">
        <v>2440128</v>
      </c>
      <c r="X24" s="292">
        <v>2587866</v>
      </c>
      <c r="Y24" s="292">
        <v>2284293</v>
      </c>
      <c r="Z24" s="292">
        <v>1519039</v>
      </c>
      <c r="AA24" s="292">
        <v>2299464</v>
      </c>
    </row>
    <row r="25" spans="2:27" s="71" customFormat="1">
      <c r="B25" s="296" t="s">
        <v>62</v>
      </c>
      <c r="C25" s="289">
        <v>8469074</v>
      </c>
      <c r="D25" s="289">
        <v>8862218</v>
      </c>
      <c r="E25" s="289">
        <v>9076653</v>
      </c>
      <c r="F25" s="289">
        <v>9927726</v>
      </c>
      <c r="G25" s="289">
        <v>10252799</v>
      </c>
      <c r="H25" s="289">
        <v>10002517</v>
      </c>
      <c r="I25" s="289">
        <v>9661493</v>
      </c>
      <c r="J25" s="289">
        <v>10296382</v>
      </c>
      <c r="K25" s="289">
        <v>11134880</v>
      </c>
      <c r="L25" s="289">
        <v>10728378</v>
      </c>
      <c r="M25" s="289">
        <v>10979470</v>
      </c>
      <c r="N25" s="289">
        <f>SUM(N10:N24)</f>
        <v>10864738</v>
      </c>
      <c r="O25" s="291">
        <v>10222818</v>
      </c>
      <c r="P25" s="292">
        <f t="shared" ref="P25:V25" si="0">SUM(P10:P24)</f>
        <v>10083561</v>
      </c>
      <c r="Q25" s="292">
        <f t="shared" si="0"/>
        <v>9610447</v>
      </c>
      <c r="R25" s="292">
        <f t="shared" si="0"/>
        <v>10290978</v>
      </c>
      <c r="S25" s="292">
        <f t="shared" si="0"/>
        <v>9539910</v>
      </c>
      <c r="T25" s="292">
        <f t="shared" si="0"/>
        <v>11559585</v>
      </c>
      <c r="U25" s="292">
        <f t="shared" si="0"/>
        <v>13734615</v>
      </c>
      <c r="V25" s="292">
        <f t="shared" si="0"/>
        <v>14432512</v>
      </c>
      <c r="W25" s="292">
        <f>SUM(W10:W24)</f>
        <v>15010275</v>
      </c>
      <c r="X25" s="292">
        <f>SUM(X10:X24)</f>
        <v>15406476</v>
      </c>
      <c r="Y25" s="292">
        <f>SUM(Y10:Y24)</f>
        <v>15243157</v>
      </c>
      <c r="Z25" s="292">
        <f>SUM(Z10:Z24)</f>
        <v>14810417</v>
      </c>
      <c r="AA25" s="292">
        <f>SUM(AA10:AA24)</f>
        <v>9467880</v>
      </c>
    </row>
    <row r="28" spans="2:27">
      <c r="B28" t="s">
        <v>51</v>
      </c>
    </row>
    <row r="29" spans="2:27">
      <c r="B29" t="s">
        <v>989</v>
      </c>
    </row>
  </sheetData>
  <hyperlinks>
    <hyperlink ref="A1" location="Indice!A1" display="Regresar &lt;-"/>
  </hyperlinks>
  <pageMargins left="0.7" right="0.7" top="0.75" bottom="0.75" header="0.3" footer="0.3"/>
  <pageSetup paperSize="9" orientation="portrait" r:id="rId1"/>
  <legacy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8"/>
  <sheetViews>
    <sheetView workbookViewId="0"/>
  </sheetViews>
  <sheetFormatPr baseColWidth="10" defaultRowHeight="15"/>
  <cols>
    <col min="3" max="3" width="12.85546875" bestFit="1" customWidth="1"/>
    <col min="6" max="6" width="14.5703125" bestFit="1" customWidth="1"/>
  </cols>
  <sheetData>
    <row r="1" spans="1:6">
      <c r="A1" s="1" t="s">
        <v>1552</v>
      </c>
    </row>
    <row r="2" spans="1:6" ht="21">
      <c r="B2" s="2" t="s">
        <v>874</v>
      </c>
    </row>
    <row r="3" spans="1:6" ht="21">
      <c r="B3" s="41" t="s">
        <v>875</v>
      </c>
    </row>
    <row r="4" spans="1:6" ht="21">
      <c r="B4" s="41"/>
    </row>
    <row r="5" spans="1:6" ht="15.75">
      <c r="B5" s="47" t="s">
        <v>990</v>
      </c>
    </row>
    <row r="8" spans="1:6">
      <c r="B8" s="73" t="s">
        <v>995</v>
      </c>
    </row>
    <row r="9" spans="1:6">
      <c r="B9" s="282" t="s">
        <v>245</v>
      </c>
      <c r="C9" s="282" t="s">
        <v>991</v>
      </c>
      <c r="D9" s="282" t="s">
        <v>992</v>
      </c>
      <c r="E9" s="282" t="s">
        <v>993</v>
      </c>
      <c r="F9" s="282" t="s">
        <v>994</v>
      </c>
    </row>
    <row r="10" spans="1:6">
      <c r="B10" s="254">
        <v>2001</v>
      </c>
      <c r="C10" s="299">
        <v>5497</v>
      </c>
      <c r="D10" s="298">
        <v>42925</v>
      </c>
      <c r="E10" s="111">
        <v>1210890</v>
      </c>
      <c r="F10" s="111">
        <v>3660815</v>
      </c>
    </row>
    <row r="11" spans="1:6">
      <c r="B11" s="254">
        <v>2002</v>
      </c>
      <c r="C11" s="299">
        <v>6009</v>
      </c>
      <c r="D11" s="298">
        <v>51111</v>
      </c>
      <c r="E11" s="111">
        <v>1355293</v>
      </c>
      <c r="F11" s="111">
        <v>4015173</v>
      </c>
    </row>
    <row r="12" spans="1:6">
      <c r="B12" s="254">
        <v>2003</v>
      </c>
      <c r="C12" s="299">
        <v>6974</v>
      </c>
      <c r="D12" s="298">
        <v>59884</v>
      </c>
      <c r="E12" s="111">
        <v>1467539</v>
      </c>
      <c r="F12" s="111">
        <v>4476140</v>
      </c>
    </row>
    <row r="13" spans="1:6">
      <c r="B13" s="254">
        <v>2004</v>
      </c>
      <c r="C13" s="299">
        <v>8234</v>
      </c>
      <c r="D13" s="298">
        <v>71488</v>
      </c>
      <c r="E13" s="111">
        <v>1754360</v>
      </c>
      <c r="F13" s="111">
        <v>5492514</v>
      </c>
    </row>
    <row r="14" spans="1:6">
      <c r="B14" s="254">
        <v>2005</v>
      </c>
      <c r="C14" s="299">
        <v>9629</v>
      </c>
      <c r="D14" s="298">
        <v>83916</v>
      </c>
      <c r="E14" s="111">
        <v>1982901</v>
      </c>
      <c r="F14" s="111">
        <v>6306330</v>
      </c>
    </row>
    <row r="15" spans="1:6">
      <c r="B15" s="254">
        <v>2006</v>
      </c>
      <c r="C15" s="299">
        <v>10830</v>
      </c>
      <c r="D15" s="298">
        <v>95906</v>
      </c>
      <c r="E15" s="111">
        <v>2425428</v>
      </c>
      <c r="F15" s="111">
        <v>7438382</v>
      </c>
    </row>
    <row r="16" spans="1:6">
      <c r="B16" s="254">
        <v>2007</v>
      </c>
      <c r="C16" s="299">
        <v>11532</v>
      </c>
      <c r="D16" s="298">
        <v>103313</v>
      </c>
      <c r="E16" s="111">
        <v>2645237</v>
      </c>
      <c r="F16" s="111">
        <v>7938622</v>
      </c>
    </row>
    <row r="17" spans="2:6">
      <c r="B17" s="254">
        <v>2008</v>
      </c>
      <c r="C17" s="299">
        <v>12794</v>
      </c>
      <c r="D17" s="299">
        <v>114766</v>
      </c>
      <c r="E17" s="299">
        <v>2623351</v>
      </c>
      <c r="F17" s="299">
        <v>7843924</v>
      </c>
    </row>
    <row r="18" spans="2:6">
      <c r="B18" s="254">
        <v>2009</v>
      </c>
      <c r="C18" s="299">
        <v>13886</v>
      </c>
      <c r="D18" s="298">
        <v>126222</v>
      </c>
      <c r="E18" s="111">
        <v>2714263</v>
      </c>
      <c r="F18" s="111">
        <v>7920437</v>
      </c>
    </row>
    <row r="19" spans="2:6">
      <c r="B19" s="254">
        <v>2010</v>
      </c>
      <c r="C19" s="300">
        <v>14320.166666666666</v>
      </c>
      <c r="D19" s="301">
        <v>130882</v>
      </c>
      <c r="E19" s="301">
        <v>2647370</v>
      </c>
      <c r="F19" s="301">
        <v>7615988</v>
      </c>
    </row>
    <row r="20" spans="2:6">
      <c r="B20" s="254">
        <v>2011</v>
      </c>
      <c r="C20" s="300">
        <v>15034.75</v>
      </c>
      <c r="D20" s="301">
        <v>137760.83333333334</v>
      </c>
      <c r="E20" s="301">
        <v>2715986</v>
      </c>
      <c r="F20" s="301">
        <v>7696369</v>
      </c>
    </row>
    <row r="21" spans="2:6">
      <c r="B21" s="254">
        <v>2012</v>
      </c>
      <c r="C21" s="300">
        <v>15394.916666666666</v>
      </c>
      <c r="D21" s="301">
        <v>142468.41666666666</v>
      </c>
      <c r="E21" s="301">
        <v>2670368</v>
      </c>
      <c r="F21" s="301">
        <v>7527374</v>
      </c>
    </row>
    <row r="22" spans="2:6">
      <c r="B22" s="254">
        <v>2013</v>
      </c>
      <c r="C22" s="300">
        <v>15077.666666666666</v>
      </c>
      <c r="D22" s="301">
        <v>139827.91666666666</v>
      </c>
      <c r="E22" s="301">
        <v>2509509</v>
      </c>
      <c r="F22" s="301">
        <v>6938029</v>
      </c>
    </row>
    <row r="23" spans="2:6">
      <c r="B23" s="254">
        <v>2014</v>
      </c>
      <c r="C23" s="300">
        <v>15221.25</v>
      </c>
      <c r="D23" s="300">
        <v>141478.16666666666</v>
      </c>
      <c r="E23" s="300">
        <v>2822947</v>
      </c>
      <c r="F23" s="300">
        <v>7750576</v>
      </c>
    </row>
    <row r="24" spans="2:6">
      <c r="B24" s="254">
        <v>2015</v>
      </c>
      <c r="C24" s="300">
        <v>15384.083333333334</v>
      </c>
      <c r="D24" s="300">
        <v>143994</v>
      </c>
      <c r="E24" s="300">
        <v>3264187</v>
      </c>
      <c r="F24" s="300">
        <v>8825067</v>
      </c>
    </row>
    <row r="25" spans="2:6">
      <c r="B25" s="254">
        <v>2016</v>
      </c>
      <c r="C25" s="300">
        <v>15743.74</v>
      </c>
      <c r="D25" s="300">
        <v>148725.23000000001</v>
      </c>
      <c r="E25" s="300">
        <v>3633618.61</v>
      </c>
      <c r="F25" s="300">
        <v>9922063.7300000004</v>
      </c>
    </row>
    <row r="26" spans="2:6">
      <c r="B26" s="254">
        <v>2017</v>
      </c>
      <c r="C26" s="300">
        <v>16343.84</v>
      </c>
      <c r="D26" s="300">
        <v>155710.64000000001</v>
      </c>
      <c r="E26" s="300">
        <v>4049975.24</v>
      </c>
      <c r="F26" s="300">
        <v>11033771.119999999</v>
      </c>
    </row>
    <row r="27" spans="2:6">
      <c r="B27" s="254">
        <v>2018</v>
      </c>
      <c r="C27" s="300">
        <v>16659.810000000001</v>
      </c>
      <c r="D27" s="300">
        <v>160659.49</v>
      </c>
      <c r="E27" s="300">
        <v>4260670.45</v>
      </c>
      <c r="F27" s="300">
        <v>11457707.140000001</v>
      </c>
    </row>
    <row r="28" spans="2:6">
      <c r="B28" s="254">
        <v>2019</v>
      </c>
      <c r="C28" s="300">
        <v>17217.13</v>
      </c>
      <c r="D28" s="300">
        <v>165949.66</v>
      </c>
      <c r="E28" s="300">
        <v>4421372.75</v>
      </c>
      <c r="F28" s="300">
        <v>11726037.65</v>
      </c>
    </row>
    <row r="29" spans="2:6">
      <c r="B29" s="254">
        <v>2020</v>
      </c>
      <c r="C29" s="300">
        <v>11733</v>
      </c>
      <c r="D29" s="300">
        <v>110640</v>
      </c>
      <c r="E29" s="300">
        <v>2082909</v>
      </c>
      <c r="F29" s="300">
        <v>6314601</v>
      </c>
    </row>
    <row r="30" spans="2:6">
      <c r="B30" s="254" t="s">
        <v>1482</v>
      </c>
      <c r="C30" s="300">
        <v>15048</v>
      </c>
      <c r="D30" s="300">
        <v>142443</v>
      </c>
      <c r="E30" s="300">
        <v>3350223</v>
      </c>
      <c r="F30" s="300">
        <v>9690952</v>
      </c>
    </row>
    <row r="32" spans="2:6" s="368" customFormat="1">
      <c r="B32" s="416" t="s">
        <v>1483</v>
      </c>
    </row>
    <row r="33" spans="2:2" s="368" customFormat="1">
      <c r="B33" s="416" t="s">
        <v>1484</v>
      </c>
    </row>
    <row r="34" spans="2:2" s="368" customFormat="1">
      <c r="B34" s="416" t="s">
        <v>1485</v>
      </c>
    </row>
    <row r="35" spans="2:2" s="368" customFormat="1"/>
    <row r="37" spans="2:2">
      <c r="B37" t="s">
        <v>51</v>
      </c>
    </row>
    <row r="38" spans="2:2">
      <c r="B38" t="s">
        <v>1481</v>
      </c>
    </row>
  </sheetData>
  <hyperlinks>
    <hyperlink ref="A1" location="Indice!A1" display="Regresar &lt;-"/>
  </hyperlinks>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9"/>
  <sheetViews>
    <sheetView workbookViewId="0"/>
  </sheetViews>
  <sheetFormatPr baseColWidth="10" defaultRowHeight="15"/>
  <cols>
    <col min="6" max="6" width="29" bestFit="1" customWidth="1"/>
    <col min="7" max="8" width="27" bestFit="1" customWidth="1"/>
  </cols>
  <sheetData>
    <row r="1" spans="1:5">
      <c r="A1" s="1" t="s">
        <v>1552</v>
      </c>
    </row>
    <row r="2" spans="1:5" ht="21">
      <c r="B2" s="2" t="s">
        <v>874</v>
      </c>
    </row>
    <row r="3" spans="1:5" ht="21">
      <c r="B3" s="41" t="s">
        <v>875</v>
      </c>
    </row>
    <row r="4" spans="1:5" ht="21">
      <c r="B4" s="41"/>
    </row>
    <row r="5" spans="1:5" ht="15.75">
      <c r="B5" s="47" t="s">
        <v>996</v>
      </c>
    </row>
    <row r="8" spans="1:5">
      <c r="B8" s="73" t="s">
        <v>997</v>
      </c>
    </row>
    <row r="9" spans="1:5">
      <c r="B9" s="282" t="s">
        <v>245</v>
      </c>
      <c r="C9" s="282" t="s">
        <v>998</v>
      </c>
      <c r="D9" s="282" t="s">
        <v>999</v>
      </c>
      <c r="E9" s="282" t="s">
        <v>62</v>
      </c>
    </row>
    <row r="10" spans="1:5">
      <c r="B10" s="221">
        <v>2016</v>
      </c>
      <c r="C10" s="174">
        <v>36</v>
      </c>
      <c r="D10" s="174">
        <v>3</v>
      </c>
      <c r="E10" s="174">
        <v>39</v>
      </c>
    </row>
    <row r="11" spans="1:5">
      <c r="B11" s="221">
        <v>2017</v>
      </c>
      <c r="C11" s="174">
        <v>49</v>
      </c>
      <c r="D11" s="174">
        <v>4</v>
      </c>
      <c r="E11" s="174">
        <v>53</v>
      </c>
    </row>
    <row r="12" spans="1:5">
      <c r="B12" s="221">
        <v>2018</v>
      </c>
      <c r="C12" s="174">
        <v>54</v>
      </c>
      <c r="D12" s="174">
        <v>4</v>
      </c>
      <c r="E12" s="174">
        <v>58</v>
      </c>
    </row>
    <row r="13" spans="1:5">
      <c r="B13" s="221">
        <v>2019</v>
      </c>
      <c r="C13" s="174">
        <v>51</v>
      </c>
      <c r="D13" s="174">
        <v>6</v>
      </c>
      <c r="E13" s="174">
        <v>57</v>
      </c>
    </row>
    <row r="14" spans="1:5">
      <c r="B14" s="221">
        <v>2020</v>
      </c>
      <c r="C14" s="174">
        <v>46</v>
      </c>
      <c r="D14" s="174">
        <v>3</v>
      </c>
      <c r="E14" s="174">
        <v>49</v>
      </c>
    </row>
    <row r="15" spans="1:5">
      <c r="B15" s="221">
        <v>2021</v>
      </c>
      <c r="C15" s="174">
        <v>50</v>
      </c>
      <c r="D15" s="174">
        <v>3</v>
      </c>
      <c r="E15" s="174">
        <v>53</v>
      </c>
    </row>
    <row r="18" spans="2:8">
      <c r="B18" s="73" t="s">
        <v>1000</v>
      </c>
      <c r="C18" s="73"/>
      <c r="D18" s="73"/>
      <c r="E18" s="73"/>
      <c r="F18" s="73"/>
      <c r="G18" s="73"/>
      <c r="H18" s="73"/>
    </row>
    <row r="19" spans="2:8">
      <c r="B19" s="282" t="s">
        <v>245</v>
      </c>
      <c r="C19" s="282" t="s">
        <v>998</v>
      </c>
      <c r="D19" s="282" t="s">
        <v>999</v>
      </c>
      <c r="E19" s="282" t="s">
        <v>62</v>
      </c>
      <c r="F19" s="282" t="s">
        <v>1001</v>
      </c>
      <c r="G19" s="282" t="s">
        <v>1002</v>
      </c>
      <c r="H19" s="282" t="s">
        <v>1003</v>
      </c>
    </row>
    <row r="20" spans="2:8">
      <c r="B20" s="221">
        <v>2016</v>
      </c>
      <c r="C20" s="174">
        <v>358</v>
      </c>
      <c r="D20" s="174">
        <v>60</v>
      </c>
      <c r="E20" s="174">
        <f>SUM(D20,C20)</f>
        <v>418</v>
      </c>
      <c r="F20" s="302">
        <v>0.10059999999999999</v>
      </c>
      <c r="G20" s="302">
        <v>0.05</v>
      </c>
      <c r="H20" s="302">
        <v>9.3299999999999994E-2</v>
      </c>
    </row>
    <row r="21" spans="2:8">
      <c r="B21" s="221">
        <v>2017</v>
      </c>
      <c r="C21" s="174">
        <v>450</v>
      </c>
      <c r="D21" s="174">
        <v>76</v>
      </c>
      <c r="E21" s="174">
        <f>SUM(C21,D21)</f>
        <v>526</v>
      </c>
      <c r="F21" s="302">
        <v>0.1089</v>
      </c>
      <c r="G21" s="302">
        <v>5.2600000000000001E-2</v>
      </c>
      <c r="H21" s="302">
        <v>0.1008</v>
      </c>
    </row>
    <row r="22" spans="2:8">
      <c r="B22" s="221">
        <v>2018</v>
      </c>
      <c r="C22" s="174">
        <v>397</v>
      </c>
      <c r="D22" s="174">
        <v>71</v>
      </c>
      <c r="E22" s="174">
        <f>SUM(C22,D22)</f>
        <v>468</v>
      </c>
      <c r="F22" s="302">
        <v>0.13600000000000001</v>
      </c>
      <c r="G22" s="302">
        <v>5.6300000000000003E-2</v>
      </c>
      <c r="H22" s="302">
        <v>0.1239</v>
      </c>
    </row>
    <row r="23" spans="2:8">
      <c r="B23" s="221">
        <v>2019</v>
      </c>
      <c r="C23" s="174">
        <v>399</v>
      </c>
      <c r="D23" s="174">
        <v>73</v>
      </c>
      <c r="E23" s="174">
        <f>SUM(C23,D23)</f>
        <v>472</v>
      </c>
      <c r="F23" s="302">
        <v>0.1278</v>
      </c>
      <c r="G23" s="302">
        <v>8.2199999999999995E-2</v>
      </c>
      <c r="H23" s="302">
        <v>0.1208</v>
      </c>
    </row>
    <row r="24" spans="2:8">
      <c r="B24" s="221">
        <v>2020</v>
      </c>
      <c r="C24" s="174">
        <v>363</v>
      </c>
      <c r="D24" s="174">
        <v>19</v>
      </c>
      <c r="E24" s="174">
        <f>SUM(C24,D24)</f>
        <v>382</v>
      </c>
      <c r="F24" s="302">
        <v>0.12670000000000001</v>
      </c>
      <c r="G24" s="302">
        <v>0.15790000000000001</v>
      </c>
      <c r="H24" s="302">
        <v>0.1283</v>
      </c>
    </row>
    <row r="25" spans="2:8">
      <c r="B25" s="221">
        <v>2021</v>
      </c>
      <c r="C25" s="174">
        <v>426</v>
      </c>
      <c r="D25" s="174">
        <v>25</v>
      </c>
      <c r="E25" s="174">
        <f>SUM(C25,D25)</f>
        <v>451</v>
      </c>
      <c r="F25" s="302">
        <v>0.1174</v>
      </c>
      <c r="G25" s="302">
        <v>0.12</v>
      </c>
      <c r="H25" s="302">
        <v>0.11749999999999999</v>
      </c>
    </row>
    <row r="28" spans="2:8">
      <c r="B28" t="s">
        <v>51</v>
      </c>
    </row>
    <row r="29" spans="2:8">
      <c r="B29" t="s">
        <v>1486</v>
      </c>
    </row>
  </sheetData>
  <hyperlinks>
    <hyperlink ref="A1" location="Indice!A1" display="Regresar &lt;-"/>
  </hyperlinks>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42"/>
  <sheetViews>
    <sheetView workbookViewId="0"/>
  </sheetViews>
  <sheetFormatPr baseColWidth="10" defaultRowHeight="15"/>
  <cols>
    <col min="2" max="2" width="29.28515625" customWidth="1"/>
  </cols>
  <sheetData>
    <row r="1" spans="1:24">
      <c r="A1" s="1" t="s">
        <v>1552</v>
      </c>
    </row>
    <row r="2" spans="1:24" ht="21">
      <c r="B2" s="2" t="s">
        <v>1004</v>
      </c>
    </row>
    <row r="3" spans="1:24" ht="21">
      <c r="B3" s="41" t="s">
        <v>1005</v>
      </c>
    </row>
    <row r="4" spans="1:24" ht="21">
      <c r="B4" s="41"/>
    </row>
    <row r="5" spans="1:24" ht="15.75">
      <c r="B5" s="47" t="s">
        <v>1006</v>
      </c>
    </row>
    <row r="8" spans="1:24">
      <c r="B8" s="73" t="s">
        <v>1008</v>
      </c>
    </row>
    <row r="9" spans="1:24">
      <c r="B9" s="282" t="s">
        <v>1007</v>
      </c>
      <c r="C9" s="282" t="s">
        <v>98</v>
      </c>
      <c r="D9" s="282" t="s">
        <v>99</v>
      </c>
      <c r="E9" s="282" t="s">
        <v>100</v>
      </c>
      <c r="F9" s="282" t="s">
        <v>101</v>
      </c>
      <c r="G9" s="282" t="s">
        <v>102</v>
      </c>
      <c r="H9" s="282" t="s">
        <v>103</v>
      </c>
      <c r="I9" s="282" t="s">
        <v>104</v>
      </c>
      <c r="J9" s="282" t="s">
        <v>105</v>
      </c>
      <c r="K9" s="282" t="s">
        <v>106</v>
      </c>
      <c r="L9" s="282" t="s">
        <v>107</v>
      </c>
      <c r="M9" s="282" t="s">
        <v>108</v>
      </c>
      <c r="N9" s="282" t="s">
        <v>109</v>
      </c>
      <c r="O9" s="282" t="s">
        <v>110</v>
      </c>
      <c r="P9" s="282" t="s">
        <v>111</v>
      </c>
      <c r="Q9" s="282" t="s">
        <v>112</v>
      </c>
      <c r="R9" s="282" t="s">
        <v>113</v>
      </c>
      <c r="S9" s="282" t="s">
        <v>114</v>
      </c>
      <c r="T9" s="282" t="s">
        <v>115</v>
      </c>
      <c r="U9" s="282" t="s">
        <v>116</v>
      </c>
      <c r="V9" s="282" t="s">
        <v>117</v>
      </c>
      <c r="W9" s="282" t="s">
        <v>148</v>
      </c>
      <c r="X9" s="282">
        <v>2021</v>
      </c>
    </row>
    <row r="10" spans="1:24">
      <c r="B10" s="304" t="s">
        <v>1009</v>
      </c>
      <c r="C10" s="303">
        <v>40499791</v>
      </c>
      <c r="D10" s="303">
        <v>41116842</v>
      </c>
      <c r="E10" s="303">
        <v>41837894</v>
      </c>
      <c r="F10" s="303">
        <v>42717064</v>
      </c>
      <c r="G10" s="303">
        <v>43197684</v>
      </c>
      <c r="H10" s="303">
        <v>44108530</v>
      </c>
      <c r="I10" s="303">
        <v>44708964</v>
      </c>
      <c r="J10" s="303">
        <v>45200737</v>
      </c>
      <c r="K10" s="303">
        <v>46157822</v>
      </c>
      <c r="L10" s="303">
        <v>46745807</v>
      </c>
      <c r="M10" s="303">
        <v>47021031</v>
      </c>
      <c r="N10" s="303">
        <v>47190493</v>
      </c>
      <c r="O10" s="303">
        <v>47265321</v>
      </c>
      <c r="P10" s="303">
        <v>47129783</v>
      </c>
      <c r="Q10" s="303">
        <v>46771341</v>
      </c>
      <c r="R10" s="303">
        <v>46624382</v>
      </c>
      <c r="S10" s="303">
        <v>46557008</v>
      </c>
      <c r="T10" s="303">
        <v>46572132</v>
      </c>
      <c r="U10" s="303">
        <v>46722980</v>
      </c>
      <c r="V10" s="303">
        <v>47026208</v>
      </c>
      <c r="W10" s="303">
        <v>47450795</v>
      </c>
      <c r="X10" s="303">
        <v>47385107</v>
      </c>
    </row>
    <row r="11" spans="1:24">
      <c r="B11" s="304" t="s">
        <v>1010</v>
      </c>
      <c r="C11" s="303">
        <v>7340052</v>
      </c>
      <c r="D11" s="303">
        <v>7403968</v>
      </c>
      <c r="E11" s="303">
        <v>7478432</v>
      </c>
      <c r="F11" s="303">
        <v>7606848</v>
      </c>
      <c r="G11" s="303">
        <v>7687518</v>
      </c>
      <c r="H11" s="303">
        <v>7849799</v>
      </c>
      <c r="I11" s="303">
        <v>7975672</v>
      </c>
      <c r="J11" s="303">
        <v>8059461</v>
      </c>
      <c r="K11" s="303">
        <v>8202220</v>
      </c>
      <c r="L11" s="303">
        <v>8302923</v>
      </c>
      <c r="M11" s="303">
        <v>8370975</v>
      </c>
      <c r="N11" s="303">
        <v>8424102</v>
      </c>
      <c r="O11" s="303">
        <v>8449985</v>
      </c>
      <c r="P11" s="303">
        <v>8440300</v>
      </c>
      <c r="Q11" s="303">
        <v>8402305</v>
      </c>
      <c r="R11" s="303">
        <v>8399043</v>
      </c>
      <c r="S11" s="303">
        <v>8388107</v>
      </c>
      <c r="T11" s="303">
        <v>8379820</v>
      </c>
      <c r="U11" s="303">
        <v>8384408</v>
      </c>
      <c r="V11" s="303">
        <v>8414240</v>
      </c>
      <c r="W11" s="303">
        <v>8464411</v>
      </c>
      <c r="X11" s="303">
        <v>8472407</v>
      </c>
    </row>
    <row r="12" spans="1:24">
      <c r="B12" s="304" t="s">
        <v>1011</v>
      </c>
      <c r="C12" s="303">
        <v>1189909</v>
      </c>
      <c r="D12" s="303">
        <v>1199753</v>
      </c>
      <c r="E12" s="303">
        <v>1217514</v>
      </c>
      <c r="F12" s="303">
        <v>1230090</v>
      </c>
      <c r="G12" s="303">
        <v>1249584</v>
      </c>
      <c r="H12" s="303">
        <v>1269027</v>
      </c>
      <c r="I12" s="303">
        <v>1277471</v>
      </c>
      <c r="J12" s="303">
        <v>1296655</v>
      </c>
      <c r="K12" s="303">
        <v>1326918</v>
      </c>
      <c r="L12" s="303">
        <v>1345473</v>
      </c>
      <c r="M12" s="303">
        <v>1347095</v>
      </c>
      <c r="N12" s="303">
        <v>1346293</v>
      </c>
      <c r="O12" s="303">
        <v>1349467</v>
      </c>
      <c r="P12" s="303">
        <v>1347150</v>
      </c>
      <c r="Q12" s="303">
        <v>1325385</v>
      </c>
      <c r="R12" s="303">
        <v>1317847</v>
      </c>
      <c r="S12" s="303">
        <v>1308563</v>
      </c>
      <c r="T12" s="303">
        <v>1308750</v>
      </c>
      <c r="U12" s="303">
        <v>1308728</v>
      </c>
      <c r="V12" s="303">
        <v>1319291</v>
      </c>
      <c r="W12" s="303">
        <v>1329391</v>
      </c>
      <c r="X12" s="303">
        <v>1326261</v>
      </c>
    </row>
    <row r="13" spans="1:24">
      <c r="B13" s="304" t="s">
        <v>1012</v>
      </c>
      <c r="C13" s="303">
        <v>1076567</v>
      </c>
      <c r="D13" s="303">
        <v>1075329</v>
      </c>
      <c r="E13" s="303">
        <v>1073971</v>
      </c>
      <c r="F13" s="303">
        <v>1075381</v>
      </c>
      <c r="G13" s="303">
        <v>1073761</v>
      </c>
      <c r="H13" s="303">
        <v>1076635</v>
      </c>
      <c r="I13" s="303">
        <v>1076896</v>
      </c>
      <c r="J13" s="303">
        <v>1074862</v>
      </c>
      <c r="K13" s="303">
        <v>1080138</v>
      </c>
      <c r="L13" s="303">
        <v>1085289</v>
      </c>
      <c r="M13" s="303">
        <v>1084341</v>
      </c>
      <c r="N13" s="303">
        <v>1081487</v>
      </c>
      <c r="O13" s="303">
        <v>1077360</v>
      </c>
      <c r="P13" s="303">
        <v>1068165</v>
      </c>
      <c r="Q13" s="303">
        <v>1061756</v>
      </c>
      <c r="R13" s="303">
        <v>1051229</v>
      </c>
      <c r="S13" s="303">
        <v>1042608</v>
      </c>
      <c r="T13" s="303">
        <v>1034960</v>
      </c>
      <c r="U13" s="303">
        <v>1028244</v>
      </c>
      <c r="V13" s="303">
        <v>1022800</v>
      </c>
      <c r="W13" s="303">
        <v>1018784</v>
      </c>
      <c r="X13" s="303">
        <v>1011792</v>
      </c>
    </row>
    <row r="14" spans="1:24">
      <c r="B14" s="304" t="s">
        <v>1013</v>
      </c>
      <c r="C14" s="303">
        <v>845630</v>
      </c>
      <c r="D14" s="303">
        <v>878627</v>
      </c>
      <c r="E14" s="303">
        <v>916968</v>
      </c>
      <c r="F14" s="303">
        <v>947361</v>
      </c>
      <c r="G14" s="303">
        <v>955045</v>
      </c>
      <c r="H14" s="303">
        <v>983131</v>
      </c>
      <c r="I14" s="303">
        <v>1001062</v>
      </c>
      <c r="J14" s="303">
        <v>1030650</v>
      </c>
      <c r="K14" s="303">
        <v>1072844</v>
      </c>
      <c r="L14" s="303">
        <v>1095426</v>
      </c>
      <c r="M14" s="303">
        <v>1106049</v>
      </c>
      <c r="N14" s="303">
        <v>1113114</v>
      </c>
      <c r="O14" s="303">
        <v>1119439</v>
      </c>
      <c r="P14" s="303">
        <v>1111674</v>
      </c>
      <c r="Q14" s="303">
        <v>1103442</v>
      </c>
      <c r="R14" s="303">
        <v>1104479</v>
      </c>
      <c r="S14" s="303">
        <v>1107220</v>
      </c>
      <c r="T14" s="303">
        <v>1115999</v>
      </c>
      <c r="U14" s="303">
        <v>1128908</v>
      </c>
      <c r="V14" s="303">
        <v>1149460</v>
      </c>
      <c r="W14" s="303">
        <v>1171543</v>
      </c>
      <c r="X14" s="303">
        <v>1173008</v>
      </c>
    </row>
    <row r="15" spans="1:24">
      <c r="B15" s="304" t="s">
        <v>1014</v>
      </c>
      <c r="C15" s="303">
        <v>1716276</v>
      </c>
      <c r="D15" s="303">
        <v>1781366</v>
      </c>
      <c r="E15" s="303">
        <v>1843755</v>
      </c>
      <c r="F15" s="303">
        <v>1894868</v>
      </c>
      <c r="G15" s="303">
        <v>1915540</v>
      </c>
      <c r="H15" s="303">
        <v>1968280</v>
      </c>
      <c r="I15" s="303">
        <v>1995833</v>
      </c>
      <c r="J15" s="303">
        <v>2025951</v>
      </c>
      <c r="K15" s="303">
        <v>2075968</v>
      </c>
      <c r="L15" s="303">
        <v>2103992</v>
      </c>
      <c r="M15" s="303">
        <v>2118519</v>
      </c>
      <c r="N15" s="303">
        <v>2126769</v>
      </c>
      <c r="O15" s="303">
        <v>2118344</v>
      </c>
      <c r="P15" s="303">
        <v>2118679</v>
      </c>
      <c r="Q15" s="303">
        <v>2104815</v>
      </c>
      <c r="R15" s="303">
        <v>2100306</v>
      </c>
      <c r="S15" s="303">
        <v>2101924</v>
      </c>
      <c r="T15" s="303">
        <v>2108121</v>
      </c>
      <c r="U15" s="303">
        <v>2127685</v>
      </c>
      <c r="V15" s="303">
        <v>2153389</v>
      </c>
      <c r="W15" s="303">
        <v>2175952</v>
      </c>
      <c r="X15" s="303">
        <v>2172944</v>
      </c>
    </row>
    <row r="16" spans="1:24">
      <c r="B16" s="304" t="s">
        <v>1015</v>
      </c>
      <c r="C16" s="303">
        <v>531159</v>
      </c>
      <c r="D16" s="303">
        <v>537606</v>
      </c>
      <c r="E16" s="303">
        <v>542275</v>
      </c>
      <c r="F16" s="303">
        <v>549690</v>
      </c>
      <c r="G16" s="303">
        <v>554784</v>
      </c>
      <c r="H16" s="303">
        <v>562309</v>
      </c>
      <c r="I16" s="303">
        <v>568091</v>
      </c>
      <c r="J16" s="303">
        <v>572824</v>
      </c>
      <c r="K16" s="303">
        <v>582138</v>
      </c>
      <c r="L16" s="303">
        <v>589235</v>
      </c>
      <c r="M16" s="303">
        <v>592250</v>
      </c>
      <c r="N16" s="303">
        <v>593121</v>
      </c>
      <c r="O16" s="303">
        <v>593861</v>
      </c>
      <c r="P16" s="303">
        <v>591888</v>
      </c>
      <c r="Q16" s="303">
        <v>588656</v>
      </c>
      <c r="R16" s="303">
        <v>585179</v>
      </c>
      <c r="S16" s="303">
        <v>582206</v>
      </c>
      <c r="T16" s="303">
        <v>580295</v>
      </c>
      <c r="U16" s="303">
        <v>580229</v>
      </c>
      <c r="V16" s="303">
        <v>581078</v>
      </c>
      <c r="W16" s="303">
        <v>582905</v>
      </c>
      <c r="X16" s="303">
        <v>584507</v>
      </c>
    </row>
    <row r="17" spans="2:24">
      <c r="B17" s="304" t="s">
        <v>1016</v>
      </c>
      <c r="C17" s="303">
        <v>2479118</v>
      </c>
      <c r="D17" s="303">
        <v>2479425</v>
      </c>
      <c r="E17" s="303">
        <v>2480369</v>
      </c>
      <c r="F17" s="303">
        <v>2487646</v>
      </c>
      <c r="G17" s="303">
        <v>2493918</v>
      </c>
      <c r="H17" s="303">
        <v>2510849</v>
      </c>
      <c r="I17" s="303">
        <v>2523020</v>
      </c>
      <c r="J17" s="303">
        <v>2528417</v>
      </c>
      <c r="K17" s="303">
        <v>2557330</v>
      </c>
      <c r="L17" s="303">
        <v>2563521</v>
      </c>
      <c r="M17" s="303">
        <v>2559515</v>
      </c>
      <c r="N17" s="303">
        <v>2558463</v>
      </c>
      <c r="O17" s="303">
        <v>2546078</v>
      </c>
      <c r="P17" s="303">
        <v>2519875</v>
      </c>
      <c r="Q17" s="303">
        <v>2494790</v>
      </c>
      <c r="R17" s="303">
        <v>2472052</v>
      </c>
      <c r="S17" s="303">
        <v>2447519</v>
      </c>
      <c r="T17" s="303">
        <v>2425801</v>
      </c>
      <c r="U17" s="303">
        <v>2409164</v>
      </c>
      <c r="V17" s="303">
        <v>2399548</v>
      </c>
      <c r="W17" s="303">
        <v>2394918</v>
      </c>
      <c r="X17" s="303">
        <v>2383139</v>
      </c>
    </row>
    <row r="18" spans="2:24">
      <c r="B18" s="304" t="s">
        <v>1017</v>
      </c>
      <c r="C18" s="303">
        <v>1734261</v>
      </c>
      <c r="D18" s="303">
        <v>1755053</v>
      </c>
      <c r="E18" s="303">
        <v>1782038</v>
      </c>
      <c r="F18" s="303">
        <v>1815781</v>
      </c>
      <c r="G18" s="303">
        <v>1848881</v>
      </c>
      <c r="H18" s="303">
        <v>1894667</v>
      </c>
      <c r="I18" s="303">
        <v>1932261</v>
      </c>
      <c r="J18" s="303">
        <v>1977304</v>
      </c>
      <c r="K18" s="303">
        <v>2043100</v>
      </c>
      <c r="L18" s="303">
        <v>2081313</v>
      </c>
      <c r="M18" s="303">
        <v>2098373</v>
      </c>
      <c r="N18" s="303">
        <v>2115334</v>
      </c>
      <c r="O18" s="303">
        <v>2121888</v>
      </c>
      <c r="P18" s="303">
        <v>2100998</v>
      </c>
      <c r="Q18" s="303">
        <v>2078611</v>
      </c>
      <c r="R18" s="303">
        <v>2059191</v>
      </c>
      <c r="S18" s="303">
        <v>2041631</v>
      </c>
      <c r="T18" s="303">
        <v>2031479</v>
      </c>
      <c r="U18" s="303">
        <v>2026807</v>
      </c>
      <c r="V18" s="303">
        <v>2032863</v>
      </c>
      <c r="W18" s="303">
        <v>2045221</v>
      </c>
      <c r="X18" s="303">
        <v>2049562</v>
      </c>
    </row>
    <row r="19" spans="2:24">
      <c r="B19" s="304" t="s">
        <v>1018</v>
      </c>
      <c r="C19" s="303">
        <v>6261999</v>
      </c>
      <c r="D19" s="303">
        <v>6361365</v>
      </c>
      <c r="E19" s="303">
        <v>6506440</v>
      </c>
      <c r="F19" s="303">
        <v>6704146</v>
      </c>
      <c r="G19" s="303">
        <v>6813319</v>
      </c>
      <c r="H19" s="303">
        <v>6995206</v>
      </c>
      <c r="I19" s="303">
        <v>7134697</v>
      </c>
      <c r="J19" s="303">
        <v>7210508</v>
      </c>
      <c r="K19" s="303">
        <v>7364078</v>
      </c>
      <c r="L19" s="303">
        <v>7475420</v>
      </c>
      <c r="M19" s="303">
        <v>7512381</v>
      </c>
      <c r="N19" s="303">
        <v>7539618</v>
      </c>
      <c r="O19" s="303">
        <v>7570908</v>
      </c>
      <c r="P19" s="303">
        <v>7553650</v>
      </c>
      <c r="Q19" s="303">
        <v>7518903</v>
      </c>
      <c r="R19" s="303">
        <v>7508106</v>
      </c>
      <c r="S19" s="303">
        <v>7522596</v>
      </c>
      <c r="T19" s="303">
        <v>7555830</v>
      </c>
      <c r="U19" s="303">
        <v>7600065</v>
      </c>
      <c r="V19" s="303">
        <v>7675217</v>
      </c>
      <c r="W19" s="303">
        <v>7780479</v>
      </c>
      <c r="X19" s="303">
        <v>7763362</v>
      </c>
    </row>
    <row r="20" spans="2:24">
      <c r="B20" s="304" t="s">
        <v>1019</v>
      </c>
      <c r="C20" s="303">
        <v>4120729</v>
      </c>
      <c r="D20" s="303">
        <v>4202608</v>
      </c>
      <c r="E20" s="303">
        <v>4326708</v>
      </c>
      <c r="F20" s="303">
        <v>4470885</v>
      </c>
      <c r="G20" s="303">
        <v>4543304</v>
      </c>
      <c r="H20" s="303">
        <v>4692449</v>
      </c>
      <c r="I20" s="303">
        <v>4806908</v>
      </c>
      <c r="J20" s="303">
        <v>4885029</v>
      </c>
      <c r="K20" s="303">
        <v>5029601</v>
      </c>
      <c r="L20" s="303">
        <v>5094675</v>
      </c>
      <c r="M20" s="303">
        <v>5111706</v>
      </c>
      <c r="N20" s="303">
        <v>5117190</v>
      </c>
      <c r="O20" s="303">
        <v>5129266</v>
      </c>
      <c r="P20" s="303">
        <v>5113815</v>
      </c>
      <c r="Q20" s="303">
        <v>5004844</v>
      </c>
      <c r="R20" s="303">
        <v>4980689</v>
      </c>
      <c r="S20" s="303">
        <v>4959968</v>
      </c>
      <c r="T20" s="303">
        <v>4941509</v>
      </c>
      <c r="U20" s="303">
        <v>4963703</v>
      </c>
      <c r="V20" s="303">
        <v>5003769</v>
      </c>
      <c r="W20" s="303">
        <v>5057353</v>
      </c>
      <c r="X20" s="303">
        <v>5058138</v>
      </c>
    </row>
    <row r="21" spans="2:24">
      <c r="B21" s="304" t="s">
        <v>1020</v>
      </c>
      <c r="C21" s="303">
        <v>1069420</v>
      </c>
      <c r="D21" s="303">
        <v>1073381</v>
      </c>
      <c r="E21" s="303">
        <v>1073050</v>
      </c>
      <c r="F21" s="303">
        <v>1073904</v>
      </c>
      <c r="G21" s="303">
        <v>1075286</v>
      </c>
      <c r="H21" s="303">
        <v>1083879</v>
      </c>
      <c r="I21" s="303">
        <v>1086373</v>
      </c>
      <c r="J21" s="303">
        <v>1089990</v>
      </c>
      <c r="K21" s="303">
        <v>1097744</v>
      </c>
      <c r="L21" s="303">
        <v>1102410</v>
      </c>
      <c r="M21" s="303">
        <v>1107220</v>
      </c>
      <c r="N21" s="303">
        <v>1109367</v>
      </c>
      <c r="O21" s="303">
        <v>1108130</v>
      </c>
      <c r="P21" s="303">
        <v>1104004</v>
      </c>
      <c r="Q21" s="303">
        <v>1099632</v>
      </c>
      <c r="R21" s="303">
        <v>1092997</v>
      </c>
      <c r="S21" s="303">
        <v>1087778</v>
      </c>
      <c r="T21" s="303">
        <v>1079920</v>
      </c>
      <c r="U21" s="303">
        <v>1072863</v>
      </c>
      <c r="V21" s="303">
        <v>1067710</v>
      </c>
      <c r="W21" s="303">
        <v>1063987</v>
      </c>
      <c r="X21" s="303">
        <v>1059501</v>
      </c>
    </row>
    <row r="22" spans="2:24">
      <c r="B22" s="304" t="s">
        <v>1021</v>
      </c>
      <c r="C22" s="303">
        <v>2731900</v>
      </c>
      <c r="D22" s="303">
        <v>2732926</v>
      </c>
      <c r="E22" s="303">
        <v>2737370</v>
      </c>
      <c r="F22" s="303">
        <v>2751094</v>
      </c>
      <c r="G22" s="303">
        <v>2750985</v>
      </c>
      <c r="H22" s="303">
        <v>2762198</v>
      </c>
      <c r="I22" s="303">
        <v>2767524</v>
      </c>
      <c r="J22" s="303">
        <v>2772533</v>
      </c>
      <c r="K22" s="303">
        <v>2784169</v>
      </c>
      <c r="L22" s="303">
        <v>2796089</v>
      </c>
      <c r="M22" s="303">
        <v>2797653</v>
      </c>
      <c r="N22" s="303">
        <v>2795422</v>
      </c>
      <c r="O22" s="303">
        <v>2781498</v>
      </c>
      <c r="P22" s="303">
        <v>2765940</v>
      </c>
      <c r="Q22" s="303">
        <v>2748695</v>
      </c>
      <c r="R22" s="303">
        <v>2732347</v>
      </c>
      <c r="S22" s="303">
        <v>2718525</v>
      </c>
      <c r="T22" s="303">
        <v>2708339</v>
      </c>
      <c r="U22" s="303">
        <v>2701743</v>
      </c>
      <c r="V22" s="303">
        <v>2699499</v>
      </c>
      <c r="W22" s="303">
        <v>2701819</v>
      </c>
      <c r="X22" s="303">
        <v>2695645</v>
      </c>
    </row>
    <row r="23" spans="2:24">
      <c r="B23" s="304" t="s">
        <v>1022</v>
      </c>
      <c r="C23" s="303">
        <v>5205408</v>
      </c>
      <c r="D23" s="303">
        <v>5372433</v>
      </c>
      <c r="E23" s="303">
        <v>5527152</v>
      </c>
      <c r="F23" s="303">
        <v>5718942</v>
      </c>
      <c r="G23" s="303">
        <v>5804829</v>
      </c>
      <c r="H23" s="303">
        <v>5964143</v>
      </c>
      <c r="I23" s="303">
        <v>6008183</v>
      </c>
      <c r="J23" s="303">
        <v>6081689</v>
      </c>
      <c r="K23" s="303">
        <v>6271638</v>
      </c>
      <c r="L23" s="303">
        <v>6386932</v>
      </c>
      <c r="M23" s="303">
        <v>6458684</v>
      </c>
      <c r="N23" s="303">
        <v>6489680</v>
      </c>
      <c r="O23" s="303">
        <v>6498560</v>
      </c>
      <c r="P23" s="303">
        <v>6495551</v>
      </c>
      <c r="Q23" s="303">
        <v>6454440</v>
      </c>
      <c r="R23" s="303">
        <v>6436996</v>
      </c>
      <c r="S23" s="303">
        <v>6466996</v>
      </c>
      <c r="T23" s="303">
        <v>6507184</v>
      </c>
      <c r="U23" s="303">
        <v>6578079</v>
      </c>
      <c r="V23" s="303">
        <v>6663394</v>
      </c>
      <c r="W23" s="303">
        <v>6779888</v>
      </c>
      <c r="X23" s="303">
        <v>6751251</v>
      </c>
    </row>
    <row r="24" spans="2:24">
      <c r="B24" s="304" t="s">
        <v>1023</v>
      </c>
      <c r="C24" s="303">
        <v>1149328</v>
      </c>
      <c r="D24" s="303">
        <v>1190378</v>
      </c>
      <c r="E24" s="303">
        <v>1226993</v>
      </c>
      <c r="F24" s="303">
        <v>1269230</v>
      </c>
      <c r="G24" s="303">
        <v>1294694</v>
      </c>
      <c r="H24" s="303">
        <v>1335792</v>
      </c>
      <c r="I24" s="303">
        <v>1370306</v>
      </c>
      <c r="J24" s="303">
        <v>1392117</v>
      </c>
      <c r="K24" s="303">
        <v>1426109</v>
      </c>
      <c r="L24" s="303">
        <v>1446520</v>
      </c>
      <c r="M24" s="303">
        <v>1461979</v>
      </c>
      <c r="N24" s="303">
        <v>1470069</v>
      </c>
      <c r="O24" s="303">
        <v>1474449</v>
      </c>
      <c r="P24" s="303">
        <v>1472049</v>
      </c>
      <c r="Q24" s="303">
        <v>1466818</v>
      </c>
      <c r="R24" s="303">
        <v>1467288</v>
      </c>
      <c r="S24" s="303">
        <v>1464847</v>
      </c>
      <c r="T24" s="303">
        <v>1470273</v>
      </c>
      <c r="U24" s="303">
        <v>1478509</v>
      </c>
      <c r="V24" s="303">
        <v>1493898</v>
      </c>
      <c r="W24" s="303">
        <v>1511251</v>
      </c>
      <c r="X24" s="303">
        <v>1518486</v>
      </c>
    </row>
    <row r="25" spans="2:24">
      <c r="B25" s="304" t="s">
        <v>1024</v>
      </c>
      <c r="C25" s="303">
        <v>543757</v>
      </c>
      <c r="D25" s="303">
        <v>556263</v>
      </c>
      <c r="E25" s="303">
        <v>569628</v>
      </c>
      <c r="F25" s="303">
        <v>578210</v>
      </c>
      <c r="G25" s="303">
        <v>584734</v>
      </c>
      <c r="H25" s="303">
        <v>593472</v>
      </c>
      <c r="I25" s="303">
        <v>601874</v>
      </c>
      <c r="J25" s="303">
        <v>605876</v>
      </c>
      <c r="K25" s="303">
        <v>620377</v>
      </c>
      <c r="L25" s="303">
        <v>630578</v>
      </c>
      <c r="M25" s="303">
        <v>636924</v>
      </c>
      <c r="N25" s="303">
        <v>642051</v>
      </c>
      <c r="O25" s="303">
        <v>644566</v>
      </c>
      <c r="P25" s="303">
        <v>644477</v>
      </c>
      <c r="Q25" s="303">
        <v>640790</v>
      </c>
      <c r="R25" s="303">
        <v>640476</v>
      </c>
      <c r="S25" s="303">
        <v>640647</v>
      </c>
      <c r="T25" s="303">
        <v>643234</v>
      </c>
      <c r="U25" s="303">
        <v>647554</v>
      </c>
      <c r="V25" s="303">
        <v>654214</v>
      </c>
      <c r="W25" s="303">
        <v>661197</v>
      </c>
      <c r="X25" s="303">
        <v>661537</v>
      </c>
    </row>
    <row r="26" spans="2:24">
      <c r="B26" s="304" t="s">
        <v>1025</v>
      </c>
      <c r="C26" s="303">
        <v>2098596</v>
      </c>
      <c r="D26" s="303">
        <v>2101478</v>
      </c>
      <c r="E26" s="303">
        <v>2108281</v>
      </c>
      <c r="F26" s="303">
        <v>2112204</v>
      </c>
      <c r="G26" s="303">
        <v>2115279</v>
      </c>
      <c r="H26" s="303">
        <v>2124846</v>
      </c>
      <c r="I26" s="303">
        <v>2133684</v>
      </c>
      <c r="J26" s="303">
        <v>2141860</v>
      </c>
      <c r="K26" s="303">
        <v>2157112</v>
      </c>
      <c r="L26" s="303">
        <v>2172175</v>
      </c>
      <c r="M26" s="303">
        <v>2178339</v>
      </c>
      <c r="N26" s="303">
        <v>2184606</v>
      </c>
      <c r="O26" s="303">
        <v>2193093</v>
      </c>
      <c r="P26" s="303">
        <v>2191682</v>
      </c>
      <c r="Q26" s="303">
        <v>2188985</v>
      </c>
      <c r="R26" s="303">
        <v>2189257</v>
      </c>
      <c r="S26" s="303">
        <v>2189534</v>
      </c>
      <c r="T26" s="303">
        <v>2194158</v>
      </c>
      <c r="U26" s="303">
        <v>2199088</v>
      </c>
      <c r="V26" s="303">
        <v>2207776</v>
      </c>
      <c r="W26" s="303">
        <v>2220504</v>
      </c>
      <c r="X26" s="303">
        <v>2213993</v>
      </c>
    </row>
    <row r="27" spans="2:24">
      <c r="B27" s="304" t="s">
        <v>1026</v>
      </c>
      <c r="C27" s="303">
        <v>264178</v>
      </c>
      <c r="D27" s="303">
        <v>270400</v>
      </c>
      <c r="E27" s="303">
        <v>281614</v>
      </c>
      <c r="F27" s="303">
        <v>287390</v>
      </c>
      <c r="G27" s="303">
        <v>293553</v>
      </c>
      <c r="H27" s="303">
        <v>301084</v>
      </c>
      <c r="I27" s="303">
        <v>306377</v>
      </c>
      <c r="J27" s="303">
        <v>308968</v>
      </c>
      <c r="K27" s="303">
        <v>317501</v>
      </c>
      <c r="L27" s="303">
        <v>321702</v>
      </c>
      <c r="M27" s="303">
        <v>322415</v>
      </c>
      <c r="N27" s="303">
        <v>322955</v>
      </c>
      <c r="O27" s="303">
        <v>323609</v>
      </c>
      <c r="P27" s="303">
        <v>322027</v>
      </c>
      <c r="Q27" s="303">
        <v>319002</v>
      </c>
      <c r="R27" s="303">
        <v>317053</v>
      </c>
      <c r="S27" s="303">
        <v>315794</v>
      </c>
      <c r="T27" s="303">
        <v>315381</v>
      </c>
      <c r="U27" s="303">
        <v>315675</v>
      </c>
      <c r="V27" s="303">
        <v>316798</v>
      </c>
      <c r="W27" s="303">
        <v>319914</v>
      </c>
      <c r="X27" s="303">
        <v>319796</v>
      </c>
    </row>
    <row r="28" spans="2:24">
      <c r="B28" s="304" t="s">
        <v>1027</v>
      </c>
      <c r="C28" s="303">
        <v>75241</v>
      </c>
      <c r="D28" s="303">
        <v>75694</v>
      </c>
      <c r="E28" s="303">
        <v>76152</v>
      </c>
      <c r="F28" s="303">
        <v>74931</v>
      </c>
      <c r="G28" s="303">
        <v>74654</v>
      </c>
      <c r="H28" s="303">
        <v>75276</v>
      </c>
      <c r="I28" s="303">
        <v>75861</v>
      </c>
      <c r="J28" s="303">
        <v>76603</v>
      </c>
      <c r="K28" s="303">
        <v>77389</v>
      </c>
      <c r="L28" s="303">
        <v>78674</v>
      </c>
      <c r="M28" s="303">
        <v>80579</v>
      </c>
      <c r="N28" s="303">
        <v>82376</v>
      </c>
      <c r="O28" s="303">
        <v>84018</v>
      </c>
      <c r="P28" s="303">
        <v>84180</v>
      </c>
      <c r="Q28" s="303">
        <v>84963</v>
      </c>
      <c r="R28" s="303">
        <v>84263</v>
      </c>
      <c r="S28" s="303">
        <v>84519</v>
      </c>
      <c r="T28" s="303">
        <v>84959</v>
      </c>
      <c r="U28" s="303">
        <v>85144</v>
      </c>
      <c r="V28" s="303">
        <v>84777</v>
      </c>
      <c r="W28" s="303">
        <v>84202</v>
      </c>
      <c r="X28" s="303">
        <v>83517</v>
      </c>
    </row>
    <row r="29" spans="2:24">
      <c r="B29" s="304" t="s">
        <v>1028</v>
      </c>
      <c r="C29" s="303">
        <v>66263</v>
      </c>
      <c r="D29" s="303">
        <v>68789</v>
      </c>
      <c r="E29" s="303">
        <v>69184</v>
      </c>
      <c r="F29" s="303">
        <v>68463</v>
      </c>
      <c r="G29" s="303">
        <v>68016</v>
      </c>
      <c r="H29" s="303">
        <v>65488</v>
      </c>
      <c r="I29" s="303">
        <v>66871</v>
      </c>
      <c r="J29" s="303">
        <v>69440</v>
      </c>
      <c r="K29" s="303">
        <v>71448</v>
      </c>
      <c r="L29" s="303">
        <v>73460</v>
      </c>
      <c r="M29" s="303">
        <v>76034</v>
      </c>
      <c r="N29" s="303">
        <v>78476</v>
      </c>
      <c r="O29" s="303">
        <v>80802</v>
      </c>
      <c r="P29" s="303">
        <v>83679</v>
      </c>
      <c r="Q29" s="303">
        <v>84509</v>
      </c>
      <c r="R29" s="303">
        <v>85584</v>
      </c>
      <c r="S29" s="303">
        <v>86026</v>
      </c>
      <c r="T29" s="303">
        <v>86120</v>
      </c>
      <c r="U29" s="303">
        <v>86384</v>
      </c>
      <c r="V29" s="303">
        <v>86487</v>
      </c>
      <c r="W29" s="303">
        <v>87076</v>
      </c>
      <c r="X29" s="303">
        <v>86261</v>
      </c>
    </row>
    <row r="30" spans="2:24" s="368" customFormat="1">
      <c r="B30" s="417"/>
      <c r="C30" s="418"/>
      <c r="D30" s="418"/>
      <c r="E30" s="418"/>
      <c r="F30" s="418"/>
      <c r="G30" s="418"/>
      <c r="H30" s="418"/>
      <c r="I30" s="418"/>
      <c r="J30" s="418"/>
      <c r="K30" s="418"/>
      <c r="L30" s="418"/>
      <c r="M30" s="418"/>
      <c r="N30" s="418"/>
      <c r="O30" s="418"/>
      <c r="P30" s="418"/>
      <c r="Q30" s="418"/>
      <c r="R30" s="418"/>
      <c r="S30" s="418"/>
      <c r="T30" s="418"/>
      <c r="U30" s="418"/>
      <c r="V30" s="418"/>
      <c r="W30" s="418"/>
      <c r="X30" s="418"/>
    </row>
    <row r="31" spans="2:24" s="368" customFormat="1">
      <c r="B31" s="417"/>
      <c r="C31" s="418"/>
      <c r="D31" s="418"/>
      <c r="E31" s="418"/>
      <c r="F31" s="418"/>
      <c r="G31" s="418"/>
      <c r="H31" s="418"/>
      <c r="I31" s="418"/>
      <c r="J31" s="418"/>
      <c r="K31" s="418"/>
      <c r="L31" s="418"/>
      <c r="M31" s="418"/>
      <c r="N31" s="418"/>
      <c r="O31" s="418"/>
      <c r="P31" s="418"/>
      <c r="Q31" s="418"/>
      <c r="R31" s="418"/>
      <c r="S31" s="418"/>
      <c r="T31" s="418"/>
      <c r="U31" s="418"/>
      <c r="V31" s="418"/>
      <c r="W31" s="418"/>
      <c r="X31" s="418"/>
    </row>
    <row r="32" spans="2:24" s="368" customFormat="1">
      <c r="B32" s="417"/>
      <c r="C32" s="418"/>
      <c r="D32" s="418"/>
      <c r="E32" s="418"/>
      <c r="F32" s="418"/>
      <c r="G32" s="418"/>
      <c r="H32" s="418"/>
      <c r="I32" s="418"/>
      <c r="J32" s="418"/>
      <c r="K32" s="418"/>
      <c r="L32" s="418"/>
      <c r="M32" s="418"/>
      <c r="N32" s="418"/>
      <c r="O32" s="418"/>
      <c r="P32" s="418"/>
      <c r="Q32" s="418"/>
      <c r="R32" s="418"/>
      <c r="S32" s="418"/>
      <c r="T32" s="418"/>
      <c r="U32" s="418"/>
      <c r="V32" s="418"/>
      <c r="W32" s="418"/>
      <c r="X32" s="418"/>
    </row>
    <row r="34" spans="2:24">
      <c r="B34" s="73" t="s">
        <v>1487</v>
      </c>
    </row>
    <row r="35" spans="2:24">
      <c r="B35" s="282" t="s">
        <v>1029</v>
      </c>
      <c r="C35" s="282" t="s">
        <v>98</v>
      </c>
      <c r="D35" s="282" t="s">
        <v>99</v>
      </c>
      <c r="E35" s="282">
        <v>2002</v>
      </c>
      <c r="F35" s="282">
        <v>2003</v>
      </c>
      <c r="G35" s="282">
        <v>2004</v>
      </c>
      <c r="H35" s="282">
        <v>2005</v>
      </c>
      <c r="I35" s="282">
        <v>2006</v>
      </c>
      <c r="J35" s="282">
        <v>2007</v>
      </c>
      <c r="K35" s="282">
        <v>2008</v>
      </c>
      <c r="L35" s="282">
        <v>2009</v>
      </c>
      <c r="M35" s="282">
        <v>2010</v>
      </c>
      <c r="N35" s="282">
        <v>2011</v>
      </c>
      <c r="O35" s="282">
        <v>2012</v>
      </c>
      <c r="P35" s="282">
        <v>2013</v>
      </c>
      <c r="Q35" s="282">
        <v>2014</v>
      </c>
      <c r="R35" s="282">
        <v>2015</v>
      </c>
      <c r="S35" s="282">
        <v>2016</v>
      </c>
      <c r="T35" s="282">
        <v>2017</v>
      </c>
      <c r="U35" s="282">
        <v>2018</v>
      </c>
      <c r="V35" s="282">
        <v>2019</v>
      </c>
      <c r="W35" s="282">
        <v>2020</v>
      </c>
      <c r="X35" s="282">
        <v>2021</v>
      </c>
    </row>
    <row r="36" spans="2:24">
      <c r="B36" s="304" t="s">
        <v>1030</v>
      </c>
      <c r="C36" s="303"/>
      <c r="D36" s="303"/>
      <c r="E36" s="303">
        <v>41035271</v>
      </c>
      <c r="F36" s="303">
        <v>41827836</v>
      </c>
      <c r="G36" s="303">
        <v>42547454</v>
      </c>
      <c r="H36" s="303">
        <v>43296335</v>
      </c>
      <c r="I36" s="303">
        <v>44009969</v>
      </c>
      <c r="J36" s="303">
        <v>44784659</v>
      </c>
      <c r="K36" s="303">
        <v>45668938</v>
      </c>
      <c r="L36" s="303">
        <v>46239271</v>
      </c>
      <c r="M36" s="303">
        <v>46486621</v>
      </c>
      <c r="N36" s="303">
        <v>46667175</v>
      </c>
      <c r="O36" s="303">
        <v>46818216</v>
      </c>
      <c r="P36" s="303">
        <v>46727890</v>
      </c>
      <c r="Q36" s="303">
        <v>46512199</v>
      </c>
      <c r="R36" s="303">
        <v>46449565</v>
      </c>
      <c r="S36" s="303">
        <v>46440099</v>
      </c>
      <c r="T36" s="303">
        <v>46527039</v>
      </c>
      <c r="U36" s="303">
        <v>46658447</v>
      </c>
      <c r="V36" s="303">
        <v>46937060</v>
      </c>
      <c r="W36" s="303">
        <v>47332614</v>
      </c>
      <c r="X36" s="303">
        <v>47398695</v>
      </c>
    </row>
    <row r="37" spans="2:24">
      <c r="B37" s="304" t="s">
        <v>1031</v>
      </c>
      <c r="C37" s="303">
        <v>40499791</v>
      </c>
      <c r="D37" s="303">
        <v>41116842</v>
      </c>
      <c r="E37" s="303">
        <v>41837894</v>
      </c>
      <c r="F37" s="303">
        <v>42717064</v>
      </c>
      <c r="G37" s="303">
        <v>43197684</v>
      </c>
      <c r="H37" s="303">
        <v>44108530</v>
      </c>
      <c r="I37" s="303">
        <v>44708964</v>
      </c>
      <c r="J37" s="303">
        <v>45200737</v>
      </c>
      <c r="K37" s="303">
        <v>46157822</v>
      </c>
      <c r="L37" s="303">
        <v>46745807</v>
      </c>
      <c r="M37" s="303">
        <v>47021031</v>
      </c>
      <c r="N37" s="303">
        <v>47190493</v>
      </c>
      <c r="O37" s="303">
        <v>47265321</v>
      </c>
      <c r="P37" s="303">
        <v>47129783</v>
      </c>
      <c r="Q37" s="303">
        <v>46771341</v>
      </c>
      <c r="R37" s="303">
        <v>46624382</v>
      </c>
      <c r="S37" s="303">
        <v>46557008</v>
      </c>
      <c r="T37" s="303">
        <v>46572132</v>
      </c>
      <c r="U37" s="303">
        <v>46722980</v>
      </c>
      <c r="V37" s="303">
        <v>47026208</v>
      </c>
      <c r="W37" s="303">
        <v>47450795</v>
      </c>
      <c r="X37" s="303">
        <v>47385107</v>
      </c>
    </row>
    <row r="38" spans="2:24">
      <c r="B38" s="304" t="s">
        <v>1032</v>
      </c>
      <c r="C38" s="303"/>
      <c r="D38" s="303"/>
      <c r="E38" s="303">
        <f t="shared" ref="E38:U38" si="0">E37-E36</f>
        <v>802623</v>
      </c>
      <c r="F38" s="303">
        <f t="shared" si="0"/>
        <v>889228</v>
      </c>
      <c r="G38" s="303">
        <f t="shared" si="0"/>
        <v>650230</v>
      </c>
      <c r="H38" s="303">
        <f t="shared" si="0"/>
        <v>812195</v>
      </c>
      <c r="I38" s="303">
        <f t="shared" si="0"/>
        <v>698995</v>
      </c>
      <c r="J38" s="303">
        <f t="shared" si="0"/>
        <v>416078</v>
      </c>
      <c r="K38" s="303">
        <f t="shared" si="0"/>
        <v>488884</v>
      </c>
      <c r="L38" s="303">
        <f t="shared" si="0"/>
        <v>506536</v>
      </c>
      <c r="M38" s="303">
        <f t="shared" si="0"/>
        <v>534410</v>
      </c>
      <c r="N38" s="303">
        <f t="shared" si="0"/>
        <v>523318</v>
      </c>
      <c r="O38" s="303">
        <f t="shared" si="0"/>
        <v>447105</v>
      </c>
      <c r="P38" s="303">
        <f t="shared" si="0"/>
        <v>401893</v>
      </c>
      <c r="Q38" s="303">
        <f t="shared" si="0"/>
        <v>259142</v>
      </c>
      <c r="R38" s="303">
        <f t="shared" si="0"/>
        <v>174817</v>
      </c>
      <c r="S38" s="303">
        <f t="shared" si="0"/>
        <v>116909</v>
      </c>
      <c r="T38" s="303">
        <f t="shared" si="0"/>
        <v>45093</v>
      </c>
      <c r="U38" s="303">
        <f t="shared" si="0"/>
        <v>64533</v>
      </c>
      <c r="V38" s="303">
        <f>V37-V36</f>
        <v>89148</v>
      </c>
      <c r="W38" s="303">
        <f>W37-W36</f>
        <v>118181</v>
      </c>
      <c r="X38" s="303">
        <f>X37-X36</f>
        <v>-13588</v>
      </c>
    </row>
    <row r="41" spans="2:24">
      <c r="B41" t="s">
        <v>51</v>
      </c>
    </row>
    <row r="42" spans="2:24">
      <c r="B42" t="s">
        <v>1488</v>
      </c>
    </row>
  </sheetData>
  <hyperlinks>
    <hyperlink ref="A1" location="Indice!A1" display="Regresar &lt;-"/>
  </hyperlinks>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77"/>
  <sheetViews>
    <sheetView zoomScale="70" zoomScaleNormal="70" workbookViewId="0"/>
  </sheetViews>
  <sheetFormatPr baseColWidth="10" defaultRowHeight="15"/>
  <sheetData>
    <row r="1" spans="1:2">
      <c r="A1" s="1" t="s">
        <v>1552</v>
      </c>
    </row>
    <row r="2" spans="1:2" ht="21">
      <c r="B2" s="2" t="s">
        <v>1004</v>
      </c>
    </row>
    <row r="3" spans="1:2" ht="21">
      <c r="B3" s="41" t="s">
        <v>1005</v>
      </c>
    </row>
    <row r="4" spans="1:2" ht="21">
      <c r="B4" s="41"/>
    </row>
    <row r="5" spans="1:2" ht="15.75">
      <c r="B5" s="47" t="s">
        <v>1033</v>
      </c>
    </row>
    <row r="8" spans="1:2">
      <c r="B8" s="73" t="s">
        <v>1034</v>
      </c>
    </row>
    <row r="42" spans="2:2">
      <c r="B42" s="73" t="s">
        <v>1035</v>
      </c>
    </row>
    <row r="76" spans="2:2">
      <c r="B76" t="s">
        <v>51</v>
      </c>
    </row>
    <row r="77" spans="2:2">
      <c r="B77" t="s">
        <v>1036</v>
      </c>
    </row>
  </sheetData>
  <hyperlinks>
    <hyperlink ref="A1" location="Indice!A1" display="Regresar &lt;-"/>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41"/>
  <sheetViews>
    <sheetView zoomScale="70" zoomScaleNormal="70" workbookViewId="0"/>
  </sheetViews>
  <sheetFormatPr baseColWidth="10" defaultRowHeight="15"/>
  <sheetData>
    <row r="1" spans="1:2">
      <c r="A1" s="1" t="s">
        <v>1552</v>
      </c>
    </row>
    <row r="2" spans="1:2" ht="21">
      <c r="B2" s="2" t="s">
        <v>1004</v>
      </c>
    </row>
    <row r="3" spans="1:2" ht="21">
      <c r="B3" s="41" t="s">
        <v>1005</v>
      </c>
    </row>
    <row r="4" spans="1:2" ht="21">
      <c r="B4" s="41"/>
    </row>
    <row r="5" spans="1:2" ht="15.75">
      <c r="B5" s="47" t="s">
        <v>1037</v>
      </c>
    </row>
    <row r="8" spans="1:2">
      <c r="B8" s="73" t="s">
        <v>1038</v>
      </c>
    </row>
    <row r="40" spans="2:2">
      <c r="B40" t="s">
        <v>51</v>
      </c>
    </row>
    <row r="41" spans="2:2">
      <c r="B41" t="s">
        <v>1039</v>
      </c>
    </row>
  </sheetData>
  <hyperlinks>
    <hyperlink ref="A1" location="Indice!A1" display="Regresar &lt;-"/>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74"/>
  <sheetViews>
    <sheetView zoomScale="55" zoomScaleNormal="55" workbookViewId="0"/>
  </sheetViews>
  <sheetFormatPr baseColWidth="10" defaultRowHeight="15"/>
  <sheetData>
    <row r="1" spans="1:2">
      <c r="A1" s="1" t="s">
        <v>1552</v>
      </c>
    </row>
    <row r="2" spans="1:2" ht="21">
      <c r="B2" s="2" t="s">
        <v>1004</v>
      </c>
    </row>
    <row r="3" spans="1:2" ht="21">
      <c r="B3" s="41" t="s">
        <v>1005</v>
      </c>
    </row>
    <row r="4" spans="1:2" ht="21">
      <c r="B4" s="41"/>
    </row>
    <row r="5" spans="1:2" ht="15.75">
      <c r="B5" s="47" t="s">
        <v>1040</v>
      </c>
    </row>
    <row r="8" spans="1:2">
      <c r="B8" s="73" t="s">
        <v>1041</v>
      </c>
    </row>
    <row r="41" spans="2:2">
      <c r="B41" s="73" t="s">
        <v>1042</v>
      </c>
    </row>
    <row r="73" spans="2:2">
      <c r="B73" t="s">
        <v>51</v>
      </c>
    </row>
    <row r="74" spans="2:2">
      <c r="B74" t="s">
        <v>1043</v>
      </c>
    </row>
  </sheetData>
  <hyperlinks>
    <hyperlink ref="A1" location="Indice!A1" display="Regresar &lt;-"/>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74"/>
  <sheetViews>
    <sheetView zoomScale="55" zoomScaleNormal="55" workbookViewId="0"/>
  </sheetViews>
  <sheetFormatPr baseColWidth="10" defaultRowHeight="15"/>
  <sheetData>
    <row r="1" spans="1:2">
      <c r="A1" s="1" t="s">
        <v>1552</v>
      </c>
    </row>
    <row r="2" spans="1:2" ht="21">
      <c r="B2" s="2" t="s">
        <v>1004</v>
      </c>
    </row>
    <row r="3" spans="1:2" ht="21">
      <c r="B3" s="41" t="s">
        <v>1005</v>
      </c>
    </row>
    <row r="4" spans="1:2" ht="21">
      <c r="B4" s="41"/>
    </row>
    <row r="5" spans="1:2" ht="15.75">
      <c r="B5" s="47" t="s">
        <v>1044</v>
      </c>
    </row>
    <row r="8" spans="1:2">
      <c r="B8" s="73" t="s">
        <v>1045</v>
      </c>
    </row>
    <row r="41" spans="2:2">
      <c r="B41" s="73" t="s">
        <v>1046</v>
      </c>
    </row>
    <row r="73" spans="2:2">
      <c r="B73" t="s">
        <v>51</v>
      </c>
    </row>
    <row r="74" spans="2:2">
      <c r="B74" t="s">
        <v>1047</v>
      </c>
    </row>
  </sheetData>
  <hyperlinks>
    <hyperlink ref="A1" location="Indice!A1" display="Regresar &lt;-"/>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34"/>
  <sheetViews>
    <sheetView workbookViewId="0"/>
  </sheetViews>
  <sheetFormatPr baseColWidth="10" defaultRowHeight="15"/>
  <sheetData>
    <row r="1" spans="1:3">
      <c r="A1" s="1" t="s">
        <v>1552</v>
      </c>
    </row>
    <row r="2" spans="1:3" ht="21">
      <c r="B2" s="2" t="s">
        <v>1004</v>
      </c>
    </row>
    <row r="3" spans="1:3" ht="21">
      <c r="B3" s="41" t="s">
        <v>1005</v>
      </c>
    </row>
    <row r="4" spans="1:3" ht="21">
      <c r="B4" s="41"/>
    </row>
    <row r="5" spans="1:3" ht="15.75">
      <c r="B5" s="47" t="s">
        <v>1048</v>
      </c>
    </row>
    <row r="8" spans="1:3">
      <c r="B8" s="73" t="s">
        <v>1049</v>
      </c>
    </row>
    <row r="9" spans="1:3">
      <c r="B9" s="9" t="s">
        <v>245</v>
      </c>
      <c r="C9" s="9" t="s">
        <v>390</v>
      </c>
    </row>
    <row r="10" spans="1:3">
      <c r="B10" s="305">
        <v>2001</v>
      </c>
      <c r="C10" s="306">
        <v>1.0649999999999999</v>
      </c>
    </row>
    <row r="11" spans="1:3">
      <c r="B11" s="305">
        <v>2002</v>
      </c>
      <c r="C11" s="306">
        <v>1.0900000000000001</v>
      </c>
    </row>
    <row r="12" spans="1:3">
      <c r="B12" s="305">
        <v>2003</v>
      </c>
      <c r="C12" s="306">
        <v>1.0920000000000001</v>
      </c>
    </row>
    <row r="13" spans="1:3">
      <c r="B13" s="305">
        <v>2004</v>
      </c>
      <c r="C13" s="306">
        <v>1.0820000000000001</v>
      </c>
    </row>
    <row r="14" spans="1:3">
      <c r="B14" s="305">
        <v>2005</v>
      </c>
      <c r="C14" s="306">
        <v>1.069</v>
      </c>
    </row>
    <row r="15" spans="1:3">
      <c r="B15" s="305">
        <v>2006</v>
      </c>
      <c r="C15" s="306">
        <v>1.0740000000000001</v>
      </c>
    </row>
    <row r="16" spans="1:3">
      <c r="B16" s="305">
        <v>2007</v>
      </c>
      <c r="C16" s="306">
        <v>1.0629999999999999</v>
      </c>
    </row>
    <row r="17" spans="2:3">
      <c r="B17" s="305">
        <v>2008</v>
      </c>
      <c r="C17" s="306">
        <v>1.0529999999999999</v>
      </c>
    </row>
    <row r="18" spans="2:3">
      <c r="B18" s="305">
        <v>2009</v>
      </c>
      <c r="C18" s="306">
        <v>1.0529999999999999</v>
      </c>
    </row>
    <row r="19" spans="2:3">
      <c r="B19" s="305">
        <v>2010</v>
      </c>
      <c r="C19" s="306">
        <v>1.0609999999999999</v>
      </c>
    </row>
    <row r="20" spans="2:3">
      <c r="B20" s="305">
        <v>2011</v>
      </c>
      <c r="C20" s="306">
        <v>1.0740000000000001</v>
      </c>
    </row>
    <row r="21" spans="2:3">
      <c r="B21" s="305">
        <v>2012</v>
      </c>
      <c r="C21" s="306">
        <v>1.083</v>
      </c>
    </row>
    <row r="22" spans="2:3">
      <c r="B22" s="305">
        <v>2013</v>
      </c>
      <c r="C22" s="306">
        <v>1.095</v>
      </c>
    </row>
    <row r="23" spans="2:3">
      <c r="B23" s="305">
        <v>2014</v>
      </c>
      <c r="C23" s="306">
        <v>1.1220000000000001</v>
      </c>
    </row>
    <row r="24" spans="2:3">
      <c r="B24" s="305">
        <v>2015</v>
      </c>
      <c r="C24" s="306">
        <v>1.147</v>
      </c>
    </row>
    <row r="25" spans="2:3">
      <c r="B25" s="305">
        <v>2016</v>
      </c>
      <c r="C25" s="306">
        <v>1.163</v>
      </c>
    </row>
    <row r="26" spans="2:3">
      <c r="B26" s="305">
        <v>2017</v>
      </c>
      <c r="C26" s="306">
        <v>1.1830000000000001</v>
      </c>
    </row>
    <row r="27" spans="2:3">
      <c r="B27" s="305">
        <v>2018</v>
      </c>
      <c r="C27" s="306">
        <v>1.2050000000000001</v>
      </c>
    </row>
    <row r="28" spans="2:3">
      <c r="B28" s="305">
        <v>2019</v>
      </c>
      <c r="C28" s="306">
        <v>1.2290000000000001</v>
      </c>
    </row>
    <row r="29" spans="2:3">
      <c r="B29" s="305">
        <v>2020</v>
      </c>
      <c r="C29" s="306">
        <v>1.258</v>
      </c>
    </row>
    <row r="30" spans="2:3">
      <c r="B30" s="307">
        <v>2021</v>
      </c>
      <c r="C30" s="308">
        <v>1.2909999999999999</v>
      </c>
    </row>
    <row r="33" spans="2:2">
      <c r="B33" t="s">
        <v>51</v>
      </c>
    </row>
    <row r="34" spans="2:2">
      <c r="B34" t="s">
        <v>1050</v>
      </c>
    </row>
  </sheetData>
  <hyperlinks>
    <hyperlink ref="A1" location="Indice!A1" display="Regresar &lt;-"/>
  </hyperlinks>
  <pageMargins left="0.7" right="0.7" top="0.75" bottom="0.75" header="0.3" footer="0.3"/>
  <pageSetup paperSize="9" orientation="portrait"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71"/>
  <sheetViews>
    <sheetView zoomScale="70" zoomScaleNormal="70" workbookViewId="0"/>
  </sheetViews>
  <sheetFormatPr baseColWidth="10" defaultRowHeight="15"/>
  <cols>
    <col min="2" max="2" width="17.85546875" customWidth="1"/>
    <col min="3" max="3" width="13.5703125" bestFit="1" customWidth="1"/>
    <col min="4" max="4" width="24" bestFit="1" customWidth="1"/>
  </cols>
  <sheetData>
    <row r="1" spans="1:4">
      <c r="A1" s="1" t="s">
        <v>1552</v>
      </c>
    </row>
    <row r="2" spans="1:4" ht="21">
      <c r="B2" s="2" t="s">
        <v>1004</v>
      </c>
    </row>
    <row r="3" spans="1:4" ht="21">
      <c r="B3" s="41" t="s">
        <v>1005</v>
      </c>
    </row>
    <row r="4" spans="1:4" ht="21">
      <c r="B4" s="41"/>
    </row>
    <row r="5" spans="1:4" ht="15.75">
      <c r="B5" s="47" t="s">
        <v>1051</v>
      </c>
    </row>
    <row r="8" spans="1:4">
      <c r="B8" s="73" t="s">
        <v>1052</v>
      </c>
    </row>
    <row r="9" spans="1:4">
      <c r="B9" s="309" t="s">
        <v>1053</v>
      </c>
      <c r="C9" s="309" t="s">
        <v>1009</v>
      </c>
      <c r="D9" s="309" t="s">
        <v>1054</v>
      </c>
    </row>
    <row r="10" spans="1:4">
      <c r="B10" s="192" t="s">
        <v>1055</v>
      </c>
      <c r="C10" s="419">
        <v>0.77</v>
      </c>
      <c r="D10" s="419">
        <v>0.92</v>
      </c>
    </row>
    <row r="11" spans="1:4">
      <c r="B11" s="192" t="s">
        <v>1056</v>
      </c>
      <c r="C11" s="419">
        <v>0.77</v>
      </c>
      <c r="D11" s="419">
        <v>0.88</v>
      </c>
    </row>
    <row r="12" spans="1:4">
      <c r="B12" s="192" t="s">
        <v>1057</v>
      </c>
      <c r="C12" s="419">
        <v>0.77</v>
      </c>
      <c r="D12" s="419">
        <v>0.81</v>
      </c>
    </row>
    <row r="13" spans="1:4">
      <c r="B13" s="192" t="s">
        <v>1058</v>
      </c>
      <c r="C13" s="419">
        <v>0.77</v>
      </c>
      <c r="D13" s="419">
        <v>0.72</v>
      </c>
    </row>
    <row r="14" spans="1:4">
      <c r="B14" s="192" t="s">
        <v>1059</v>
      </c>
      <c r="C14" s="419">
        <v>0.77</v>
      </c>
      <c r="D14" s="419">
        <v>0.48</v>
      </c>
    </row>
    <row r="15" spans="1:4">
      <c r="B15" s="192" t="s">
        <v>1060</v>
      </c>
      <c r="C15" s="419">
        <v>0.77</v>
      </c>
      <c r="D15" s="419">
        <v>0.32</v>
      </c>
    </row>
    <row r="16" spans="1:4">
      <c r="B16" s="192" t="s">
        <v>1061</v>
      </c>
      <c r="C16" s="419">
        <v>0.77</v>
      </c>
      <c r="D16" s="419">
        <v>0.14000000000000001</v>
      </c>
    </row>
    <row r="17" spans="2:4">
      <c r="B17" s="192" t="s">
        <v>1062</v>
      </c>
      <c r="C17" s="419">
        <v>0.77</v>
      </c>
      <c r="D17" s="419"/>
    </row>
    <row r="18" spans="2:4">
      <c r="C18" s="236"/>
      <c r="D18" s="236"/>
    </row>
    <row r="19" spans="2:4">
      <c r="C19" s="236"/>
      <c r="D19" s="236"/>
    </row>
    <row r="20" spans="2:4">
      <c r="B20" s="73" t="s">
        <v>1063</v>
      </c>
      <c r="C20" s="236"/>
      <c r="D20" s="236"/>
    </row>
    <row r="21" spans="2:4">
      <c r="B21" s="9" t="s">
        <v>1053</v>
      </c>
      <c r="C21" s="9" t="s">
        <v>1009</v>
      </c>
      <c r="D21" s="9" t="s">
        <v>1054</v>
      </c>
    </row>
    <row r="22" spans="2:4">
      <c r="B22" s="192" t="s">
        <v>1055</v>
      </c>
      <c r="C22" s="196">
        <v>0.51</v>
      </c>
      <c r="D22" s="196">
        <v>0.42</v>
      </c>
    </row>
    <row r="23" spans="2:4">
      <c r="B23" s="192" t="s">
        <v>1056</v>
      </c>
      <c r="C23" s="196">
        <v>0.51</v>
      </c>
      <c r="D23" s="196">
        <v>0.46</v>
      </c>
    </row>
    <row r="24" spans="2:4">
      <c r="B24" s="192" t="s">
        <v>1057</v>
      </c>
      <c r="C24" s="196">
        <v>0.51</v>
      </c>
      <c r="D24" s="196">
        <v>0.48</v>
      </c>
    </row>
    <row r="25" spans="2:4">
      <c r="B25" s="192" t="s">
        <v>1058</v>
      </c>
      <c r="C25" s="196">
        <v>0.51</v>
      </c>
      <c r="D25" s="196">
        <v>0.49</v>
      </c>
    </row>
    <row r="26" spans="2:4">
      <c r="B26" s="192" t="s">
        <v>1059</v>
      </c>
      <c r="C26" s="196">
        <v>0.51</v>
      </c>
      <c r="D26" s="196">
        <v>0.5</v>
      </c>
    </row>
    <row r="27" spans="2:4">
      <c r="B27" s="192" t="s">
        <v>1060</v>
      </c>
      <c r="C27" s="196">
        <v>0.51</v>
      </c>
      <c r="D27" s="196">
        <v>0.5</v>
      </c>
    </row>
    <row r="28" spans="2:4">
      <c r="B28" s="192" t="s">
        <v>1061</v>
      </c>
      <c r="C28" s="196">
        <v>0.51</v>
      </c>
      <c r="D28" s="196">
        <v>0.51</v>
      </c>
    </row>
    <row r="29" spans="2:4">
      <c r="B29" s="192" t="s">
        <v>1062</v>
      </c>
      <c r="C29" s="196">
        <v>0.51</v>
      </c>
      <c r="D29" s="196">
        <v>0.52</v>
      </c>
    </row>
    <row r="32" spans="2:4">
      <c r="B32" s="73" t="s">
        <v>1064</v>
      </c>
    </row>
    <row r="70" spans="2:2">
      <c r="B70" t="s">
        <v>51</v>
      </c>
    </row>
    <row r="71" spans="2:2">
      <c r="B71" t="s">
        <v>1065</v>
      </c>
    </row>
  </sheetData>
  <hyperlinks>
    <hyperlink ref="A1" location="Indice!A1" display="Regresar &lt;-"/>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3"/>
  <sheetViews>
    <sheetView workbookViewId="0"/>
  </sheetViews>
  <sheetFormatPr baseColWidth="10" defaultRowHeight="15"/>
  <cols>
    <col min="2" max="2" width="63.42578125" customWidth="1"/>
  </cols>
  <sheetData>
    <row r="1" spans="1:10">
      <c r="A1" s="1" t="s">
        <v>1552</v>
      </c>
    </row>
    <row r="2" spans="1:10" ht="21">
      <c r="B2" s="2" t="s">
        <v>1004</v>
      </c>
    </row>
    <row r="3" spans="1:10" ht="21">
      <c r="B3" s="41" t="s">
        <v>1005</v>
      </c>
    </row>
    <row r="4" spans="1:10" ht="21">
      <c r="B4" s="41"/>
    </row>
    <row r="5" spans="1:10" ht="15.75">
      <c r="B5" s="47" t="s">
        <v>1066</v>
      </c>
    </row>
    <row r="8" spans="1:10">
      <c r="B8" s="73" t="s">
        <v>1067</v>
      </c>
    </row>
    <row r="9" spans="1:10">
      <c r="B9" s="309" t="s">
        <v>1068</v>
      </c>
      <c r="C9" s="9">
        <v>2021</v>
      </c>
      <c r="D9" s="9" t="s">
        <v>148</v>
      </c>
      <c r="E9" s="9" t="s">
        <v>117</v>
      </c>
      <c r="F9" s="9" t="s">
        <v>116</v>
      </c>
      <c r="G9" s="9" t="s">
        <v>115</v>
      </c>
      <c r="H9" s="9" t="s">
        <v>114</v>
      </c>
      <c r="I9" s="9" t="s">
        <v>113</v>
      </c>
      <c r="J9" s="9" t="s">
        <v>112</v>
      </c>
    </row>
    <row r="10" spans="1:10">
      <c r="B10" s="192" t="s">
        <v>1069</v>
      </c>
      <c r="C10" s="310">
        <v>27.8</v>
      </c>
      <c r="D10" s="310">
        <v>27</v>
      </c>
      <c r="E10" s="310">
        <v>26.2</v>
      </c>
      <c r="F10" s="310">
        <v>27.3</v>
      </c>
      <c r="G10" s="310">
        <v>27.5</v>
      </c>
      <c r="H10" s="310">
        <v>28.8</v>
      </c>
      <c r="I10" s="310">
        <v>28.7</v>
      </c>
      <c r="J10" s="310">
        <v>30.2</v>
      </c>
    </row>
    <row r="11" spans="1:10">
      <c r="B11" s="192" t="s">
        <v>1070</v>
      </c>
      <c r="C11" s="310">
        <v>21.7</v>
      </c>
      <c r="D11" s="310">
        <v>21</v>
      </c>
      <c r="E11" s="310">
        <v>20.7</v>
      </c>
      <c r="F11" s="310">
        <v>21.5</v>
      </c>
      <c r="G11" s="310">
        <v>21.6</v>
      </c>
      <c r="H11" s="310">
        <v>22.3</v>
      </c>
      <c r="I11" s="310">
        <v>22.1</v>
      </c>
      <c r="J11" s="310">
        <v>22.2</v>
      </c>
    </row>
    <row r="12" spans="1:10">
      <c r="B12" s="192" t="s">
        <v>1071</v>
      </c>
      <c r="C12" s="310">
        <v>8.3000000000000007</v>
      </c>
      <c r="D12" s="310">
        <v>8.5</v>
      </c>
      <c r="E12" s="310">
        <v>7.7</v>
      </c>
      <c r="F12" s="310">
        <v>8.6999999999999993</v>
      </c>
      <c r="G12" s="310">
        <v>8.3000000000000007</v>
      </c>
      <c r="H12" s="310">
        <v>8.5</v>
      </c>
      <c r="I12" s="310">
        <v>7.4</v>
      </c>
      <c r="J12" s="310">
        <v>10.7</v>
      </c>
    </row>
    <row r="13" spans="1:10">
      <c r="B13" s="192" t="s">
        <v>1072</v>
      </c>
      <c r="C13" s="310">
        <v>11.6</v>
      </c>
      <c r="D13" s="310">
        <v>10</v>
      </c>
      <c r="E13" s="310">
        <v>10.9</v>
      </c>
      <c r="F13" s="310">
        <v>10.8</v>
      </c>
      <c r="G13" s="310">
        <v>12.8</v>
      </c>
      <c r="H13" s="310">
        <v>14.9</v>
      </c>
      <c r="I13" s="310">
        <v>15.4</v>
      </c>
      <c r="J13" s="310">
        <v>16.899999999999999</v>
      </c>
    </row>
    <row r="15" spans="1:10">
      <c r="B15" t="s">
        <v>1073</v>
      </c>
    </row>
    <row r="16" spans="1:10">
      <c r="B16" t="s">
        <v>1074</v>
      </c>
    </row>
    <row r="17" spans="2:2">
      <c r="B17" t="s">
        <v>1075</v>
      </c>
    </row>
    <row r="18" spans="2:2">
      <c r="B18" t="s">
        <v>1076</v>
      </c>
    </row>
    <row r="19" spans="2:2">
      <c r="B19" t="s">
        <v>1077</v>
      </c>
    </row>
    <row r="22" spans="2:2">
      <c r="B22" t="s">
        <v>51</v>
      </c>
    </row>
    <row r="23" spans="2:2">
      <c r="B23" t="s">
        <v>1078</v>
      </c>
    </row>
  </sheetData>
  <hyperlinks>
    <hyperlink ref="A1" location="Indice!A1" display="Regresar &lt;-"/>
  </hyperlinks>
  <pageMargins left="0.7" right="0.7" top="0.75" bottom="0.75" header="0.3" footer="0.3"/>
  <pageSetup paperSize="9" orientation="portrait"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56"/>
  <sheetViews>
    <sheetView zoomScale="70" zoomScaleNormal="70" workbookViewId="0"/>
  </sheetViews>
  <sheetFormatPr baseColWidth="10" defaultRowHeight="15"/>
  <cols>
    <col min="2" max="2" width="60.42578125" customWidth="1"/>
  </cols>
  <sheetData>
    <row r="1" spans="1:23">
      <c r="A1" s="1" t="s">
        <v>1552</v>
      </c>
    </row>
    <row r="2" spans="1:23" ht="21">
      <c r="B2" s="2" t="s">
        <v>1004</v>
      </c>
    </row>
    <row r="3" spans="1:23" ht="21">
      <c r="B3" s="41" t="s">
        <v>1079</v>
      </c>
    </row>
    <row r="4" spans="1:23" ht="21">
      <c r="B4" s="41"/>
    </row>
    <row r="5" spans="1:23" ht="15.75">
      <c r="B5" s="47" t="s">
        <v>1080</v>
      </c>
    </row>
    <row r="8" spans="1:23">
      <c r="B8" s="73" t="s">
        <v>1085</v>
      </c>
    </row>
    <row r="9" spans="1:23">
      <c r="B9" s="311" t="s">
        <v>1081</v>
      </c>
      <c r="C9" s="311" t="s">
        <v>1082</v>
      </c>
    </row>
    <row r="10" spans="1:23">
      <c r="B10" s="311" t="s">
        <v>1083</v>
      </c>
      <c r="C10" s="311" t="s">
        <v>1084</v>
      </c>
    </row>
    <row r="11" spans="1:23">
      <c r="B11" s="9" t="s">
        <v>1086</v>
      </c>
      <c r="C11" s="9" t="s">
        <v>98</v>
      </c>
      <c r="D11" s="9" t="s">
        <v>99</v>
      </c>
      <c r="E11" s="9" t="s">
        <v>100</v>
      </c>
      <c r="F11" s="9" t="s">
        <v>101</v>
      </c>
      <c r="G11" s="9" t="s">
        <v>102</v>
      </c>
      <c r="H11" s="9" t="s">
        <v>103</v>
      </c>
      <c r="I11" s="9" t="s">
        <v>104</v>
      </c>
      <c r="J11" s="9" t="s">
        <v>105</v>
      </c>
      <c r="K11" s="9" t="s">
        <v>106</v>
      </c>
      <c r="L11" s="9" t="s">
        <v>107</v>
      </c>
      <c r="M11" s="9" t="s">
        <v>108</v>
      </c>
      <c r="N11" s="9" t="s">
        <v>109</v>
      </c>
      <c r="O11" s="9" t="s">
        <v>110</v>
      </c>
      <c r="P11" s="9" t="s">
        <v>111</v>
      </c>
      <c r="Q11" s="9" t="s">
        <v>112</v>
      </c>
      <c r="R11" s="9" t="s">
        <v>113</v>
      </c>
      <c r="S11" s="9" t="s">
        <v>114</v>
      </c>
      <c r="T11" s="9" t="s">
        <v>115</v>
      </c>
      <c r="U11" s="9" t="s">
        <v>116</v>
      </c>
      <c r="V11" s="9" t="s">
        <v>117</v>
      </c>
      <c r="W11" s="9" t="s">
        <v>1087</v>
      </c>
    </row>
    <row r="12" spans="1:23">
      <c r="B12" s="312" t="s">
        <v>202</v>
      </c>
      <c r="C12" s="313">
        <v>513</v>
      </c>
      <c r="D12" s="313">
        <v>509</v>
      </c>
      <c r="E12" s="313">
        <v>515</v>
      </c>
      <c r="F12" s="313">
        <v>502</v>
      </c>
      <c r="G12" s="313">
        <v>500</v>
      </c>
      <c r="H12" s="313">
        <v>506</v>
      </c>
      <c r="I12" s="313">
        <v>513</v>
      </c>
      <c r="J12" s="313">
        <v>517</v>
      </c>
      <c r="K12" s="313">
        <v>518</v>
      </c>
      <c r="L12" s="313">
        <v>510</v>
      </c>
      <c r="M12" s="313">
        <v>503</v>
      </c>
      <c r="N12" s="313">
        <v>499</v>
      </c>
      <c r="O12" s="313">
        <v>488</v>
      </c>
      <c r="P12" s="313">
        <v>479</v>
      </c>
      <c r="Q12" s="313">
        <v>478</v>
      </c>
      <c r="R12" s="313">
        <v>480</v>
      </c>
      <c r="S12" s="313">
        <v>490</v>
      </c>
      <c r="T12" s="313">
        <v>496</v>
      </c>
      <c r="U12" s="313">
        <v>496</v>
      </c>
      <c r="V12" s="313">
        <v>501</v>
      </c>
      <c r="W12" s="313">
        <v>505</v>
      </c>
    </row>
    <row r="13" spans="1:23">
      <c r="B13" s="312" t="s">
        <v>203</v>
      </c>
      <c r="C13" s="313">
        <v>521</v>
      </c>
      <c r="D13" s="313">
        <v>519</v>
      </c>
      <c r="E13" s="313">
        <v>525</v>
      </c>
      <c r="F13" s="313">
        <v>513</v>
      </c>
      <c r="G13" s="313">
        <v>512</v>
      </c>
      <c r="H13" s="313">
        <v>515</v>
      </c>
      <c r="I13" s="313">
        <v>522</v>
      </c>
      <c r="J13" s="313">
        <v>524</v>
      </c>
      <c r="K13" s="313">
        <v>521</v>
      </c>
      <c r="L13" s="313">
        <v>511</v>
      </c>
      <c r="M13" s="313">
        <v>504</v>
      </c>
      <c r="N13" s="313">
        <v>498</v>
      </c>
      <c r="O13" s="313">
        <v>486</v>
      </c>
      <c r="P13" s="313">
        <v>479</v>
      </c>
      <c r="Q13" s="313">
        <v>478</v>
      </c>
      <c r="R13" s="313">
        <v>481</v>
      </c>
      <c r="S13" s="313">
        <v>489</v>
      </c>
      <c r="T13" s="313">
        <v>492</v>
      </c>
      <c r="U13" s="313">
        <v>492</v>
      </c>
      <c r="V13" s="314" t="s">
        <v>204</v>
      </c>
      <c r="W13" s="314" t="s">
        <v>204</v>
      </c>
    </row>
    <row r="14" spans="1:23">
      <c r="B14" s="312" t="s">
        <v>206</v>
      </c>
      <c r="C14" s="313">
        <v>471</v>
      </c>
      <c r="D14" s="313">
        <v>467</v>
      </c>
      <c r="E14" s="313">
        <v>482</v>
      </c>
      <c r="F14" s="313">
        <v>465</v>
      </c>
      <c r="G14" s="313">
        <v>485</v>
      </c>
      <c r="H14" s="313">
        <v>482</v>
      </c>
      <c r="I14" s="313">
        <v>485</v>
      </c>
      <c r="J14" s="313">
        <v>493</v>
      </c>
      <c r="K14" s="313">
        <v>480</v>
      </c>
      <c r="L14" s="313">
        <v>467</v>
      </c>
      <c r="M14" s="313">
        <v>456</v>
      </c>
      <c r="N14" s="313">
        <v>455</v>
      </c>
      <c r="O14" s="313">
        <v>445</v>
      </c>
      <c r="P14" s="313">
        <v>436</v>
      </c>
      <c r="Q14" s="313">
        <v>425</v>
      </c>
      <c r="R14" s="313">
        <v>412</v>
      </c>
      <c r="S14" s="313">
        <v>419</v>
      </c>
      <c r="T14" s="313">
        <v>411</v>
      </c>
      <c r="U14" s="313">
        <v>409</v>
      </c>
      <c r="V14" s="313">
        <v>416</v>
      </c>
      <c r="W14" s="313">
        <v>416</v>
      </c>
    </row>
    <row r="15" spans="1:23">
      <c r="B15" s="312" t="s">
        <v>207</v>
      </c>
      <c r="C15" s="313">
        <v>612</v>
      </c>
      <c r="D15" s="313">
        <v>596</v>
      </c>
      <c r="E15" s="313">
        <v>602</v>
      </c>
      <c r="F15" s="313">
        <v>603</v>
      </c>
      <c r="G15" s="313">
        <v>599</v>
      </c>
      <c r="H15" s="313">
        <v>588</v>
      </c>
      <c r="I15" s="313">
        <v>577</v>
      </c>
      <c r="J15" s="313">
        <v>553</v>
      </c>
      <c r="K15" s="313">
        <v>599</v>
      </c>
      <c r="L15" s="313">
        <v>598</v>
      </c>
      <c r="M15" s="313">
        <v>554</v>
      </c>
      <c r="N15" s="313">
        <v>508</v>
      </c>
      <c r="O15" s="313">
        <v>460</v>
      </c>
      <c r="P15" s="313">
        <v>432</v>
      </c>
      <c r="Q15" s="313">
        <v>442</v>
      </c>
      <c r="R15" s="313">
        <v>419</v>
      </c>
      <c r="S15" s="313">
        <v>404</v>
      </c>
      <c r="T15" s="313">
        <v>435</v>
      </c>
      <c r="U15" s="313">
        <v>407</v>
      </c>
      <c r="V15" s="314" t="s">
        <v>204</v>
      </c>
      <c r="W15" s="314" t="s">
        <v>204</v>
      </c>
    </row>
    <row r="16" spans="1:23">
      <c r="B16" s="312" t="s">
        <v>208</v>
      </c>
      <c r="C16" s="313">
        <v>335</v>
      </c>
      <c r="D16" s="313">
        <v>274</v>
      </c>
      <c r="E16" s="313">
        <v>279</v>
      </c>
      <c r="F16" s="313">
        <v>280</v>
      </c>
      <c r="G16" s="313">
        <v>279</v>
      </c>
      <c r="H16" s="313">
        <v>289</v>
      </c>
      <c r="I16" s="313">
        <v>297</v>
      </c>
      <c r="J16" s="313">
        <v>294</v>
      </c>
      <c r="K16" s="313">
        <v>306</v>
      </c>
      <c r="L16" s="313">
        <v>317</v>
      </c>
      <c r="M16" s="313">
        <v>318</v>
      </c>
      <c r="N16" s="313">
        <v>320</v>
      </c>
      <c r="O16" s="313">
        <v>308</v>
      </c>
      <c r="P16" s="313">
        <v>307</v>
      </c>
      <c r="Q16" s="313">
        <v>310</v>
      </c>
      <c r="R16" s="313">
        <v>316</v>
      </c>
      <c r="S16" s="313">
        <v>339</v>
      </c>
      <c r="T16" s="313">
        <v>489</v>
      </c>
      <c r="U16" s="313">
        <v>494</v>
      </c>
      <c r="V16" s="313">
        <v>500</v>
      </c>
      <c r="W16" s="313">
        <v>507</v>
      </c>
    </row>
    <row r="17" spans="2:23">
      <c r="B17" s="312" t="s">
        <v>209</v>
      </c>
      <c r="C17" s="313">
        <v>664</v>
      </c>
      <c r="D17" s="313">
        <v>657</v>
      </c>
      <c r="E17" s="313">
        <v>664</v>
      </c>
      <c r="F17" s="313">
        <v>671</v>
      </c>
      <c r="G17" s="313">
        <v>695</v>
      </c>
      <c r="H17" s="313">
        <v>736</v>
      </c>
      <c r="I17" s="313">
        <v>740</v>
      </c>
      <c r="J17" s="313">
        <v>790</v>
      </c>
      <c r="K17" s="313">
        <v>830</v>
      </c>
      <c r="L17" s="313">
        <v>762</v>
      </c>
      <c r="M17" s="314" t="s">
        <v>204</v>
      </c>
      <c r="N17" s="313">
        <v>862</v>
      </c>
      <c r="O17" s="313">
        <v>806</v>
      </c>
      <c r="P17" s="313">
        <v>813</v>
      </c>
      <c r="Q17" s="313">
        <v>808</v>
      </c>
      <c r="R17" s="313">
        <v>822</v>
      </c>
      <c r="S17" s="313">
        <v>830</v>
      </c>
      <c r="T17" s="313">
        <v>820</v>
      </c>
      <c r="U17" s="313">
        <v>814</v>
      </c>
      <c r="V17" s="313">
        <v>844</v>
      </c>
      <c r="W17" s="313">
        <v>845</v>
      </c>
    </row>
    <row r="18" spans="2:23">
      <c r="B18" s="312" t="s">
        <v>210</v>
      </c>
      <c r="C18" s="313">
        <v>642</v>
      </c>
      <c r="D18" s="313">
        <v>632</v>
      </c>
      <c r="E18" s="313">
        <v>640</v>
      </c>
      <c r="F18" s="313">
        <v>601</v>
      </c>
      <c r="G18" s="313">
        <v>587</v>
      </c>
      <c r="H18" s="313">
        <v>565</v>
      </c>
      <c r="I18" s="313">
        <v>564</v>
      </c>
      <c r="J18" s="313">
        <v>582</v>
      </c>
      <c r="K18" s="313">
        <v>589</v>
      </c>
      <c r="L18" s="313">
        <v>592</v>
      </c>
      <c r="M18" s="313">
        <v>602</v>
      </c>
      <c r="N18" s="313">
        <v>626</v>
      </c>
      <c r="O18" s="313">
        <v>619</v>
      </c>
      <c r="P18" s="313">
        <v>615</v>
      </c>
      <c r="Q18" s="313">
        <v>631</v>
      </c>
      <c r="R18" s="313">
        <v>632</v>
      </c>
      <c r="S18" s="313">
        <v>633</v>
      </c>
      <c r="T18" s="313">
        <v>627</v>
      </c>
      <c r="U18" s="313">
        <v>606</v>
      </c>
      <c r="V18" s="313">
        <v>609</v>
      </c>
      <c r="W18" s="313">
        <v>632</v>
      </c>
    </row>
    <row r="19" spans="2:23">
      <c r="B19" s="312" t="s">
        <v>211</v>
      </c>
      <c r="C19" s="313">
        <v>453</v>
      </c>
      <c r="D19" s="313">
        <v>366</v>
      </c>
      <c r="E19" s="313">
        <v>401</v>
      </c>
      <c r="F19" s="313">
        <v>414</v>
      </c>
      <c r="G19" s="313">
        <v>445</v>
      </c>
      <c r="H19" s="313">
        <v>433</v>
      </c>
      <c r="I19" s="313">
        <v>398</v>
      </c>
      <c r="J19" s="313">
        <v>449</v>
      </c>
      <c r="K19" s="313">
        <v>392</v>
      </c>
      <c r="L19" s="313">
        <v>339</v>
      </c>
      <c r="M19" s="313">
        <v>305</v>
      </c>
      <c r="N19" s="313">
        <v>301</v>
      </c>
      <c r="O19" s="313">
        <v>280</v>
      </c>
      <c r="P19" s="313">
        <v>293</v>
      </c>
      <c r="Q19" s="313">
        <v>357</v>
      </c>
      <c r="R19" s="313">
        <v>359</v>
      </c>
      <c r="S19" s="313">
        <v>376</v>
      </c>
      <c r="T19" s="313">
        <v>390</v>
      </c>
      <c r="U19" s="313">
        <v>405</v>
      </c>
      <c r="V19" s="313">
        <v>369</v>
      </c>
      <c r="W19" s="313">
        <v>383</v>
      </c>
    </row>
    <row r="20" spans="2:23">
      <c r="B20" s="312" t="s">
        <v>212</v>
      </c>
      <c r="C20" s="313">
        <v>599</v>
      </c>
      <c r="D20" s="313">
        <v>699</v>
      </c>
      <c r="E20" s="313">
        <v>692</v>
      </c>
      <c r="F20" s="313">
        <v>730</v>
      </c>
      <c r="G20" s="313">
        <v>737</v>
      </c>
      <c r="H20" s="313">
        <v>731</v>
      </c>
      <c r="I20" s="313">
        <v>792</v>
      </c>
      <c r="J20" s="313">
        <v>772</v>
      </c>
      <c r="K20" s="313">
        <v>718</v>
      </c>
      <c r="L20" s="313">
        <v>651</v>
      </c>
      <c r="M20" s="313">
        <v>624</v>
      </c>
      <c r="N20" s="313">
        <v>616</v>
      </c>
      <c r="O20" s="313">
        <v>585</v>
      </c>
      <c r="P20" s="314" t="s">
        <v>204</v>
      </c>
      <c r="Q20" s="313">
        <v>562</v>
      </c>
      <c r="R20" s="314" t="s">
        <v>204</v>
      </c>
      <c r="S20" s="313">
        <v>581</v>
      </c>
      <c r="T20" s="313">
        <v>576</v>
      </c>
      <c r="U20" s="313">
        <v>598</v>
      </c>
      <c r="V20" s="313">
        <v>625</v>
      </c>
      <c r="W20" s="313">
        <v>555</v>
      </c>
    </row>
    <row r="21" spans="2:23">
      <c r="B21" s="312" t="s">
        <v>213</v>
      </c>
      <c r="C21" s="313">
        <v>412</v>
      </c>
      <c r="D21" s="313">
        <v>420</v>
      </c>
      <c r="E21" s="313">
        <v>426</v>
      </c>
      <c r="F21" s="313">
        <v>431</v>
      </c>
      <c r="G21" s="313">
        <v>436</v>
      </c>
      <c r="H21" s="313">
        <v>442</v>
      </c>
      <c r="I21" s="313">
        <v>447</v>
      </c>
      <c r="J21" s="313">
        <v>453</v>
      </c>
      <c r="K21" s="313">
        <v>458</v>
      </c>
      <c r="L21" s="313">
        <v>464</v>
      </c>
      <c r="M21" s="313">
        <v>532</v>
      </c>
      <c r="N21" s="313">
        <v>503</v>
      </c>
      <c r="O21" s="313">
        <v>495</v>
      </c>
      <c r="P21" s="313">
        <v>482</v>
      </c>
      <c r="Q21" s="313">
        <v>488</v>
      </c>
      <c r="R21" s="313">
        <v>488</v>
      </c>
      <c r="S21" s="313">
        <v>498</v>
      </c>
      <c r="T21" s="313">
        <v>504</v>
      </c>
      <c r="U21" s="313">
        <v>515</v>
      </c>
      <c r="V21" s="313">
        <v>524</v>
      </c>
      <c r="W21" s="314" t="s">
        <v>204</v>
      </c>
    </row>
    <row r="22" spans="2:23">
      <c r="B22" s="312" t="s">
        <v>214</v>
      </c>
      <c r="C22" s="313">
        <v>653</v>
      </c>
      <c r="D22" s="313">
        <v>652</v>
      </c>
      <c r="E22" s="313">
        <v>637</v>
      </c>
      <c r="F22" s="313">
        <v>646</v>
      </c>
      <c r="G22" s="313">
        <v>600</v>
      </c>
      <c r="H22" s="313">
        <v>588</v>
      </c>
      <c r="I22" s="313">
        <v>590</v>
      </c>
      <c r="J22" s="313">
        <v>578</v>
      </c>
      <c r="K22" s="313">
        <v>551</v>
      </c>
      <c r="L22" s="313">
        <v>542</v>
      </c>
      <c r="M22" s="313">
        <v>510</v>
      </c>
      <c r="N22" s="313">
        <v>485</v>
      </c>
      <c r="O22" s="313">
        <v>468</v>
      </c>
      <c r="P22" s="313">
        <v>454</v>
      </c>
      <c r="Q22" s="313">
        <v>448</v>
      </c>
      <c r="R22" s="313">
        <v>456</v>
      </c>
      <c r="S22" s="313">
        <v>463</v>
      </c>
      <c r="T22" s="313">
        <v>473</v>
      </c>
      <c r="U22" s="313">
        <v>475</v>
      </c>
      <c r="V22" s="313">
        <v>472</v>
      </c>
      <c r="W22" s="313">
        <v>455</v>
      </c>
    </row>
    <row r="23" spans="2:23">
      <c r="B23" s="312" t="s">
        <v>215</v>
      </c>
      <c r="C23" s="313">
        <v>514</v>
      </c>
      <c r="D23" s="313">
        <v>526</v>
      </c>
      <c r="E23" s="313">
        <v>530</v>
      </c>
      <c r="F23" s="313">
        <v>506</v>
      </c>
      <c r="G23" s="313">
        <v>519</v>
      </c>
      <c r="H23" s="313">
        <v>529</v>
      </c>
      <c r="I23" s="313">
        <v>535</v>
      </c>
      <c r="J23" s="313">
        <v>542</v>
      </c>
      <c r="K23" s="313">
        <v>538</v>
      </c>
      <c r="L23" s="313">
        <v>534</v>
      </c>
      <c r="M23" s="313">
        <v>534</v>
      </c>
      <c r="N23" s="313">
        <v>534</v>
      </c>
      <c r="O23" s="313">
        <v>527</v>
      </c>
      <c r="P23" s="313">
        <v>520</v>
      </c>
      <c r="Q23" s="313">
        <v>517</v>
      </c>
      <c r="R23" s="313">
        <v>516</v>
      </c>
      <c r="S23" s="313">
        <v>530</v>
      </c>
      <c r="T23" s="313">
        <v>535</v>
      </c>
      <c r="U23" s="313">
        <v>534</v>
      </c>
      <c r="V23" s="313">
        <v>555</v>
      </c>
      <c r="W23" s="313">
        <v>535</v>
      </c>
    </row>
    <row r="24" spans="2:23">
      <c r="B24" s="312" t="s">
        <v>216</v>
      </c>
      <c r="C24" s="313">
        <v>262</v>
      </c>
      <c r="D24" s="314" t="s">
        <v>204</v>
      </c>
      <c r="E24" s="314" t="s">
        <v>204</v>
      </c>
      <c r="F24" s="314" t="s">
        <v>204</v>
      </c>
      <c r="G24" s="313">
        <v>304</v>
      </c>
      <c r="H24" s="313">
        <v>336</v>
      </c>
      <c r="I24" s="313">
        <v>384</v>
      </c>
      <c r="J24" s="313">
        <v>399</v>
      </c>
      <c r="K24" s="313">
        <v>415</v>
      </c>
      <c r="L24" s="313">
        <v>405</v>
      </c>
      <c r="M24" s="313">
        <v>379</v>
      </c>
      <c r="N24" s="313">
        <v>384</v>
      </c>
      <c r="O24" s="313">
        <v>391</v>
      </c>
      <c r="P24" s="313">
        <v>404</v>
      </c>
      <c r="Q24" s="313">
        <v>387</v>
      </c>
      <c r="R24" s="313">
        <v>393</v>
      </c>
      <c r="S24" s="313">
        <v>403</v>
      </c>
      <c r="T24" s="313">
        <v>416</v>
      </c>
      <c r="U24" s="313">
        <v>432</v>
      </c>
      <c r="V24" s="313">
        <v>445</v>
      </c>
      <c r="W24" s="313">
        <v>418</v>
      </c>
    </row>
    <row r="25" spans="2:23">
      <c r="B25" s="312" t="s">
        <v>217</v>
      </c>
      <c r="C25" s="313">
        <v>509</v>
      </c>
      <c r="D25" s="313">
        <v>516</v>
      </c>
      <c r="E25" s="313">
        <v>523</v>
      </c>
      <c r="F25" s="313">
        <v>524</v>
      </c>
      <c r="G25" s="313">
        <v>540</v>
      </c>
      <c r="H25" s="313">
        <v>546</v>
      </c>
      <c r="I25" s="313">
        <v>559</v>
      </c>
      <c r="J25" s="313">
        <v>557</v>
      </c>
      <c r="K25" s="313">
        <v>552</v>
      </c>
      <c r="L25" s="313">
        <v>543</v>
      </c>
      <c r="M25" s="313">
        <v>547</v>
      </c>
      <c r="N25" s="313">
        <v>529</v>
      </c>
      <c r="O25" s="313">
        <v>504</v>
      </c>
      <c r="P25" s="313">
        <v>491</v>
      </c>
      <c r="Q25" s="313">
        <v>488</v>
      </c>
      <c r="R25" s="313">
        <v>486</v>
      </c>
      <c r="S25" s="313">
        <v>497</v>
      </c>
      <c r="T25" s="313">
        <v>488</v>
      </c>
      <c r="U25" s="313">
        <v>499</v>
      </c>
      <c r="V25" s="313">
        <v>503</v>
      </c>
      <c r="W25" s="314" t="s">
        <v>204</v>
      </c>
    </row>
    <row r="26" spans="2:23">
      <c r="B26" s="312" t="s">
        <v>218</v>
      </c>
      <c r="C26" s="313">
        <v>628</v>
      </c>
      <c r="D26" s="313">
        <v>650</v>
      </c>
      <c r="E26" s="313">
        <v>655</v>
      </c>
      <c r="F26" s="313">
        <v>670</v>
      </c>
      <c r="G26" s="313">
        <v>684</v>
      </c>
      <c r="H26" s="313">
        <v>688</v>
      </c>
      <c r="I26" s="313">
        <v>695</v>
      </c>
      <c r="J26" s="313">
        <v>704</v>
      </c>
      <c r="K26" s="313">
        <v>729</v>
      </c>
      <c r="L26" s="313">
        <v>729</v>
      </c>
      <c r="M26" s="313">
        <v>695</v>
      </c>
      <c r="N26" s="313">
        <v>676</v>
      </c>
      <c r="O26" s="313">
        <v>664</v>
      </c>
      <c r="P26" s="313">
        <v>618</v>
      </c>
      <c r="Q26" s="313">
        <v>602</v>
      </c>
      <c r="R26" s="313">
        <v>620</v>
      </c>
      <c r="S26" s="313">
        <v>633</v>
      </c>
      <c r="T26" s="313">
        <v>625</v>
      </c>
      <c r="U26" s="313">
        <v>646</v>
      </c>
      <c r="V26" s="313">
        <v>648</v>
      </c>
      <c r="W26" s="313">
        <v>609</v>
      </c>
    </row>
    <row r="27" spans="2:23">
      <c r="B27" s="312" t="s">
        <v>219</v>
      </c>
      <c r="C27" s="313">
        <v>271</v>
      </c>
      <c r="D27" s="313">
        <v>305</v>
      </c>
      <c r="E27" s="313">
        <v>343</v>
      </c>
      <c r="F27" s="313">
        <v>304</v>
      </c>
      <c r="G27" s="313">
        <v>318</v>
      </c>
      <c r="H27" s="313">
        <v>320</v>
      </c>
      <c r="I27" s="313">
        <v>343</v>
      </c>
      <c r="J27" s="313">
        <v>391</v>
      </c>
      <c r="K27" s="313">
        <v>345</v>
      </c>
      <c r="L27" s="313">
        <v>352</v>
      </c>
      <c r="M27" s="313">
        <v>324</v>
      </c>
      <c r="N27" s="313">
        <v>350</v>
      </c>
      <c r="O27" s="313">
        <v>323</v>
      </c>
      <c r="P27" s="313">
        <v>350</v>
      </c>
      <c r="Q27" s="313">
        <v>364</v>
      </c>
      <c r="R27" s="313">
        <v>404</v>
      </c>
      <c r="S27" s="313">
        <v>410</v>
      </c>
      <c r="T27" s="313">
        <v>411</v>
      </c>
      <c r="U27" s="313">
        <v>407</v>
      </c>
      <c r="V27" s="313">
        <v>439</v>
      </c>
      <c r="W27" s="313">
        <v>478</v>
      </c>
    </row>
    <row r="28" spans="2:23">
      <c r="B28" s="312" t="s">
        <v>220</v>
      </c>
      <c r="C28" s="313">
        <v>365</v>
      </c>
      <c r="D28" s="313">
        <v>378</v>
      </c>
      <c r="E28" s="313">
        <v>405</v>
      </c>
      <c r="F28" s="313">
        <v>389</v>
      </c>
      <c r="G28" s="313">
        <v>373</v>
      </c>
      <c r="H28" s="313">
        <v>387</v>
      </c>
      <c r="I28" s="313">
        <v>405</v>
      </c>
      <c r="J28" s="313">
        <v>419</v>
      </c>
      <c r="K28" s="313">
        <v>428</v>
      </c>
      <c r="L28" s="313">
        <v>381</v>
      </c>
      <c r="M28" s="313">
        <v>404</v>
      </c>
      <c r="N28" s="313">
        <v>442</v>
      </c>
      <c r="O28" s="313">
        <v>445</v>
      </c>
      <c r="P28" s="313">
        <v>433</v>
      </c>
      <c r="Q28" s="313">
        <v>433</v>
      </c>
      <c r="R28" s="313">
        <v>448</v>
      </c>
      <c r="S28" s="313">
        <v>444</v>
      </c>
      <c r="T28" s="313">
        <v>455</v>
      </c>
      <c r="U28" s="313">
        <v>464</v>
      </c>
      <c r="V28" s="313">
        <v>472</v>
      </c>
      <c r="W28" s="313">
        <v>483</v>
      </c>
    </row>
    <row r="29" spans="2:23">
      <c r="B29" s="312" t="s">
        <v>221</v>
      </c>
      <c r="C29" s="313">
        <v>654</v>
      </c>
      <c r="D29" s="313">
        <v>646</v>
      </c>
      <c r="E29" s="313">
        <v>653</v>
      </c>
      <c r="F29" s="313">
        <v>678</v>
      </c>
      <c r="G29" s="313">
        <v>679</v>
      </c>
      <c r="H29" s="313">
        <v>672</v>
      </c>
      <c r="I29" s="313">
        <v>683</v>
      </c>
      <c r="J29" s="313">
        <v>695</v>
      </c>
      <c r="K29" s="313">
        <v>697</v>
      </c>
      <c r="L29" s="313">
        <v>679</v>
      </c>
      <c r="M29" s="313">
        <v>679</v>
      </c>
      <c r="N29" s="313">
        <v>666</v>
      </c>
      <c r="O29" s="313">
        <v>652</v>
      </c>
      <c r="P29" s="313">
        <v>616</v>
      </c>
      <c r="Q29" s="313">
        <v>626</v>
      </c>
      <c r="R29" s="313">
        <v>607</v>
      </c>
      <c r="S29" s="313">
        <v>815</v>
      </c>
      <c r="T29" s="313">
        <v>798</v>
      </c>
      <c r="U29" s="313">
        <v>803</v>
      </c>
      <c r="V29" s="313">
        <v>791</v>
      </c>
      <c r="W29" s="313">
        <v>790</v>
      </c>
    </row>
    <row r="30" spans="2:23">
      <c r="B30" s="312" t="s">
        <v>222</v>
      </c>
      <c r="C30" s="313">
        <v>446</v>
      </c>
      <c r="D30" s="313">
        <v>452</v>
      </c>
      <c r="E30" s="313">
        <v>457</v>
      </c>
      <c r="F30" s="313">
        <v>464</v>
      </c>
      <c r="G30" s="313">
        <v>454</v>
      </c>
      <c r="H30" s="313">
        <v>461</v>
      </c>
      <c r="I30" s="313">
        <v>468</v>
      </c>
      <c r="J30" s="313">
        <v>457</v>
      </c>
      <c r="K30" s="313">
        <v>454</v>
      </c>
      <c r="L30" s="313">
        <v>430</v>
      </c>
      <c r="M30" s="313">
        <v>403</v>
      </c>
      <c r="N30" s="313">
        <v>382</v>
      </c>
      <c r="O30" s="313">
        <v>402</v>
      </c>
      <c r="P30" s="313">
        <v>378</v>
      </c>
      <c r="Q30" s="313">
        <v>385</v>
      </c>
      <c r="R30" s="313">
        <v>377</v>
      </c>
      <c r="S30" s="313">
        <v>379</v>
      </c>
      <c r="T30" s="313">
        <v>385</v>
      </c>
      <c r="U30" s="313">
        <v>381</v>
      </c>
      <c r="V30" s="313">
        <v>387</v>
      </c>
      <c r="W30" s="313">
        <v>364</v>
      </c>
    </row>
    <row r="31" spans="2:23">
      <c r="B31" s="312" t="s">
        <v>223</v>
      </c>
      <c r="C31" s="313">
        <v>533</v>
      </c>
      <c r="D31" s="313">
        <v>540</v>
      </c>
      <c r="E31" s="313">
        <v>541</v>
      </c>
      <c r="F31" s="313">
        <v>580</v>
      </c>
      <c r="G31" s="313">
        <v>633</v>
      </c>
      <c r="H31" s="313">
        <v>625</v>
      </c>
      <c r="I31" s="313">
        <v>667</v>
      </c>
      <c r="J31" s="313">
        <v>677</v>
      </c>
      <c r="K31" s="313">
        <v>674</v>
      </c>
      <c r="L31" s="313">
        <v>671</v>
      </c>
      <c r="M31" s="313">
        <v>623</v>
      </c>
      <c r="N31" s="313">
        <v>622</v>
      </c>
      <c r="O31" s="313">
        <v>612</v>
      </c>
      <c r="P31" s="313">
        <v>602</v>
      </c>
      <c r="Q31" s="313">
        <v>628</v>
      </c>
      <c r="R31" s="313">
        <v>641</v>
      </c>
      <c r="S31" s="313">
        <v>642</v>
      </c>
      <c r="T31" s="313">
        <v>666</v>
      </c>
      <c r="U31" s="313">
        <v>672</v>
      </c>
      <c r="V31" s="313">
        <v>697</v>
      </c>
      <c r="W31" s="313">
        <v>643</v>
      </c>
    </row>
    <row r="32" spans="2:23">
      <c r="B32" s="312" t="s">
        <v>224</v>
      </c>
      <c r="C32" s="313">
        <v>598</v>
      </c>
      <c r="D32" s="313">
        <v>595</v>
      </c>
      <c r="E32" s="313">
        <v>600</v>
      </c>
      <c r="F32" s="313">
        <v>586</v>
      </c>
      <c r="G32" s="313">
        <v>599</v>
      </c>
      <c r="H32" s="313">
        <v>599</v>
      </c>
      <c r="I32" s="313">
        <v>597</v>
      </c>
      <c r="J32" s="313">
        <v>606</v>
      </c>
      <c r="K32" s="313">
        <v>600</v>
      </c>
      <c r="L32" s="313">
        <v>589</v>
      </c>
      <c r="M32" s="313">
        <v>571</v>
      </c>
      <c r="N32" s="313">
        <v>568</v>
      </c>
      <c r="O32" s="313">
        <v>549</v>
      </c>
      <c r="P32" s="313">
        <v>526</v>
      </c>
      <c r="Q32" s="313">
        <v>527</v>
      </c>
      <c r="R32" s="313">
        <v>523</v>
      </c>
      <c r="S32" s="313">
        <v>520</v>
      </c>
      <c r="T32" s="313">
        <v>513</v>
      </c>
      <c r="U32" s="313">
        <v>511</v>
      </c>
      <c r="V32" s="313">
        <v>508</v>
      </c>
      <c r="W32" s="313">
        <v>534</v>
      </c>
    </row>
    <row r="33" spans="2:23">
      <c r="B33" s="312" t="s">
        <v>225</v>
      </c>
      <c r="C33" s="313">
        <v>580</v>
      </c>
      <c r="D33" s="313">
        <v>576</v>
      </c>
      <c r="E33" s="313">
        <v>608</v>
      </c>
      <c r="F33" s="313">
        <v>607</v>
      </c>
      <c r="G33" s="313">
        <v>574</v>
      </c>
      <c r="H33" s="313">
        <v>575</v>
      </c>
      <c r="I33" s="313">
        <v>597</v>
      </c>
      <c r="J33" s="313">
        <v>597</v>
      </c>
      <c r="K33" s="313">
        <v>600</v>
      </c>
      <c r="L33" s="313">
        <v>590</v>
      </c>
      <c r="M33" s="313">
        <v>562</v>
      </c>
      <c r="N33" s="313">
        <v>573</v>
      </c>
      <c r="O33" s="313">
        <v>579</v>
      </c>
      <c r="P33" s="313">
        <v>578</v>
      </c>
      <c r="Q33" s="313">
        <v>565</v>
      </c>
      <c r="R33" s="313">
        <v>560</v>
      </c>
      <c r="S33" s="313">
        <v>564</v>
      </c>
      <c r="T33" s="313">
        <v>570</v>
      </c>
      <c r="U33" s="313">
        <v>579</v>
      </c>
      <c r="V33" s="313">
        <v>588</v>
      </c>
      <c r="W33" s="314" t="s">
        <v>204</v>
      </c>
    </row>
    <row r="34" spans="2:23">
      <c r="B34" s="312" t="s">
        <v>226</v>
      </c>
      <c r="C34" s="313">
        <v>320</v>
      </c>
      <c r="D34" s="313">
        <v>290</v>
      </c>
      <c r="E34" s="313">
        <v>275</v>
      </c>
      <c r="F34" s="313">
        <v>260</v>
      </c>
      <c r="G34" s="313">
        <v>256</v>
      </c>
      <c r="H34" s="313">
        <v>319</v>
      </c>
      <c r="I34" s="313">
        <v>321</v>
      </c>
      <c r="J34" s="313">
        <v>322</v>
      </c>
      <c r="K34" s="313">
        <v>320</v>
      </c>
      <c r="L34" s="313">
        <v>316</v>
      </c>
      <c r="M34" s="313">
        <v>316</v>
      </c>
      <c r="N34" s="313">
        <v>319</v>
      </c>
      <c r="O34" s="313">
        <v>317</v>
      </c>
      <c r="P34" s="313">
        <v>297</v>
      </c>
      <c r="Q34" s="313">
        <v>272</v>
      </c>
      <c r="R34" s="313">
        <v>286</v>
      </c>
      <c r="S34" s="313">
        <v>307</v>
      </c>
      <c r="T34" s="313">
        <v>315</v>
      </c>
      <c r="U34" s="313">
        <v>329</v>
      </c>
      <c r="V34" s="313">
        <v>336</v>
      </c>
      <c r="W34" s="313">
        <v>346</v>
      </c>
    </row>
    <row r="35" spans="2:23">
      <c r="B35" s="312" t="s">
        <v>227</v>
      </c>
      <c r="C35" s="313">
        <v>457</v>
      </c>
      <c r="D35" s="313">
        <v>454</v>
      </c>
      <c r="E35" s="313">
        <v>441</v>
      </c>
      <c r="F35" s="313">
        <v>449</v>
      </c>
      <c r="G35" s="313">
        <v>445</v>
      </c>
      <c r="H35" s="313">
        <v>452</v>
      </c>
      <c r="I35" s="313">
        <v>465</v>
      </c>
      <c r="J35" s="313">
        <v>471</v>
      </c>
      <c r="K35" s="313">
        <v>518</v>
      </c>
      <c r="L35" s="313">
        <v>520</v>
      </c>
      <c r="M35" s="313">
        <v>516</v>
      </c>
      <c r="N35" s="313">
        <v>490</v>
      </c>
      <c r="O35" s="313">
        <v>453</v>
      </c>
      <c r="P35" s="313">
        <v>440</v>
      </c>
      <c r="Q35" s="313">
        <v>453</v>
      </c>
      <c r="R35" s="313">
        <v>460</v>
      </c>
      <c r="S35" s="313">
        <v>474</v>
      </c>
      <c r="T35" s="313">
        <v>486</v>
      </c>
      <c r="U35" s="313">
        <v>507</v>
      </c>
      <c r="V35" s="313">
        <v>513</v>
      </c>
      <c r="W35" s="313">
        <v>513</v>
      </c>
    </row>
    <row r="36" spans="2:23">
      <c r="B36" s="312" t="s">
        <v>228</v>
      </c>
      <c r="C36" s="313">
        <v>355</v>
      </c>
      <c r="D36" s="313">
        <v>341</v>
      </c>
      <c r="E36" s="313">
        <v>385</v>
      </c>
      <c r="F36" s="313">
        <v>353</v>
      </c>
      <c r="G36" s="313">
        <v>349</v>
      </c>
      <c r="H36" s="313">
        <v>383</v>
      </c>
      <c r="I36" s="313">
        <v>396</v>
      </c>
      <c r="J36" s="313">
        <v>391</v>
      </c>
      <c r="K36" s="313">
        <v>411</v>
      </c>
      <c r="L36" s="313">
        <v>381</v>
      </c>
      <c r="M36" s="313">
        <v>313</v>
      </c>
      <c r="N36" s="313">
        <v>259</v>
      </c>
      <c r="O36" s="313">
        <v>251</v>
      </c>
      <c r="P36" s="313">
        <v>254</v>
      </c>
      <c r="Q36" s="313">
        <v>249</v>
      </c>
      <c r="R36" s="313">
        <v>247</v>
      </c>
      <c r="S36" s="313">
        <v>261</v>
      </c>
      <c r="T36" s="313">
        <v>272</v>
      </c>
      <c r="U36" s="313">
        <v>272</v>
      </c>
      <c r="V36" s="313">
        <v>280</v>
      </c>
      <c r="W36" s="313">
        <v>287</v>
      </c>
    </row>
    <row r="37" spans="2:23">
      <c r="B37" s="312" t="s">
        <v>229</v>
      </c>
      <c r="C37" s="313">
        <v>513</v>
      </c>
      <c r="D37" s="313">
        <v>478</v>
      </c>
      <c r="E37" s="313">
        <v>407</v>
      </c>
      <c r="F37" s="313">
        <v>418</v>
      </c>
      <c r="G37" s="313">
        <v>485</v>
      </c>
      <c r="H37" s="313">
        <v>494</v>
      </c>
      <c r="I37" s="313">
        <v>516</v>
      </c>
      <c r="J37" s="313">
        <v>525</v>
      </c>
      <c r="K37" s="313">
        <v>542</v>
      </c>
      <c r="L37" s="313">
        <v>524</v>
      </c>
      <c r="M37" s="313">
        <v>490</v>
      </c>
      <c r="N37" s="313">
        <v>415</v>
      </c>
      <c r="O37" s="313">
        <v>362</v>
      </c>
      <c r="P37" s="313">
        <v>414</v>
      </c>
      <c r="Q37" s="313">
        <v>432</v>
      </c>
      <c r="R37" s="313">
        <v>449</v>
      </c>
      <c r="S37" s="313">
        <v>457</v>
      </c>
      <c r="T37" s="313">
        <v>471</v>
      </c>
      <c r="U37" s="313">
        <v>486</v>
      </c>
      <c r="V37" s="313">
        <v>504</v>
      </c>
      <c r="W37" s="313">
        <v>487</v>
      </c>
    </row>
    <row r="38" spans="2:23">
      <c r="B38" s="312" t="s">
        <v>230</v>
      </c>
      <c r="C38" s="313">
        <v>254</v>
      </c>
      <c r="D38" s="313">
        <v>239</v>
      </c>
      <c r="E38" s="313">
        <v>270</v>
      </c>
      <c r="F38" s="313">
        <v>281</v>
      </c>
      <c r="G38" s="313">
        <v>261</v>
      </c>
      <c r="H38" s="313">
        <v>273</v>
      </c>
      <c r="I38" s="313">
        <v>284</v>
      </c>
      <c r="J38" s="313">
        <v>294</v>
      </c>
      <c r="K38" s="313">
        <v>313</v>
      </c>
      <c r="L38" s="313">
        <v>307</v>
      </c>
      <c r="M38" s="313">
        <v>319</v>
      </c>
      <c r="N38" s="313">
        <v>311</v>
      </c>
      <c r="O38" s="313">
        <v>306</v>
      </c>
      <c r="P38" s="313">
        <v>304</v>
      </c>
      <c r="Q38" s="313">
        <v>320</v>
      </c>
      <c r="R38" s="313">
        <v>329</v>
      </c>
      <c r="S38" s="313">
        <v>348</v>
      </c>
      <c r="T38" s="313">
        <v>378</v>
      </c>
      <c r="U38" s="313">
        <v>414</v>
      </c>
      <c r="V38" s="313">
        <v>421</v>
      </c>
      <c r="W38" s="313">
        <v>433</v>
      </c>
    </row>
    <row r="39" spans="2:23">
      <c r="B39" s="312" t="s">
        <v>231</v>
      </c>
      <c r="C39" s="313">
        <v>502</v>
      </c>
      <c r="D39" s="313">
        <v>465</v>
      </c>
      <c r="E39" s="313">
        <v>458</v>
      </c>
      <c r="F39" s="313">
        <v>466</v>
      </c>
      <c r="G39" s="313">
        <v>469</v>
      </c>
      <c r="H39" s="313">
        <v>478</v>
      </c>
      <c r="I39" s="313">
        <v>494</v>
      </c>
      <c r="J39" s="313">
        <v>506</v>
      </c>
      <c r="K39" s="313">
        <v>521</v>
      </c>
      <c r="L39" s="313">
        <v>480</v>
      </c>
      <c r="M39" s="313">
        <v>470</v>
      </c>
      <c r="N39" s="313">
        <v>505</v>
      </c>
      <c r="O39" s="313">
        <v>506</v>
      </c>
      <c r="P39" s="313">
        <v>493</v>
      </c>
      <c r="Q39" s="313">
        <v>482</v>
      </c>
      <c r="R39" s="313">
        <v>500</v>
      </c>
      <c r="S39" s="313">
        <v>504</v>
      </c>
      <c r="T39" s="313">
        <v>510</v>
      </c>
      <c r="U39" s="313">
        <v>551</v>
      </c>
      <c r="V39" s="313">
        <v>566</v>
      </c>
      <c r="W39" s="313">
        <v>596</v>
      </c>
    </row>
    <row r="40" spans="2:23">
      <c r="B40" s="312" t="s">
        <v>232</v>
      </c>
      <c r="C40" s="313">
        <v>425</v>
      </c>
      <c r="D40" s="313">
        <v>439</v>
      </c>
      <c r="E40" s="313">
        <v>465</v>
      </c>
      <c r="F40" s="313">
        <v>464</v>
      </c>
      <c r="G40" s="313">
        <v>461</v>
      </c>
      <c r="H40" s="313">
        <v>479</v>
      </c>
      <c r="I40" s="313">
        <v>491</v>
      </c>
      <c r="J40" s="313">
        <v>488</v>
      </c>
      <c r="K40" s="313">
        <v>485</v>
      </c>
      <c r="L40" s="313">
        <v>472</v>
      </c>
      <c r="M40" s="313">
        <v>441</v>
      </c>
      <c r="N40" s="313">
        <v>453</v>
      </c>
      <c r="O40" s="313">
        <v>454</v>
      </c>
      <c r="P40" s="313">
        <v>455</v>
      </c>
      <c r="Q40" s="313">
        <v>443</v>
      </c>
      <c r="R40" s="313">
        <v>451</v>
      </c>
      <c r="S40" s="313">
        <v>447</v>
      </c>
      <c r="T40" s="313">
        <v>452</v>
      </c>
      <c r="U40" s="313">
        <v>434</v>
      </c>
      <c r="V40" s="313">
        <v>449</v>
      </c>
      <c r="W40" s="313">
        <v>431</v>
      </c>
    </row>
    <row r="41" spans="2:23">
      <c r="B41" s="312" t="s">
        <v>233</v>
      </c>
      <c r="C41" s="313">
        <v>462</v>
      </c>
      <c r="D41" s="313">
        <v>467</v>
      </c>
      <c r="E41" s="313">
        <v>476</v>
      </c>
      <c r="F41" s="313">
        <v>484</v>
      </c>
      <c r="G41" s="313">
        <v>503</v>
      </c>
      <c r="H41" s="313">
        <v>516</v>
      </c>
      <c r="I41" s="313">
        <v>563</v>
      </c>
      <c r="J41" s="313">
        <v>558</v>
      </c>
      <c r="K41" s="313">
        <v>655</v>
      </c>
      <c r="L41" s="313">
        <v>414</v>
      </c>
      <c r="M41" s="313">
        <v>484</v>
      </c>
      <c r="N41" s="313">
        <v>495</v>
      </c>
      <c r="O41" s="313">
        <v>511</v>
      </c>
      <c r="P41" s="313">
        <v>516</v>
      </c>
      <c r="Q41" s="313">
        <v>535</v>
      </c>
      <c r="R41" s="313">
        <v>588</v>
      </c>
      <c r="S41" s="313">
        <v>655</v>
      </c>
      <c r="T41" s="313">
        <v>656</v>
      </c>
      <c r="U41" s="313">
        <v>702</v>
      </c>
      <c r="V41" s="314" t="s">
        <v>204</v>
      </c>
      <c r="W41" s="314" t="s">
        <v>204</v>
      </c>
    </row>
    <row r="42" spans="2:23">
      <c r="B42" s="312" t="s">
        <v>234</v>
      </c>
      <c r="C42" s="313">
        <v>613</v>
      </c>
      <c r="D42" s="313">
        <v>361</v>
      </c>
      <c r="E42" s="313">
        <v>392</v>
      </c>
      <c r="F42" s="313">
        <v>402</v>
      </c>
      <c r="G42" s="313">
        <v>414</v>
      </c>
      <c r="H42" s="313">
        <v>426</v>
      </c>
      <c r="I42" s="313">
        <v>459</v>
      </c>
      <c r="J42" s="313">
        <v>491</v>
      </c>
      <c r="K42" s="313">
        <v>487</v>
      </c>
      <c r="L42" s="313">
        <v>470</v>
      </c>
      <c r="M42" s="313">
        <v>469</v>
      </c>
      <c r="N42" s="313">
        <v>485</v>
      </c>
      <c r="O42" s="313">
        <v>477</v>
      </c>
      <c r="P42" s="313">
        <v>496</v>
      </c>
      <c r="Q42" s="313">
        <v>423</v>
      </c>
      <c r="R42" s="313">
        <v>422</v>
      </c>
      <c r="S42" s="313">
        <v>754</v>
      </c>
      <c r="T42" s="313">
        <v>748</v>
      </c>
      <c r="U42" s="313">
        <v>739</v>
      </c>
      <c r="V42" s="313">
        <v>776</v>
      </c>
      <c r="W42" s="313">
        <v>726</v>
      </c>
    </row>
    <row r="43" spans="2:23">
      <c r="B43" s="312" t="s">
        <v>235</v>
      </c>
      <c r="C43" s="313">
        <v>659</v>
      </c>
      <c r="D43" s="313">
        <v>663</v>
      </c>
      <c r="E43" s="313">
        <v>678</v>
      </c>
      <c r="F43" s="313">
        <v>670</v>
      </c>
      <c r="G43" s="313">
        <v>663</v>
      </c>
      <c r="H43" s="313">
        <v>664</v>
      </c>
      <c r="I43" s="313">
        <v>712</v>
      </c>
      <c r="J43" s="313">
        <v>724</v>
      </c>
      <c r="K43" s="313">
        <v>739</v>
      </c>
      <c r="L43" s="313">
        <v>705</v>
      </c>
      <c r="M43" s="313">
        <v>711</v>
      </c>
      <c r="N43" s="313">
        <v>692</v>
      </c>
      <c r="O43" s="313">
        <v>697</v>
      </c>
      <c r="P43" s="313">
        <v>706</v>
      </c>
      <c r="Q43" s="313">
        <v>733</v>
      </c>
      <c r="R43" s="313">
        <v>728</v>
      </c>
      <c r="S43" s="313">
        <v>723</v>
      </c>
      <c r="T43" s="313">
        <v>709</v>
      </c>
      <c r="U43" s="313">
        <v>706</v>
      </c>
      <c r="V43" s="313">
        <v>709</v>
      </c>
      <c r="W43" s="313">
        <v>706</v>
      </c>
    </row>
    <row r="44" spans="2:23">
      <c r="B44" s="312" t="s">
        <v>236</v>
      </c>
      <c r="C44" s="313">
        <v>577</v>
      </c>
      <c r="D44" s="313">
        <v>591</v>
      </c>
      <c r="E44" s="313">
        <v>598</v>
      </c>
      <c r="F44" s="313">
        <v>591</v>
      </c>
      <c r="G44" s="313">
        <v>602</v>
      </c>
      <c r="H44" s="313">
        <v>581</v>
      </c>
      <c r="I44" s="313">
        <v>583</v>
      </c>
      <c r="J44" s="313">
        <v>567</v>
      </c>
      <c r="K44" s="313">
        <v>541</v>
      </c>
      <c r="L44" s="313">
        <v>522</v>
      </c>
      <c r="M44" s="313">
        <v>509</v>
      </c>
      <c r="N44" s="313">
        <v>491</v>
      </c>
      <c r="O44" s="313">
        <v>477</v>
      </c>
      <c r="P44" s="313">
        <v>482</v>
      </c>
      <c r="Q44" s="313">
        <v>482</v>
      </c>
      <c r="R44" s="313">
        <v>483</v>
      </c>
      <c r="S44" s="313">
        <v>483</v>
      </c>
      <c r="T44" s="313">
        <v>468</v>
      </c>
      <c r="U44" s="313">
        <v>463</v>
      </c>
      <c r="V44" s="314" t="s">
        <v>204</v>
      </c>
      <c r="W44" s="314" t="s">
        <v>204</v>
      </c>
    </row>
    <row r="45" spans="2:23">
      <c r="B45" s="312" t="s">
        <v>237</v>
      </c>
      <c r="C45" s="314" t="s">
        <v>204</v>
      </c>
      <c r="D45" s="314" t="s">
        <v>204</v>
      </c>
      <c r="E45" s="314" t="s">
        <v>204</v>
      </c>
      <c r="F45" s="314" t="s">
        <v>204</v>
      </c>
      <c r="G45" s="314" t="s">
        <v>204</v>
      </c>
      <c r="H45" s="314" t="s">
        <v>204</v>
      </c>
      <c r="I45" s="314" t="s">
        <v>204</v>
      </c>
      <c r="J45" s="314" t="s">
        <v>204</v>
      </c>
      <c r="K45" s="314" t="s">
        <v>204</v>
      </c>
      <c r="L45" s="314" t="s">
        <v>204</v>
      </c>
      <c r="M45" s="314" t="s">
        <v>204</v>
      </c>
      <c r="N45" s="313">
        <v>525</v>
      </c>
      <c r="O45" s="313">
        <v>496</v>
      </c>
      <c r="P45" s="313">
        <v>499</v>
      </c>
      <c r="Q45" s="313">
        <v>479</v>
      </c>
      <c r="R45" s="313">
        <v>498</v>
      </c>
      <c r="S45" s="313">
        <v>493</v>
      </c>
      <c r="T45" s="313">
        <v>490</v>
      </c>
      <c r="U45" s="313">
        <v>516</v>
      </c>
      <c r="V45" s="313">
        <v>545</v>
      </c>
      <c r="W45" s="313">
        <v>486</v>
      </c>
    </row>
    <row r="46" spans="2:23">
      <c r="B46" s="312" t="s">
        <v>238</v>
      </c>
      <c r="C46" s="314" t="s">
        <v>204</v>
      </c>
      <c r="D46" s="314" t="s">
        <v>204</v>
      </c>
      <c r="E46" s="314" t="s">
        <v>204</v>
      </c>
      <c r="F46" s="314" t="s">
        <v>204</v>
      </c>
      <c r="G46" s="314" t="s">
        <v>204</v>
      </c>
      <c r="H46" s="314" t="s">
        <v>204</v>
      </c>
      <c r="I46" s="314" t="s">
        <v>204</v>
      </c>
      <c r="J46" s="314" t="s">
        <v>204</v>
      </c>
      <c r="K46" s="313">
        <v>349</v>
      </c>
      <c r="L46" s="313">
        <v>354</v>
      </c>
      <c r="M46" s="313">
        <v>351</v>
      </c>
      <c r="N46" s="313">
        <v>357</v>
      </c>
      <c r="O46" s="313">
        <v>381</v>
      </c>
      <c r="P46" s="313">
        <v>384</v>
      </c>
      <c r="Q46" s="313">
        <v>370</v>
      </c>
      <c r="R46" s="313">
        <v>380</v>
      </c>
      <c r="S46" s="314" t="s">
        <v>204</v>
      </c>
      <c r="T46" s="314" t="s">
        <v>204</v>
      </c>
      <c r="U46" s="313">
        <v>412</v>
      </c>
      <c r="V46" s="313">
        <v>441</v>
      </c>
      <c r="W46" s="313">
        <v>441</v>
      </c>
    </row>
    <row r="47" spans="2:23">
      <c r="B47" s="312" t="s">
        <v>239</v>
      </c>
      <c r="C47" s="314" t="s">
        <v>204</v>
      </c>
      <c r="D47" s="314" t="s">
        <v>204</v>
      </c>
      <c r="E47" s="314" t="s">
        <v>204</v>
      </c>
      <c r="F47" s="314" t="s">
        <v>204</v>
      </c>
      <c r="G47" s="314" t="s">
        <v>204</v>
      </c>
      <c r="H47" s="314" t="s">
        <v>204</v>
      </c>
      <c r="I47" s="314" t="s">
        <v>204</v>
      </c>
      <c r="J47" s="314" t="s">
        <v>204</v>
      </c>
      <c r="K47" s="314" t="s">
        <v>204</v>
      </c>
      <c r="L47" s="314" t="s">
        <v>204</v>
      </c>
      <c r="M47" s="314" t="s">
        <v>204</v>
      </c>
      <c r="N47" s="314" t="s">
        <v>204</v>
      </c>
      <c r="O47" s="314" t="s">
        <v>204</v>
      </c>
      <c r="P47" s="313">
        <v>325</v>
      </c>
      <c r="Q47" s="313">
        <v>425</v>
      </c>
      <c r="R47" s="313">
        <v>491</v>
      </c>
      <c r="S47" s="313">
        <v>452</v>
      </c>
      <c r="T47" s="313">
        <v>436</v>
      </c>
      <c r="U47" s="313">
        <v>462</v>
      </c>
      <c r="V47" s="313">
        <v>381</v>
      </c>
      <c r="W47" s="313">
        <v>369</v>
      </c>
    </row>
    <row r="48" spans="2:23">
      <c r="B48" s="312" t="s">
        <v>240</v>
      </c>
      <c r="C48" s="314" t="s">
        <v>204</v>
      </c>
      <c r="D48" s="314" t="s">
        <v>204</v>
      </c>
      <c r="E48" s="314" t="s">
        <v>204</v>
      </c>
      <c r="F48" s="314" t="s">
        <v>204</v>
      </c>
      <c r="G48" s="314" t="s">
        <v>204</v>
      </c>
      <c r="H48" s="314" t="s">
        <v>204</v>
      </c>
      <c r="I48" s="313">
        <v>233</v>
      </c>
      <c r="J48" s="313">
        <v>280</v>
      </c>
      <c r="K48" s="313">
        <v>347</v>
      </c>
      <c r="L48" s="313">
        <v>360</v>
      </c>
      <c r="M48" s="313">
        <v>363</v>
      </c>
      <c r="N48" s="313">
        <v>375</v>
      </c>
      <c r="O48" s="313">
        <v>364</v>
      </c>
      <c r="P48" s="313">
        <v>336</v>
      </c>
      <c r="Q48" s="313">
        <v>299</v>
      </c>
      <c r="R48" s="313">
        <v>259</v>
      </c>
      <c r="S48" s="313">
        <v>268</v>
      </c>
      <c r="T48" s="313">
        <v>306</v>
      </c>
      <c r="U48" s="313">
        <v>319</v>
      </c>
      <c r="V48" s="313">
        <v>338</v>
      </c>
      <c r="W48" s="314" t="s">
        <v>204</v>
      </c>
    </row>
    <row r="49" spans="2:23">
      <c r="B49" s="312" t="s">
        <v>241</v>
      </c>
      <c r="C49" s="313">
        <v>465</v>
      </c>
      <c r="D49" s="313">
        <v>476</v>
      </c>
      <c r="E49" s="313">
        <v>470</v>
      </c>
      <c r="F49" s="313">
        <v>465</v>
      </c>
      <c r="G49" s="313">
        <v>440</v>
      </c>
      <c r="H49" s="313">
        <v>458</v>
      </c>
      <c r="I49" s="313">
        <v>434</v>
      </c>
      <c r="J49" s="313">
        <v>433</v>
      </c>
      <c r="K49" s="313">
        <v>400</v>
      </c>
      <c r="L49" s="313">
        <v>419</v>
      </c>
      <c r="M49" s="313">
        <v>407</v>
      </c>
      <c r="N49" s="313">
        <v>416</v>
      </c>
      <c r="O49" s="313">
        <v>410</v>
      </c>
      <c r="P49" s="313">
        <v>406</v>
      </c>
      <c r="Q49" s="313">
        <v>405</v>
      </c>
      <c r="R49" s="313">
        <v>400</v>
      </c>
      <c r="S49" s="313">
        <v>426</v>
      </c>
      <c r="T49" s="313">
        <v>425</v>
      </c>
      <c r="U49" s="313">
        <v>424</v>
      </c>
      <c r="V49" s="313">
        <v>424</v>
      </c>
      <c r="W49" s="314" t="s">
        <v>204</v>
      </c>
    </row>
    <row r="50" spans="2:23">
      <c r="B50" s="312" t="s">
        <v>242</v>
      </c>
      <c r="C50" s="314" t="s">
        <v>204</v>
      </c>
      <c r="D50" s="314" t="s">
        <v>204</v>
      </c>
      <c r="E50" s="314" t="s">
        <v>204</v>
      </c>
      <c r="F50" s="314" t="s">
        <v>204</v>
      </c>
      <c r="G50" s="314" t="s">
        <v>204</v>
      </c>
      <c r="H50" s="314" t="s">
        <v>204</v>
      </c>
      <c r="I50" s="314" t="s">
        <v>204</v>
      </c>
      <c r="J50" s="314" t="s">
        <v>204</v>
      </c>
      <c r="K50" s="313">
        <v>356</v>
      </c>
      <c r="L50" s="313">
        <v>354</v>
      </c>
      <c r="M50" s="313">
        <v>332</v>
      </c>
      <c r="N50" s="313">
        <v>340</v>
      </c>
      <c r="O50" s="313">
        <v>340</v>
      </c>
      <c r="P50" s="313">
        <v>311</v>
      </c>
      <c r="Q50" s="313">
        <v>349</v>
      </c>
      <c r="R50" s="313">
        <v>340</v>
      </c>
      <c r="S50" s="313">
        <v>354</v>
      </c>
      <c r="T50" s="313">
        <v>352</v>
      </c>
      <c r="U50" s="313">
        <v>356</v>
      </c>
      <c r="V50" s="313">
        <v>352</v>
      </c>
      <c r="W50" s="314" t="s">
        <v>204</v>
      </c>
    </row>
    <row r="51" spans="2:23">
      <c r="B51" s="312" t="s">
        <v>243</v>
      </c>
      <c r="C51" s="314" t="s">
        <v>204</v>
      </c>
      <c r="D51" s="314" t="s">
        <v>204</v>
      </c>
      <c r="E51" s="314" t="s">
        <v>204</v>
      </c>
      <c r="F51" s="314" t="s">
        <v>204</v>
      </c>
      <c r="G51" s="314" t="s">
        <v>204</v>
      </c>
      <c r="H51" s="314" t="s">
        <v>204</v>
      </c>
      <c r="I51" s="314" t="s">
        <v>204</v>
      </c>
      <c r="J51" s="314" t="s">
        <v>204</v>
      </c>
      <c r="K51" s="314" t="s">
        <v>204</v>
      </c>
      <c r="L51" s="314" t="s">
        <v>204</v>
      </c>
      <c r="M51" s="314" t="s">
        <v>204</v>
      </c>
      <c r="N51" s="314" t="s">
        <v>204</v>
      </c>
      <c r="O51" s="314" t="s">
        <v>204</v>
      </c>
      <c r="P51" s="314" t="s">
        <v>204</v>
      </c>
      <c r="Q51" s="314" t="s">
        <v>204</v>
      </c>
      <c r="R51" s="313">
        <v>178</v>
      </c>
      <c r="S51" s="314" t="s">
        <v>204</v>
      </c>
      <c r="T51" s="313">
        <v>229</v>
      </c>
      <c r="U51" s="313">
        <v>226</v>
      </c>
      <c r="V51" s="313">
        <v>252</v>
      </c>
      <c r="W51" s="313">
        <v>256</v>
      </c>
    </row>
    <row r="55" spans="2:23">
      <c r="B55" t="s">
        <v>51</v>
      </c>
    </row>
    <row r="56" spans="2:23">
      <c r="B56" t="s">
        <v>1489</v>
      </c>
    </row>
  </sheetData>
  <hyperlinks>
    <hyperlink ref="A1" location="Indice!A1" display="Regresar &lt;-"/>
  </hyperlinks>
  <pageMargins left="0.7" right="0.7" top="0.75" bottom="0.75" header="0.3" footer="0.3"/>
  <pageSetup paperSize="9" orientation="portrait" verticalDpi="0"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54"/>
  <sheetViews>
    <sheetView workbookViewId="0"/>
  </sheetViews>
  <sheetFormatPr baseColWidth="10" defaultRowHeight="15"/>
  <cols>
    <col min="2" max="2" width="39.5703125" customWidth="1"/>
    <col min="3" max="3" width="17.28515625" customWidth="1"/>
  </cols>
  <sheetData>
    <row r="1" spans="1:18">
      <c r="A1" s="1" t="s">
        <v>1552</v>
      </c>
    </row>
    <row r="2" spans="1:18" ht="21">
      <c r="B2" s="2" t="s">
        <v>1004</v>
      </c>
    </row>
    <row r="3" spans="1:18" ht="21">
      <c r="B3" s="41" t="s">
        <v>1079</v>
      </c>
    </row>
    <row r="4" spans="1:18" ht="21">
      <c r="B4" s="41"/>
    </row>
    <row r="5" spans="1:18" ht="15.75">
      <c r="B5" s="47" t="s">
        <v>1088</v>
      </c>
    </row>
    <row r="8" spans="1:18">
      <c r="B8" s="73" t="s">
        <v>1091</v>
      </c>
    </row>
    <row r="9" spans="1:18">
      <c r="B9" s="83" t="s">
        <v>1089</v>
      </c>
      <c r="C9" s="6" t="s">
        <v>1082</v>
      </c>
    </row>
    <row r="10" spans="1:18">
      <c r="B10" s="83" t="s">
        <v>187</v>
      </c>
      <c r="C10" s="6" t="s">
        <v>1090</v>
      </c>
    </row>
    <row r="11" spans="1:18">
      <c r="B11" s="9" t="s">
        <v>1086</v>
      </c>
      <c r="C11" s="9" t="s">
        <v>103</v>
      </c>
      <c r="D11" s="9" t="s">
        <v>104</v>
      </c>
      <c r="E11" s="9" t="s">
        <v>105</v>
      </c>
      <c r="F11" s="9" t="s">
        <v>106</v>
      </c>
      <c r="G11" s="9" t="s">
        <v>107</v>
      </c>
      <c r="H11" s="9" t="s">
        <v>108</v>
      </c>
      <c r="I11" s="9" t="s">
        <v>109</v>
      </c>
      <c r="J11" s="9" t="s">
        <v>110</v>
      </c>
      <c r="K11" s="9" t="s">
        <v>111</v>
      </c>
      <c r="L11" s="9" t="s">
        <v>112</v>
      </c>
      <c r="M11" s="9" t="s">
        <v>113</v>
      </c>
      <c r="N11" s="9" t="s">
        <v>114</v>
      </c>
      <c r="O11" s="9" t="s">
        <v>115</v>
      </c>
      <c r="P11" s="9" t="s">
        <v>116</v>
      </c>
      <c r="Q11" s="9" t="s">
        <v>117</v>
      </c>
      <c r="R11" s="9" t="s">
        <v>148</v>
      </c>
    </row>
    <row r="12" spans="1:18">
      <c r="B12" s="312" t="s">
        <v>202</v>
      </c>
      <c r="C12" s="313">
        <v>220275</v>
      </c>
      <c r="D12" s="313">
        <v>223929</v>
      </c>
      <c r="E12" s="313">
        <v>226623</v>
      </c>
      <c r="F12" s="313">
        <v>227480</v>
      </c>
      <c r="G12" s="313">
        <v>224543</v>
      </c>
      <c r="H12" s="313">
        <v>222009</v>
      </c>
      <c r="I12" s="313">
        <v>219839</v>
      </c>
      <c r="J12" s="313">
        <v>214974</v>
      </c>
      <c r="K12" s="313">
        <v>211487</v>
      </c>
      <c r="L12" s="313">
        <v>211861</v>
      </c>
      <c r="M12" s="313">
        <v>213409</v>
      </c>
      <c r="N12" s="313">
        <v>218028</v>
      </c>
      <c r="O12" s="313">
        <v>220957</v>
      </c>
      <c r="P12" s="313">
        <v>221614</v>
      </c>
      <c r="Q12" s="313">
        <v>223956</v>
      </c>
      <c r="R12" s="313">
        <v>225732</v>
      </c>
    </row>
    <row r="13" spans="1:18">
      <c r="B13" s="312" t="s">
        <v>214</v>
      </c>
      <c r="C13" s="313">
        <v>25683</v>
      </c>
      <c r="D13" s="313">
        <v>26209</v>
      </c>
      <c r="E13" s="313">
        <v>26154</v>
      </c>
      <c r="F13" s="313">
        <v>25317</v>
      </c>
      <c r="G13" s="313">
        <v>25108</v>
      </c>
      <c r="H13" s="313">
        <v>23774</v>
      </c>
      <c r="I13" s="313">
        <v>22672</v>
      </c>
      <c r="J13" s="313">
        <v>21896</v>
      </c>
      <c r="K13" s="313">
        <v>21184</v>
      </c>
      <c r="L13" s="313">
        <v>20836</v>
      </c>
      <c r="M13" s="313">
        <v>21158</v>
      </c>
      <c r="N13" s="313">
        <v>21542</v>
      </c>
      <c r="O13" s="313">
        <v>22018</v>
      </c>
      <c r="P13" s="313">
        <v>22229</v>
      </c>
      <c r="Q13" s="313">
        <v>22262</v>
      </c>
      <c r="R13" s="313">
        <v>21529</v>
      </c>
    </row>
    <row r="14" spans="1:18">
      <c r="B14" s="320"/>
      <c r="C14" s="320"/>
      <c r="D14" s="320"/>
      <c r="E14" s="320"/>
      <c r="F14" s="320"/>
      <c r="G14" s="320"/>
      <c r="H14" s="320"/>
      <c r="I14" s="320"/>
      <c r="J14" s="320"/>
      <c r="K14" s="320"/>
      <c r="L14" s="320"/>
      <c r="M14" s="320"/>
      <c r="N14" s="320"/>
      <c r="O14" s="320"/>
      <c r="P14" s="320"/>
      <c r="Q14" s="320"/>
      <c r="R14" s="320"/>
    </row>
    <row r="15" spans="1:18">
      <c r="B15" s="83" t="s">
        <v>1089</v>
      </c>
      <c r="C15" s="6" t="s">
        <v>1092</v>
      </c>
      <c r="D15" s="320"/>
      <c r="E15" s="320"/>
      <c r="F15" s="320"/>
      <c r="G15" s="320"/>
      <c r="H15" s="320"/>
      <c r="I15" s="320"/>
      <c r="J15" s="320"/>
      <c r="K15" s="320"/>
      <c r="L15" s="320"/>
      <c r="M15" s="320"/>
      <c r="N15" s="320"/>
      <c r="O15" s="320"/>
      <c r="P15" s="320"/>
      <c r="Q15" s="320"/>
      <c r="R15" s="320"/>
    </row>
    <row r="16" spans="1:18">
      <c r="B16" s="9" t="s">
        <v>1086</v>
      </c>
      <c r="C16" s="9" t="s">
        <v>103</v>
      </c>
      <c r="D16" s="9" t="s">
        <v>104</v>
      </c>
      <c r="E16" s="9" t="s">
        <v>105</v>
      </c>
      <c r="F16" s="9" t="s">
        <v>106</v>
      </c>
      <c r="G16" s="9" t="s">
        <v>107</v>
      </c>
      <c r="H16" s="9" t="s">
        <v>108</v>
      </c>
      <c r="I16" s="9" t="s">
        <v>109</v>
      </c>
      <c r="J16" s="9" t="s">
        <v>110</v>
      </c>
      <c r="K16" s="9" t="s">
        <v>111</v>
      </c>
      <c r="L16" s="9" t="s">
        <v>112</v>
      </c>
      <c r="M16" s="9" t="s">
        <v>113</v>
      </c>
      <c r="N16" s="9" t="s">
        <v>114</v>
      </c>
      <c r="O16" s="9" t="s">
        <v>115</v>
      </c>
      <c r="P16" s="9" t="s">
        <v>116</v>
      </c>
      <c r="Q16" s="9" t="s">
        <v>117</v>
      </c>
      <c r="R16" s="9" t="s">
        <v>148</v>
      </c>
    </row>
    <row r="17" spans="2:18">
      <c r="B17" s="312" t="s">
        <v>202</v>
      </c>
      <c r="C17" s="313">
        <v>204088</v>
      </c>
      <c r="D17" s="313">
        <v>210674</v>
      </c>
      <c r="E17" s="313">
        <v>216033</v>
      </c>
      <c r="F17" s="313">
        <v>217516</v>
      </c>
      <c r="G17" s="313">
        <v>217265</v>
      </c>
      <c r="H17" s="313">
        <v>216136</v>
      </c>
      <c r="I17" s="313">
        <v>214296</v>
      </c>
      <c r="J17" s="313">
        <v>209150</v>
      </c>
      <c r="K17" s="313">
        <v>206633</v>
      </c>
      <c r="L17" s="313">
        <v>207700</v>
      </c>
      <c r="M17" s="313">
        <v>209322</v>
      </c>
      <c r="N17" s="313">
        <v>214058</v>
      </c>
      <c r="O17" s="313">
        <v>217024</v>
      </c>
      <c r="P17" s="313">
        <v>217305</v>
      </c>
      <c r="Q17" s="313">
        <v>220695</v>
      </c>
      <c r="R17" s="313">
        <v>221193</v>
      </c>
    </row>
    <row r="18" spans="2:18">
      <c r="B18" s="312" t="s">
        <v>214</v>
      </c>
      <c r="C18" s="313">
        <v>22554</v>
      </c>
      <c r="D18" s="313">
        <v>26209</v>
      </c>
      <c r="E18" s="313">
        <v>26154</v>
      </c>
      <c r="F18" s="313">
        <v>25317</v>
      </c>
      <c r="G18" s="313">
        <v>25108</v>
      </c>
      <c r="H18" s="313">
        <v>23774</v>
      </c>
      <c r="I18" s="313">
        <v>22672</v>
      </c>
      <c r="J18" s="313">
        <v>21896</v>
      </c>
      <c r="K18" s="313">
        <v>21184</v>
      </c>
      <c r="L18" s="313">
        <v>20836</v>
      </c>
      <c r="M18" s="313">
        <v>21158</v>
      </c>
      <c r="N18" s="313">
        <v>21542</v>
      </c>
      <c r="O18" s="313">
        <v>22018</v>
      </c>
      <c r="P18" s="313">
        <v>22229</v>
      </c>
      <c r="Q18" s="313">
        <v>22262</v>
      </c>
      <c r="R18" s="313">
        <v>21529</v>
      </c>
    </row>
    <row r="19" spans="2:18">
      <c r="B19" s="320"/>
      <c r="C19" s="320"/>
      <c r="D19" s="320"/>
      <c r="E19" s="320"/>
      <c r="F19" s="320"/>
      <c r="G19" s="320"/>
      <c r="H19" s="320"/>
      <c r="I19" s="320"/>
      <c r="J19" s="320"/>
      <c r="K19" s="320"/>
      <c r="L19" s="320"/>
      <c r="M19" s="320"/>
      <c r="N19" s="320"/>
      <c r="O19" s="320"/>
      <c r="P19" s="320"/>
      <c r="Q19" s="320"/>
      <c r="R19" s="320"/>
    </row>
    <row r="20" spans="2:18">
      <c r="B20" s="83" t="s">
        <v>1089</v>
      </c>
      <c r="C20" s="6" t="s">
        <v>1093</v>
      </c>
      <c r="D20" s="320"/>
      <c r="E20" s="320"/>
      <c r="F20" s="320"/>
      <c r="G20" s="320"/>
      <c r="H20" s="320"/>
      <c r="I20" s="320"/>
      <c r="J20" s="320"/>
      <c r="K20" s="320"/>
      <c r="L20" s="320"/>
      <c r="M20" s="320"/>
      <c r="N20" s="320"/>
      <c r="O20" s="320"/>
      <c r="P20" s="320"/>
      <c r="Q20" s="320"/>
      <c r="R20" s="320"/>
    </row>
    <row r="21" spans="2:18">
      <c r="B21" s="9" t="s">
        <v>1086</v>
      </c>
      <c r="C21" s="9" t="s">
        <v>103</v>
      </c>
      <c r="D21" s="9" t="s">
        <v>104</v>
      </c>
      <c r="E21" s="9" t="s">
        <v>105</v>
      </c>
      <c r="F21" s="9" t="s">
        <v>106</v>
      </c>
      <c r="G21" s="9" t="s">
        <v>107</v>
      </c>
      <c r="H21" s="9" t="s">
        <v>108</v>
      </c>
      <c r="I21" s="9" t="s">
        <v>109</v>
      </c>
      <c r="J21" s="9" t="s">
        <v>110</v>
      </c>
      <c r="K21" s="9" t="s">
        <v>111</v>
      </c>
      <c r="L21" s="9" t="s">
        <v>112</v>
      </c>
      <c r="M21" s="9" t="s">
        <v>113</v>
      </c>
      <c r="N21" s="9" t="s">
        <v>114</v>
      </c>
      <c r="O21" s="9" t="s">
        <v>115</v>
      </c>
      <c r="P21" s="9" t="s">
        <v>116</v>
      </c>
      <c r="Q21" s="9" t="s">
        <v>117</v>
      </c>
      <c r="R21" s="9" t="s">
        <v>148</v>
      </c>
    </row>
    <row r="22" spans="2:18">
      <c r="B22" s="312" t="s">
        <v>202</v>
      </c>
      <c r="C22" s="313">
        <v>44632</v>
      </c>
      <c r="D22" s="313">
        <v>48398</v>
      </c>
      <c r="E22" s="313">
        <v>48964</v>
      </c>
      <c r="F22" s="313">
        <v>50901</v>
      </c>
      <c r="G22" s="313">
        <v>51719</v>
      </c>
      <c r="H22" s="313">
        <v>53206</v>
      </c>
      <c r="I22" s="313">
        <v>55227</v>
      </c>
      <c r="J22" s="313">
        <v>53876</v>
      </c>
      <c r="K22" s="313">
        <v>55923</v>
      </c>
      <c r="L22" s="313">
        <v>56547</v>
      </c>
      <c r="M22" s="313">
        <v>56997</v>
      </c>
      <c r="N22" s="313">
        <v>58125</v>
      </c>
      <c r="O22" s="313">
        <v>59335</v>
      </c>
      <c r="P22" s="313">
        <v>59035</v>
      </c>
      <c r="Q22" s="313">
        <v>58913</v>
      </c>
      <c r="R22" s="313">
        <v>61378</v>
      </c>
    </row>
    <row r="23" spans="2:18">
      <c r="B23" s="312" t="s">
        <v>214</v>
      </c>
      <c r="C23" s="313">
        <v>1915</v>
      </c>
      <c r="D23" s="313">
        <v>2383</v>
      </c>
      <c r="E23" s="313">
        <v>2591</v>
      </c>
      <c r="F23" s="313">
        <v>2170</v>
      </c>
      <c r="G23" s="313">
        <v>2241</v>
      </c>
      <c r="H23" s="313">
        <v>2044</v>
      </c>
      <c r="I23" s="313">
        <v>2342</v>
      </c>
      <c r="J23" s="313">
        <v>2112</v>
      </c>
      <c r="K23" s="313">
        <v>2492</v>
      </c>
      <c r="L23" s="313">
        <v>2394</v>
      </c>
      <c r="M23" s="313">
        <v>2685</v>
      </c>
      <c r="N23" s="313">
        <v>2589</v>
      </c>
      <c r="O23" s="313">
        <v>2804</v>
      </c>
      <c r="P23" s="313">
        <v>2580</v>
      </c>
      <c r="Q23" s="313">
        <v>2445</v>
      </c>
      <c r="R23" s="313">
        <v>2487</v>
      </c>
    </row>
    <row r="24" spans="2:18">
      <c r="B24" s="320"/>
      <c r="C24" s="320"/>
      <c r="D24" s="320"/>
      <c r="E24" s="320"/>
      <c r="F24" s="320"/>
      <c r="G24" s="320"/>
      <c r="H24" s="320"/>
      <c r="I24" s="320"/>
      <c r="J24" s="320"/>
      <c r="K24" s="320"/>
      <c r="L24" s="320"/>
      <c r="M24" s="320"/>
      <c r="N24" s="320"/>
      <c r="O24" s="320"/>
      <c r="P24" s="320"/>
      <c r="Q24" s="320"/>
      <c r="R24" s="320"/>
    </row>
    <row r="25" spans="2:18">
      <c r="B25" s="83" t="s">
        <v>1089</v>
      </c>
      <c r="C25" s="6" t="s">
        <v>1094</v>
      </c>
      <c r="D25" s="320"/>
      <c r="E25" s="320"/>
      <c r="F25" s="320"/>
      <c r="G25" s="320"/>
      <c r="H25" s="320"/>
      <c r="I25" s="320"/>
      <c r="J25" s="320"/>
      <c r="K25" s="320"/>
      <c r="L25" s="320"/>
      <c r="M25" s="320"/>
      <c r="N25" s="320"/>
      <c r="O25" s="320"/>
      <c r="P25" s="320"/>
      <c r="Q25" s="320"/>
      <c r="R25" s="320"/>
    </row>
    <row r="26" spans="2:18">
      <c r="B26" s="9" t="s">
        <v>1086</v>
      </c>
      <c r="C26" s="9" t="s">
        <v>103</v>
      </c>
      <c r="D26" s="9" t="s">
        <v>104</v>
      </c>
      <c r="E26" s="9" t="s">
        <v>105</v>
      </c>
      <c r="F26" s="9" t="s">
        <v>106</v>
      </c>
      <c r="G26" s="9" t="s">
        <v>107</v>
      </c>
      <c r="H26" s="9" t="s">
        <v>108</v>
      </c>
      <c r="I26" s="9" t="s">
        <v>109</v>
      </c>
      <c r="J26" s="9" t="s">
        <v>110</v>
      </c>
      <c r="K26" s="9" t="s">
        <v>111</v>
      </c>
      <c r="L26" s="9" t="s">
        <v>112</v>
      </c>
      <c r="M26" s="9" t="s">
        <v>113</v>
      </c>
      <c r="N26" s="9" t="s">
        <v>114</v>
      </c>
      <c r="O26" s="9" t="s">
        <v>115</v>
      </c>
      <c r="P26" s="9" t="s">
        <v>116</v>
      </c>
      <c r="Q26" s="9" t="s">
        <v>117</v>
      </c>
      <c r="R26" s="9" t="s">
        <v>148</v>
      </c>
    </row>
    <row r="27" spans="2:18">
      <c r="B27" s="312" t="s">
        <v>202</v>
      </c>
      <c r="C27" s="313">
        <v>87835</v>
      </c>
      <c r="D27" s="313">
        <v>88001</v>
      </c>
      <c r="E27" s="313">
        <v>87252</v>
      </c>
      <c r="F27" s="313">
        <v>83472</v>
      </c>
      <c r="G27" s="313">
        <v>81743</v>
      </c>
      <c r="H27" s="313">
        <v>78615</v>
      </c>
      <c r="I27" s="313">
        <v>73611</v>
      </c>
      <c r="J27" s="313">
        <v>67421</v>
      </c>
      <c r="K27" s="313">
        <v>62897</v>
      </c>
      <c r="L27" s="313">
        <v>59208</v>
      </c>
      <c r="M27" s="313">
        <v>56528</v>
      </c>
      <c r="N27" s="313">
        <v>53955</v>
      </c>
      <c r="O27" s="313">
        <v>53428</v>
      </c>
      <c r="P27" s="313">
        <v>53229</v>
      </c>
      <c r="Q27" s="313">
        <v>53919</v>
      </c>
      <c r="R27" s="313">
        <v>51578</v>
      </c>
    </row>
    <row r="28" spans="2:18">
      <c r="B28" s="312" t="s">
        <v>214</v>
      </c>
      <c r="C28" s="313">
        <v>12584</v>
      </c>
      <c r="D28" s="313">
        <v>15657</v>
      </c>
      <c r="E28" s="313">
        <v>15569</v>
      </c>
      <c r="F28" s="313">
        <v>13091</v>
      </c>
      <c r="G28" s="313">
        <v>14540</v>
      </c>
      <c r="H28" s="313">
        <v>14789</v>
      </c>
      <c r="I28" s="313">
        <v>14276</v>
      </c>
      <c r="J28" s="313">
        <v>13263</v>
      </c>
      <c r="K28" s="313">
        <v>11801</v>
      </c>
      <c r="L28" s="313">
        <v>12023</v>
      </c>
      <c r="M28" s="313">
        <v>12129</v>
      </c>
      <c r="N28" s="313">
        <v>11658</v>
      </c>
      <c r="O28" s="313">
        <v>11263</v>
      </c>
      <c r="P28" s="313">
        <v>11917</v>
      </c>
      <c r="Q28" s="313">
        <v>11365</v>
      </c>
      <c r="R28" s="313">
        <v>11197</v>
      </c>
    </row>
    <row r="29" spans="2:18">
      <c r="B29" s="320"/>
      <c r="C29" s="320"/>
      <c r="D29" s="320"/>
      <c r="E29" s="320"/>
      <c r="F29" s="320"/>
      <c r="G29" s="320"/>
      <c r="H29" s="320"/>
      <c r="I29" s="320"/>
      <c r="J29" s="320"/>
      <c r="K29" s="320"/>
      <c r="L29" s="320"/>
      <c r="M29" s="320"/>
      <c r="N29" s="320"/>
      <c r="O29" s="320"/>
      <c r="P29" s="320"/>
      <c r="Q29" s="320"/>
      <c r="R29" s="320"/>
    </row>
    <row r="30" spans="2:18">
      <c r="B30" s="83" t="s">
        <v>1089</v>
      </c>
      <c r="C30" s="6" t="s">
        <v>1095</v>
      </c>
      <c r="D30" s="320"/>
      <c r="E30" s="320"/>
      <c r="F30" s="320"/>
      <c r="G30" s="320"/>
      <c r="H30" s="320"/>
      <c r="I30" s="320"/>
      <c r="J30" s="320"/>
      <c r="K30" s="320"/>
      <c r="L30" s="320"/>
      <c r="M30" s="320"/>
      <c r="N30" s="320"/>
      <c r="O30" s="320"/>
      <c r="P30" s="320"/>
      <c r="Q30" s="320"/>
      <c r="R30" s="320"/>
    </row>
    <row r="31" spans="2:18">
      <c r="B31" s="9" t="s">
        <v>1086</v>
      </c>
      <c r="C31" s="9" t="s">
        <v>103</v>
      </c>
      <c r="D31" s="9" t="s">
        <v>104</v>
      </c>
      <c r="E31" s="9" t="s">
        <v>105</v>
      </c>
      <c r="F31" s="9" t="s">
        <v>106</v>
      </c>
      <c r="G31" s="9" t="s">
        <v>107</v>
      </c>
      <c r="H31" s="9" t="s">
        <v>108</v>
      </c>
      <c r="I31" s="9" t="s">
        <v>109</v>
      </c>
      <c r="J31" s="9" t="s">
        <v>110</v>
      </c>
      <c r="K31" s="9" t="s">
        <v>111</v>
      </c>
      <c r="L31" s="9" t="s">
        <v>112</v>
      </c>
      <c r="M31" s="9" t="s">
        <v>113</v>
      </c>
      <c r="N31" s="9" t="s">
        <v>114</v>
      </c>
      <c r="O31" s="9" t="s">
        <v>115</v>
      </c>
      <c r="P31" s="9" t="s">
        <v>116</v>
      </c>
      <c r="Q31" s="9" t="s">
        <v>117</v>
      </c>
      <c r="R31" s="9" t="s">
        <v>148</v>
      </c>
    </row>
    <row r="32" spans="2:18">
      <c r="B32" s="312" t="s">
        <v>202</v>
      </c>
      <c r="C32" s="313">
        <v>17997</v>
      </c>
      <c r="D32" s="313">
        <v>17885</v>
      </c>
      <c r="E32" s="313">
        <v>16235</v>
      </c>
      <c r="F32" s="313">
        <v>15822</v>
      </c>
      <c r="G32" s="313">
        <v>15553</v>
      </c>
      <c r="H32" s="313">
        <v>13105</v>
      </c>
      <c r="I32" s="313">
        <v>11675</v>
      </c>
      <c r="J32" s="313">
        <v>9037</v>
      </c>
      <c r="K32" s="313">
        <v>6565</v>
      </c>
      <c r="L32" s="313">
        <v>6172</v>
      </c>
      <c r="M32" s="313">
        <v>8028</v>
      </c>
      <c r="N32" s="313">
        <v>4906</v>
      </c>
      <c r="O32" s="313">
        <v>1393</v>
      </c>
      <c r="P32" s="313">
        <v>1115</v>
      </c>
      <c r="Q32" s="313">
        <v>1117</v>
      </c>
      <c r="R32" s="313">
        <v>956</v>
      </c>
    </row>
    <row r="33" spans="2:18">
      <c r="B33" s="312" t="s">
        <v>214</v>
      </c>
      <c r="C33" s="313">
        <v>0</v>
      </c>
      <c r="D33" s="313">
        <v>358</v>
      </c>
      <c r="E33" s="313">
        <v>390</v>
      </c>
      <c r="F33" s="313">
        <v>0</v>
      </c>
      <c r="G33" s="313">
        <v>0</v>
      </c>
      <c r="H33" s="313">
        <v>0</v>
      </c>
      <c r="I33" s="313">
        <v>0</v>
      </c>
      <c r="J33" s="313">
        <v>0</v>
      </c>
      <c r="K33" s="313">
        <v>0</v>
      </c>
      <c r="L33" s="313">
        <v>0</v>
      </c>
      <c r="M33" s="313">
        <v>0</v>
      </c>
      <c r="N33" s="313">
        <v>0</v>
      </c>
      <c r="O33" s="313">
        <v>0</v>
      </c>
      <c r="P33" s="313">
        <v>0</v>
      </c>
      <c r="Q33" s="313">
        <v>0</v>
      </c>
      <c r="R33" s="313">
        <v>0</v>
      </c>
    </row>
    <row r="34" spans="2:18">
      <c r="B34" s="320"/>
      <c r="C34" s="320"/>
      <c r="D34" s="320"/>
      <c r="E34" s="320"/>
      <c r="F34" s="320"/>
      <c r="G34" s="320"/>
      <c r="H34" s="320"/>
      <c r="I34" s="320"/>
      <c r="J34" s="320"/>
      <c r="K34" s="320"/>
      <c r="L34" s="320"/>
      <c r="M34" s="320"/>
      <c r="N34" s="320"/>
      <c r="O34" s="320"/>
      <c r="P34" s="320"/>
      <c r="Q34" s="320"/>
      <c r="R34" s="320"/>
    </row>
    <row r="35" spans="2:18">
      <c r="B35" s="83" t="s">
        <v>1089</v>
      </c>
      <c r="C35" s="318" t="s">
        <v>1096</v>
      </c>
      <c r="D35" s="320"/>
      <c r="E35" s="320"/>
      <c r="F35" s="320"/>
      <c r="G35" s="320"/>
      <c r="H35" s="320"/>
      <c r="I35" s="320"/>
      <c r="J35" s="320"/>
      <c r="K35" s="320"/>
      <c r="L35" s="320"/>
      <c r="M35" s="320"/>
      <c r="N35" s="320"/>
      <c r="O35" s="320"/>
      <c r="P35" s="320"/>
      <c r="Q35" s="320"/>
      <c r="R35" s="320"/>
    </row>
    <row r="36" spans="2:18">
      <c r="B36" s="9" t="s">
        <v>1086</v>
      </c>
      <c r="C36" s="9" t="s">
        <v>103</v>
      </c>
      <c r="D36" s="9" t="s">
        <v>104</v>
      </c>
      <c r="E36" s="9" t="s">
        <v>105</v>
      </c>
      <c r="F36" s="9" t="s">
        <v>106</v>
      </c>
      <c r="G36" s="9" t="s">
        <v>107</v>
      </c>
      <c r="H36" s="9" t="s">
        <v>108</v>
      </c>
      <c r="I36" s="9" t="s">
        <v>109</v>
      </c>
      <c r="J36" s="9" t="s">
        <v>110</v>
      </c>
      <c r="K36" s="9" t="s">
        <v>111</v>
      </c>
      <c r="L36" s="9" t="s">
        <v>112</v>
      </c>
      <c r="M36" s="9" t="s">
        <v>113</v>
      </c>
      <c r="N36" s="9" t="s">
        <v>114</v>
      </c>
      <c r="O36" s="9" t="s">
        <v>115</v>
      </c>
      <c r="P36" s="9" t="s">
        <v>116</v>
      </c>
      <c r="Q36" s="9" t="s">
        <v>117</v>
      </c>
      <c r="R36" s="9" t="s">
        <v>148</v>
      </c>
    </row>
    <row r="37" spans="2:18">
      <c r="B37" s="312" t="s">
        <v>202</v>
      </c>
      <c r="C37" s="313">
        <v>26635</v>
      </c>
      <c r="D37" s="313">
        <v>30513</v>
      </c>
      <c r="E37" s="313">
        <v>32729</v>
      </c>
      <c r="F37" s="313">
        <v>35079</v>
      </c>
      <c r="G37" s="313">
        <v>36166</v>
      </c>
      <c r="H37" s="313">
        <v>40102</v>
      </c>
      <c r="I37" s="313">
        <v>43552</v>
      </c>
      <c r="J37" s="313">
        <v>44839</v>
      </c>
      <c r="K37" s="313">
        <v>49359</v>
      </c>
      <c r="L37" s="313">
        <v>50375</v>
      </c>
      <c r="M37" s="313">
        <v>48969</v>
      </c>
      <c r="N37" s="313">
        <v>53219</v>
      </c>
      <c r="O37" s="313">
        <v>57943</v>
      </c>
      <c r="P37" s="313">
        <v>57920</v>
      </c>
      <c r="Q37" s="313">
        <v>57795</v>
      </c>
      <c r="R37" s="313">
        <v>60422</v>
      </c>
    </row>
    <row r="38" spans="2:18">
      <c r="B38" s="312" t="s">
        <v>214</v>
      </c>
      <c r="C38" s="313">
        <v>1915</v>
      </c>
      <c r="D38" s="313">
        <v>2025</v>
      </c>
      <c r="E38" s="313">
        <v>2202</v>
      </c>
      <c r="F38" s="313">
        <v>2170</v>
      </c>
      <c r="G38" s="313">
        <v>2241</v>
      </c>
      <c r="H38" s="313">
        <v>2044</v>
      </c>
      <c r="I38" s="313">
        <v>2342</v>
      </c>
      <c r="J38" s="313">
        <v>2112</v>
      </c>
      <c r="K38" s="313">
        <v>2492</v>
      </c>
      <c r="L38" s="313">
        <v>2394</v>
      </c>
      <c r="M38" s="313">
        <v>2685</v>
      </c>
      <c r="N38" s="313">
        <v>2589</v>
      </c>
      <c r="O38" s="313">
        <v>2804</v>
      </c>
      <c r="P38" s="313">
        <v>2580</v>
      </c>
      <c r="Q38" s="313">
        <v>2445</v>
      </c>
      <c r="R38" s="313">
        <v>2487</v>
      </c>
    </row>
    <row r="39" spans="2:18">
      <c r="B39" s="320"/>
      <c r="C39" s="320"/>
      <c r="D39" s="320"/>
      <c r="E39" s="320"/>
      <c r="F39" s="320"/>
      <c r="G39" s="320"/>
      <c r="H39" s="320"/>
      <c r="I39" s="320"/>
      <c r="J39" s="320"/>
      <c r="K39" s="320"/>
      <c r="L39" s="320"/>
      <c r="M39" s="320"/>
      <c r="N39" s="320"/>
      <c r="O39" s="320"/>
      <c r="P39" s="320"/>
      <c r="Q39" s="320"/>
      <c r="R39" s="320"/>
    </row>
    <row r="40" spans="2:18">
      <c r="B40" s="83" t="s">
        <v>1089</v>
      </c>
      <c r="C40" s="6" t="s">
        <v>1097</v>
      </c>
      <c r="D40" s="320"/>
      <c r="E40" s="320"/>
      <c r="F40" s="320"/>
      <c r="G40" s="320"/>
      <c r="H40" s="320"/>
      <c r="I40" s="320"/>
      <c r="J40" s="320"/>
      <c r="K40" s="320"/>
      <c r="L40" s="320"/>
      <c r="M40" s="320"/>
      <c r="N40" s="320"/>
      <c r="O40" s="320"/>
      <c r="P40" s="320"/>
      <c r="Q40" s="320"/>
      <c r="R40" s="320"/>
    </row>
    <row r="41" spans="2:18">
      <c r="B41" s="9" t="s">
        <v>1086</v>
      </c>
      <c r="C41" s="9" t="s">
        <v>103</v>
      </c>
      <c r="D41" s="9" t="s">
        <v>104</v>
      </c>
      <c r="E41" s="9" t="s">
        <v>105</v>
      </c>
      <c r="F41" s="9" t="s">
        <v>106</v>
      </c>
      <c r="G41" s="9" t="s">
        <v>107</v>
      </c>
      <c r="H41" s="9" t="s">
        <v>108</v>
      </c>
      <c r="I41" s="9" t="s">
        <v>109</v>
      </c>
      <c r="J41" s="9" t="s">
        <v>110</v>
      </c>
      <c r="K41" s="9" t="s">
        <v>111</v>
      </c>
      <c r="L41" s="9" t="s">
        <v>112</v>
      </c>
      <c r="M41" s="9" t="s">
        <v>113</v>
      </c>
      <c r="N41" s="9" t="s">
        <v>114</v>
      </c>
      <c r="O41" s="9" t="s">
        <v>115</v>
      </c>
      <c r="P41" s="9" t="s">
        <v>116</v>
      </c>
      <c r="Q41" s="9" t="s">
        <v>117</v>
      </c>
      <c r="R41" s="9" t="s">
        <v>148</v>
      </c>
    </row>
    <row r="42" spans="2:18">
      <c r="B42" s="312" t="s">
        <v>202</v>
      </c>
      <c r="C42" s="313">
        <v>45896</v>
      </c>
      <c r="D42" s="313">
        <v>47437</v>
      </c>
      <c r="E42" s="313">
        <v>51956</v>
      </c>
      <c r="F42" s="313">
        <v>52758</v>
      </c>
      <c r="G42" s="313">
        <v>54287</v>
      </c>
      <c r="H42" s="313">
        <v>55328</v>
      </c>
      <c r="I42" s="313">
        <v>56490</v>
      </c>
      <c r="J42" s="313">
        <v>57519</v>
      </c>
      <c r="K42" s="313">
        <v>56446</v>
      </c>
      <c r="L42" s="313">
        <v>59395</v>
      </c>
      <c r="M42" s="313">
        <v>62676</v>
      </c>
      <c r="N42" s="313">
        <v>64875</v>
      </c>
      <c r="O42" s="313">
        <v>65971</v>
      </c>
      <c r="P42" s="313">
        <v>66707</v>
      </c>
      <c r="Q42" s="313">
        <v>67583</v>
      </c>
      <c r="R42" s="313">
        <v>67386</v>
      </c>
    </row>
    <row r="43" spans="2:18">
      <c r="B43" s="312" t="s">
        <v>214</v>
      </c>
      <c r="C43" s="313">
        <v>3685</v>
      </c>
      <c r="D43" s="313">
        <v>3646</v>
      </c>
      <c r="E43" s="313">
        <v>3496</v>
      </c>
      <c r="F43" s="313">
        <v>3898</v>
      </c>
      <c r="G43" s="313">
        <v>3811</v>
      </c>
      <c r="H43" s="313">
        <v>4175</v>
      </c>
      <c r="I43" s="313">
        <v>3782</v>
      </c>
      <c r="J43" s="313">
        <v>4277</v>
      </c>
      <c r="K43" s="313">
        <v>3284</v>
      </c>
      <c r="L43" s="313">
        <v>3526</v>
      </c>
      <c r="M43" s="313">
        <v>3892</v>
      </c>
      <c r="N43" s="313">
        <v>3945</v>
      </c>
      <c r="O43" s="313">
        <v>4033</v>
      </c>
      <c r="P43" s="313">
        <v>4009</v>
      </c>
      <c r="Q43" s="313">
        <v>4379</v>
      </c>
      <c r="R43" s="313">
        <v>4079</v>
      </c>
    </row>
    <row r="44" spans="2:18">
      <c r="B44" s="320"/>
      <c r="C44" s="320"/>
      <c r="D44" s="320"/>
      <c r="E44" s="320"/>
      <c r="F44" s="320"/>
      <c r="G44" s="320"/>
      <c r="H44" s="320"/>
      <c r="I44" s="320"/>
      <c r="J44" s="320"/>
      <c r="K44" s="320"/>
      <c r="L44" s="320"/>
      <c r="M44" s="320"/>
      <c r="N44" s="320"/>
      <c r="O44" s="320"/>
      <c r="P44" s="320"/>
      <c r="Q44" s="320"/>
      <c r="R44" s="320"/>
    </row>
    <row r="45" spans="2:18">
      <c r="B45" s="83" t="s">
        <v>1089</v>
      </c>
      <c r="C45" s="6" t="s">
        <v>1098</v>
      </c>
      <c r="D45" s="320"/>
      <c r="E45" s="320"/>
      <c r="F45" s="320"/>
      <c r="G45" s="320"/>
      <c r="H45" s="320"/>
      <c r="I45" s="320"/>
      <c r="J45" s="320"/>
      <c r="K45" s="320"/>
      <c r="L45" s="320"/>
      <c r="M45" s="320"/>
      <c r="N45" s="320"/>
      <c r="O45" s="320"/>
      <c r="P45" s="320"/>
      <c r="Q45" s="320"/>
      <c r="R45" s="320"/>
    </row>
    <row r="46" spans="2:18">
      <c r="B46" s="9" t="s">
        <v>1086</v>
      </c>
      <c r="C46" s="9" t="s">
        <v>103</v>
      </c>
      <c r="D46" s="9" t="s">
        <v>104</v>
      </c>
      <c r="E46" s="9" t="s">
        <v>105</v>
      </c>
      <c r="F46" s="9" t="s">
        <v>106</v>
      </c>
      <c r="G46" s="9" t="s">
        <v>107</v>
      </c>
      <c r="H46" s="9" t="s">
        <v>108</v>
      </c>
      <c r="I46" s="9" t="s">
        <v>109</v>
      </c>
      <c r="J46" s="9" t="s">
        <v>110</v>
      </c>
      <c r="K46" s="9" t="s">
        <v>111</v>
      </c>
      <c r="L46" s="9" t="s">
        <v>112</v>
      </c>
      <c r="M46" s="9" t="s">
        <v>113</v>
      </c>
      <c r="N46" s="9" t="s">
        <v>114</v>
      </c>
      <c r="O46" s="9" t="s">
        <v>115</v>
      </c>
      <c r="P46" s="9" t="s">
        <v>116</v>
      </c>
      <c r="Q46" s="9" t="s">
        <v>117</v>
      </c>
      <c r="R46" s="9" t="s">
        <v>148</v>
      </c>
    </row>
    <row r="47" spans="2:18">
      <c r="B47" s="312" t="s">
        <v>202</v>
      </c>
      <c r="C47" s="313">
        <v>25702</v>
      </c>
      <c r="D47" s="313">
        <v>26802</v>
      </c>
      <c r="E47" s="313">
        <v>27861</v>
      </c>
      <c r="F47" s="313">
        <v>30385</v>
      </c>
      <c r="G47" s="313">
        <v>29516</v>
      </c>
      <c r="H47" s="313">
        <v>28987</v>
      </c>
      <c r="I47" s="313">
        <v>28967</v>
      </c>
      <c r="J47" s="313">
        <v>30335</v>
      </c>
      <c r="K47" s="313">
        <v>31367</v>
      </c>
      <c r="L47" s="313">
        <v>32551</v>
      </c>
      <c r="M47" s="313">
        <v>33122</v>
      </c>
      <c r="N47" s="313">
        <v>36441</v>
      </c>
      <c r="O47" s="313">
        <v>37740</v>
      </c>
      <c r="P47" s="313">
        <v>37839</v>
      </c>
      <c r="Q47" s="313">
        <v>40035</v>
      </c>
      <c r="R47" s="313">
        <v>40403</v>
      </c>
    </row>
    <row r="48" spans="2:18">
      <c r="B48" s="312" t="s">
        <v>214</v>
      </c>
      <c r="C48" s="313">
        <v>4370</v>
      </c>
      <c r="D48" s="313">
        <v>4523</v>
      </c>
      <c r="E48" s="313">
        <v>4498</v>
      </c>
      <c r="F48" s="313">
        <v>6158</v>
      </c>
      <c r="G48" s="313">
        <v>4516</v>
      </c>
      <c r="H48" s="313">
        <v>2767</v>
      </c>
      <c r="I48" s="313">
        <v>2272</v>
      </c>
      <c r="J48" s="313">
        <v>2245</v>
      </c>
      <c r="K48" s="313">
        <v>3607</v>
      </c>
      <c r="L48" s="313">
        <v>2894</v>
      </c>
      <c r="M48" s="313">
        <v>2452</v>
      </c>
      <c r="N48" s="313">
        <v>3350</v>
      </c>
      <c r="O48" s="313">
        <v>3918</v>
      </c>
      <c r="P48" s="313">
        <v>3724</v>
      </c>
      <c r="Q48" s="313">
        <v>4072</v>
      </c>
      <c r="R48" s="313">
        <v>3767</v>
      </c>
    </row>
    <row r="49" spans="2:18">
      <c r="B49" s="320"/>
      <c r="C49" s="320"/>
      <c r="D49" s="320"/>
      <c r="E49" s="320"/>
      <c r="F49" s="320"/>
      <c r="G49" s="320"/>
      <c r="H49" s="320"/>
      <c r="I49" s="320"/>
      <c r="J49" s="320"/>
      <c r="K49" s="320"/>
      <c r="L49" s="320"/>
      <c r="M49" s="320"/>
      <c r="N49" s="320"/>
      <c r="O49" s="320"/>
      <c r="P49" s="320"/>
      <c r="Q49" s="320"/>
      <c r="R49" s="320"/>
    </row>
    <row r="50" spans="2:18">
      <c r="B50" s="320"/>
      <c r="C50" s="320"/>
      <c r="D50" s="320"/>
      <c r="E50" s="320"/>
      <c r="F50" s="320"/>
      <c r="G50" s="320"/>
      <c r="H50" s="320"/>
      <c r="I50" s="320"/>
      <c r="J50" s="320"/>
      <c r="K50" s="320"/>
      <c r="L50" s="320"/>
      <c r="M50" s="320"/>
      <c r="N50" s="320"/>
      <c r="O50" s="320"/>
      <c r="P50" s="320"/>
      <c r="Q50" s="320"/>
      <c r="R50" s="320"/>
    </row>
    <row r="51" spans="2:18">
      <c r="B51" s="321" t="s">
        <v>51</v>
      </c>
      <c r="C51" s="320"/>
      <c r="D51" s="320"/>
      <c r="E51" s="320"/>
      <c r="F51" s="320"/>
      <c r="G51" s="320"/>
      <c r="H51" s="320"/>
      <c r="I51" s="320"/>
      <c r="J51" s="320"/>
      <c r="K51" s="320"/>
      <c r="L51" s="320"/>
      <c r="M51" s="320"/>
      <c r="N51" s="320"/>
      <c r="O51" s="320"/>
      <c r="P51" s="320"/>
      <c r="Q51" s="320"/>
      <c r="R51" s="320"/>
    </row>
    <row r="52" spans="2:18">
      <c r="B52" s="321" t="s">
        <v>1490</v>
      </c>
      <c r="C52" s="320"/>
      <c r="D52" s="320"/>
      <c r="E52" s="320"/>
      <c r="F52" s="320"/>
      <c r="G52" s="320"/>
      <c r="H52" s="320"/>
      <c r="I52" s="320"/>
      <c r="J52" s="320"/>
      <c r="K52" s="320"/>
      <c r="L52" s="320"/>
      <c r="M52" s="320"/>
      <c r="N52" s="320"/>
      <c r="O52" s="320"/>
      <c r="P52" s="320"/>
      <c r="Q52" s="320"/>
      <c r="R52" s="320"/>
    </row>
    <row r="53" spans="2:18">
      <c r="B53" s="319"/>
      <c r="C53" s="317"/>
      <c r="D53" s="317"/>
      <c r="E53" s="317"/>
      <c r="F53" s="317"/>
      <c r="G53" s="317"/>
      <c r="H53" s="317"/>
      <c r="I53" s="317"/>
      <c r="J53" s="317"/>
      <c r="K53" s="317"/>
      <c r="L53" s="317"/>
      <c r="M53" s="317"/>
      <c r="N53" s="317"/>
      <c r="O53" s="317"/>
      <c r="P53" s="317"/>
      <c r="Q53" s="317"/>
      <c r="R53" s="317"/>
    </row>
    <row r="54" spans="2:18">
      <c r="B54" s="319"/>
      <c r="C54" s="317"/>
      <c r="D54" s="317"/>
      <c r="E54" s="317"/>
      <c r="F54" s="317"/>
      <c r="G54" s="317"/>
      <c r="H54" s="317"/>
      <c r="I54" s="317"/>
      <c r="J54" s="317"/>
      <c r="K54" s="317"/>
      <c r="L54" s="317"/>
      <c r="M54" s="317"/>
      <c r="N54" s="317"/>
      <c r="O54" s="317"/>
      <c r="P54" s="317"/>
      <c r="Q54" s="317"/>
      <c r="R54" s="317"/>
    </row>
  </sheetData>
  <hyperlinks>
    <hyperlink ref="A1" location="Indice!A1" display="Regresar &lt;-"/>
  </hyperlinks>
  <pageMargins left="0.7" right="0.7" top="0.75" bottom="0.75" header="0.3" footer="0.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74"/>
  <sheetViews>
    <sheetView workbookViewId="0"/>
  </sheetViews>
  <sheetFormatPr baseColWidth="10" defaultRowHeight="15"/>
  <cols>
    <col min="2" max="2" width="44.42578125" customWidth="1"/>
  </cols>
  <sheetData>
    <row r="1" spans="1:23">
      <c r="A1" s="1" t="s">
        <v>1552</v>
      </c>
    </row>
    <row r="2" spans="1:23" ht="21">
      <c r="B2" s="2" t="s">
        <v>1004</v>
      </c>
    </row>
    <row r="3" spans="1:23" ht="21">
      <c r="B3" s="41" t="s">
        <v>1079</v>
      </c>
    </row>
    <row r="4" spans="1:23" ht="21">
      <c r="B4" s="41"/>
    </row>
    <row r="5" spans="1:23" ht="15.75">
      <c r="B5" s="47" t="s">
        <v>1099</v>
      </c>
    </row>
    <row r="8" spans="1:23">
      <c r="B8" s="73" t="s">
        <v>1099</v>
      </c>
    </row>
    <row r="9" spans="1:23">
      <c r="B9" s="83" t="s">
        <v>187</v>
      </c>
      <c r="C9" s="6" t="s">
        <v>1100</v>
      </c>
    </row>
    <row r="10" spans="1:23">
      <c r="B10" s="9" t="s">
        <v>189</v>
      </c>
      <c r="C10" s="9" t="s">
        <v>98</v>
      </c>
      <c r="D10" s="9" t="s">
        <v>99</v>
      </c>
      <c r="E10" s="9" t="s">
        <v>100</v>
      </c>
      <c r="F10" s="9" t="s">
        <v>101</v>
      </c>
      <c r="G10" s="9" t="s">
        <v>102</v>
      </c>
      <c r="H10" s="9" t="s">
        <v>103</v>
      </c>
      <c r="I10" s="9" t="s">
        <v>104</v>
      </c>
      <c r="J10" s="9" t="s">
        <v>105</v>
      </c>
      <c r="K10" s="9" t="s">
        <v>106</v>
      </c>
      <c r="L10" s="9" t="s">
        <v>107</v>
      </c>
      <c r="M10" s="9" t="s">
        <v>108</v>
      </c>
      <c r="N10" s="9" t="s">
        <v>109</v>
      </c>
      <c r="O10" s="9" t="s">
        <v>110</v>
      </c>
      <c r="P10" s="9" t="s">
        <v>111</v>
      </c>
      <c r="Q10" s="9" t="s">
        <v>112</v>
      </c>
      <c r="R10" s="9" t="s">
        <v>113</v>
      </c>
      <c r="S10" s="9" t="s">
        <v>114</v>
      </c>
      <c r="T10" s="9" t="s">
        <v>115</v>
      </c>
      <c r="U10" s="9" t="s">
        <v>116</v>
      </c>
      <c r="V10" s="9" t="s">
        <v>117</v>
      </c>
      <c r="W10" s="9" t="s">
        <v>148</v>
      </c>
    </row>
    <row r="11" spans="1:23">
      <c r="B11" s="312" t="s">
        <v>202</v>
      </c>
      <c r="C11" s="322">
        <v>6.25</v>
      </c>
      <c r="D11" s="322">
        <v>6.22</v>
      </c>
      <c r="E11" s="322">
        <v>6.28</v>
      </c>
      <c r="F11" s="322">
        <v>6.18</v>
      </c>
      <c r="G11" s="322">
        <v>6.24</v>
      </c>
      <c r="H11" s="322">
        <v>6.33</v>
      </c>
      <c r="I11" s="322">
        <v>6.49</v>
      </c>
      <c r="J11" s="322">
        <v>6.76</v>
      </c>
      <c r="K11" s="322">
        <v>6.83</v>
      </c>
      <c r="L11" s="322">
        <v>6.95</v>
      </c>
      <c r="M11" s="322">
        <v>6.84</v>
      </c>
      <c r="N11" s="322">
        <v>7.17</v>
      </c>
      <c r="O11" s="322">
        <v>7.22</v>
      </c>
      <c r="P11" s="322">
        <v>7.3</v>
      </c>
      <c r="Q11" s="322">
        <v>7.68</v>
      </c>
      <c r="R11" s="322">
        <v>7.75</v>
      </c>
      <c r="S11" s="322">
        <v>7.83</v>
      </c>
      <c r="T11" s="322">
        <v>7.89</v>
      </c>
      <c r="U11" s="322">
        <v>8.09</v>
      </c>
      <c r="V11" s="322">
        <v>8.3699999999999992</v>
      </c>
      <c r="W11" s="322">
        <v>8.57</v>
      </c>
    </row>
    <row r="12" spans="1:23">
      <c r="B12" s="312" t="s">
        <v>206</v>
      </c>
      <c r="C12" s="322">
        <v>4.7300000000000004</v>
      </c>
      <c r="D12" s="322">
        <v>4.83</v>
      </c>
      <c r="E12" s="322">
        <v>4.95</v>
      </c>
      <c r="F12" s="322">
        <v>4.7699999999999996</v>
      </c>
      <c r="G12" s="322">
        <v>4.8899999999999997</v>
      </c>
      <c r="H12" s="322">
        <v>5.04</v>
      </c>
      <c r="I12" s="322">
        <v>5.17</v>
      </c>
      <c r="J12" s="322">
        <v>5.37</v>
      </c>
      <c r="K12" s="322">
        <v>5.22</v>
      </c>
      <c r="L12" s="322">
        <v>5.55</v>
      </c>
      <c r="M12" s="322">
        <v>5.32</v>
      </c>
      <c r="N12" s="322">
        <v>5.83</v>
      </c>
      <c r="O12" s="322">
        <v>6.16</v>
      </c>
      <c r="P12" s="322">
        <v>5.97</v>
      </c>
      <c r="Q12" s="322">
        <v>6.43</v>
      </c>
      <c r="R12" s="322">
        <v>6.51</v>
      </c>
      <c r="S12" s="322">
        <v>6.21</v>
      </c>
      <c r="T12" s="322">
        <v>6.24</v>
      </c>
      <c r="U12" s="322">
        <v>6.34</v>
      </c>
      <c r="V12" s="322">
        <v>6.45</v>
      </c>
      <c r="W12" s="322">
        <v>6.77</v>
      </c>
    </row>
    <row r="13" spans="1:23">
      <c r="B13" s="312" t="s">
        <v>207</v>
      </c>
      <c r="C13" s="322">
        <v>1.31</v>
      </c>
      <c r="D13" s="322">
        <v>1.3</v>
      </c>
      <c r="E13" s="322">
        <v>1.41</v>
      </c>
      <c r="F13" s="322">
        <v>1.44</v>
      </c>
      <c r="G13" s="322">
        <v>1.58</v>
      </c>
      <c r="H13" s="322">
        <v>1.6</v>
      </c>
      <c r="I13" s="322">
        <v>1.66</v>
      </c>
      <c r="J13" s="322">
        <v>1.8</v>
      </c>
      <c r="K13" s="322">
        <v>1.93</v>
      </c>
      <c r="L13" s="322">
        <v>2.12</v>
      </c>
      <c r="M13" s="322">
        <v>2.13</v>
      </c>
      <c r="N13" s="322">
        <v>2.0299999999999998</v>
      </c>
      <c r="O13" s="322">
        <v>2.13</v>
      </c>
      <c r="P13" s="322">
        <v>2.2799999999999998</v>
      </c>
      <c r="Q13" s="322">
        <v>2.2000000000000002</v>
      </c>
      <c r="R13" s="322">
        <v>2.1800000000000002</v>
      </c>
      <c r="S13" s="322">
        <v>2.29</v>
      </c>
      <c r="T13" s="322">
        <v>2.2799999999999998</v>
      </c>
      <c r="U13" s="322">
        <v>2.33</v>
      </c>
      <c r="V13" s="322">
        <v>2.4500000000000002</v>
      </c>
      <c r="W13" s="322">
        <v>2.4700000000000002</v>
      </c>
    </row>
    <row r="14" spans="1:23">
      <c r="B14" s="312" t="s">
        <v>208</v>
      </c>
      <c r="C14" s="322">
        <v>2.79</v>
      </c>
      <c r="D14" s="322">
        <v>2.81</v>
      </c>
      <c r="E14" s="322">
        <v>2.81</v>
      </c>
      <c r="F14" s="322">
        <v>2.79</v>
      </c>
      <c r="G14" s="322">
        <v>2.85</v>
      </c>
      <c r="H14" s="322">
        <v>3.07</v>
      </c>
      <c r="I14" s="322">
        <v>3.2</v>
      </c>
      <c r="J14" s="322">
        <v>3.39</v>
      </c>
      <c r="K14" s="322">
        <v>3.55</v>
      </c>
      <c r="L14" s="322">
        <v>3.6</v>
      </c>
      <c r="M14" s="322">
        <v>3.47</v>
      </c>
      <c r="N14" s="322">
        <v>3.68</v>
      </c>
      <c r="O14" s="322">
        <v>3.69</v>
      </c>
      <c r="P14" s="322">
        <v>3.67</v>
      </c>
      <c r="Q14" s="322">
        <v>3.88</v>
      </c>
      <c r="R14" s="322">
        <v>4.08</v>
      </c>
      <c r="S14" s="322">
        <v>4.2300000000000004</v>
      </c>
      <c r="T14" s="322">
        <v>4.26</v>
      </c>
      <c r="U14" s="322">
        <v>4.38</v>
      </c>
      <c r="V14" s="322">
        <v>4.59</v>
      </c>
      <c r="W14" s="322">
        <v>4.6100000000000003</v>
      </c>
    </row>
    <row r="15" spans="1:23">
      <c r="B15" s="312" t="s">
        <v>209</v>
      </c>
      <c r="C15" s="322">
        <v>10.83</v>
      </c>
      <c r="D15" s="322">
        <v>10.73</v>
      </c>
      <c r="E15" s="322">
        <v>11.04</v>
      </c>
      <c r="F15" s="322">
        <v>10.49</v>
      </c>
      <c r="G15" s="322">
        <v>11.15</v>
      </c>
      <c r="H15" s="322">
        <v>11.68</v>
      </c>
      <c r="I15" s="322">
        <v>11.24</v>
      </c>
      <c r="J15" s="322">
        <v>11.55</v>
      </c>
      <c r="K15" s="322">
        <v>11.84</v>
      </c>
      <c r="L15" s="322">
        <v>12.06</v>
      </c>
      <c r="M15" s="322">
        <v>11.55</v>
      </c>
      <c r="N15" s="322">
        <v>12.55</v>
      </c>
      <c r="O15" s="322">
        <v>13.18</v>
      </c>
      <c r="P15" s="322">
        <v>13.19</v>
      </c>
      <c r="Q15" s="322">
        <v>14.02</v>
      </c>
      <c r="R15" s="322">
        <v>14.38</v>
      </c>
      <c r="S15" s="322">
        <v>14.53</v>
      </c>
      <c r="T15" s="322">
        <v>14.96</v>
      </c>
      <c r="U15" s="322">
        <v>15.18</v>
      </c>
      <c r="V15" s="322">
        <v>15.91</v>
      </c>
      <c r="W15" s="322">
        <v>17.07</v>
      </c>
    </row>
    <row r="16" spans="1:23">
      <c r="B16" s="312" t="s">
        <v>210</v>
      </c>
      <c r="C16" s="322">
        <v>6.83</v>
      </c>
      <c r="D16" s="322">
        <v>6.75</v>
      </c>
      <c r="E16" s="322">
        <v>6.89</v>
      </c>
      <c r="F16" s="322">
        <v>6.82</v>
      </c>
      <c r="G16" s="322">
        <v>6.85</v>
      </c>
      <c r="H16" s="322">
        <v>6.93</v>
      </c>
      <c r="I16" s="322">
        <v>6.98</v>
      </c>
      <c r="J16" s="322">
        <v>7.55</v>
      </c>
      <c r="K16" s="322">
        <v>7.53</v>
      </c>
      <c r="L16" s="322">
        <v>7.59</v>
      </c>
      <c r="M16" s="322">
        <v>7.52</v>
      </c>
      <c r="N16" s="322">
        <v>8.24</v>
      </c>
      <c r="O16" s="322">
        <v>8.2100000000000009</v>
      </c>
      <c r="P16" s="322">
        <v>8.07</v>
      </c>
      <c r="Q16" s="322">
        <v>8.6199999999999992</v>
      </c>
      <c r="R16" s="322">
        <v>8.6999999999999993</v>
      </c>
      <c r="S16" s="322">
        <v>8.83</v>
      </c>
      <c r="T16" s="322">
        <v>9.0299999999999994</v>
      </c>
      <c r="U16" s="322">
        <v>9.35</v>
      </c>
      <c r="V16" s="322">
        <v>9.66</v>
      </c>
      <c r="W16" s="322">
        <v>9.98</v>
      </c>
    </row>
    <row r="17" spans="2:23">
      <c r="B17" s="312" t="s">
        <v>211</v>
      </c>
      <c r="C17" s="322">
        <v>2.19</v>
      </c>
      <c r="D17" s="322">
        <v>2.21</v>
      </c>
      <c r="E17" s="322">
        <v>2.52</v>
      </c>
      <c r="F17" s="322">
        <v>2.5299999999999998</v>
      </c>
      <c r="G17" s="322">
        <v>2.48</v>
      </c>
      <c r="H17" s="322">
        <v>2.68</v>
      </c>
      <c r="I17" s="322">
        <v>2.92</v>
      </c>
      <c r="J17" s="322">
        <v>2.69</v>
      </c>
      <c r="K17" s="322">
        <v>2.89</v>
      </c>
      <c r="L17" s="322">
        <v>3.09</v>
      </c>
      <c r="M17" s="322">
        <v>2.4</v>
      </c>
      <c r="N17" s="322">
        <v>2.66</v>
      </c>
      <c r="O17" s="322">
        <v>2.87</v>
      </c>
      <c r="P17" s="322">
        <v>2.63</v>
      </c>
      <c r="Q17" s="322">
        <v>2.89</v>
      </c>
      <c r="R17" s="322">
        <v>3.38</v>
      </c>
      <c r="S17" s="322">
        <v>2.85</v>
      </c>
      <c r="T17" s="322">
        <v>3.04</v>
      </c>
      <c r="U17" s="322">
        <v>3.28</v>
      </c>
      <c r="V17" s="322">
        <v>4.13</v>
      </c>
      <c r="W17" s="322">
        <v>4.17</v>
      </c>
    </row>
    <row r="18" spans="2:23">
      <c r="B18" s="312" t="s">
        <v>212</v>
      </c>
      <c r="C18" s="322">
        <v>8.7100000000000009</v>
      </c>
      <c r="D18" s="322">
        <v>8.6999999999999993</v>
      </c>
      <c r="E18" s="322">
        <v>9.08</v>
      </c>
      <c r="F18" s="322">
        <v>9.76</v>
      </c>
      <c r="G18" s="322">
        <v>10.19</v>
      </c>
      <c r="H18" s="322">
        <v>10.54</v>
      </c>
      <c r="I18" s="322">
        <v>10.99</v>
      </c>
      <c r="J18" s="322">
        <v>11.19</v>
      </c>
      <c r="K18" s="322">
        <v>10.82</v>
      </c>
      <c r="L18" s="322">
        <v>10.76</v>
      </c>
      <c r="M18" s="322">
        <v>11.01</v>
      </c>
      <c r="N18" s="322">
        <v>12.1</v>
      </c>
      <c r="O18" s="322">
        <v>11.95</v>
      </c>
      <c r="P18" s="322">
        <v>12.62</v>
      </c>
      <c r="Q18" s="322">
        <v>13.63</v>
      </c>
      <c r="R18" s="322">
        <v>16.18</v>
      </c>
      <c r="S18" s="322">
        <v>15.69</v>
      </c>
      <c r="T18" s="322">
        <v>17.5</v>
      </c>
      <c r="U18" s="322">
        <v>18.739999999999998</v>
      </c>
      <c r="V18" s="322">
        <v>19.59</v>
      </c>
      <c r="W18" s="322">
        <v>22.61</v>
      </c>
    </row>
    <row r="19" spans="2:23">
      <c r="B19" s="312" t="s">
        <v>213</v>
      </c>
      <c r="C19" s="322">
        <v>5.98</v>
      </c>
      <c r="D19" s="322">
        <v>6.08</v>
      </c>
      <c r="E19" s="322">
        <v>6.29</v>
      </c>
      <c r="F19" s="322">
        <v>6.48</v>
      </c>
      <c r="G19" s="322">
        <v>6.7</v>
      </c>
      <c r="H19" s="322">
        <v>6.72</v>
      </c>
      <c r="I19" s="322">
        <v>7.02</v>
      </c>
      <c r="J19" s="322">
        <v>7.23</v>
      </c>
      <c r="K19" s="322">
        <v>7.18</v>
      </c>
      <c r="L19" s="322">
        <v>7.2</v>
      </c>
      <c r="M19" s="322">
        <v>7.22</v>
      </c>
      <c r="N19" s="322">
        <v>6.65</v>
      </c>
      <c r="O19" s="322">
        <v>6.34</v>
      </c>
      <c r="P19" s="322">
        <v>6.97</v>
      </c>
      <c r="Q19" s="322">
        <v>7.09</v>
      </c>
      <c r="R19" s="322">
        <v>7.07</v>
      </c>
      <c r="S19" s="322">
        <v>7.17</v>
      </c>
      <c r="T19" s="322">
        <v>6.94</v>
      </c>
      <c r="U19" s="322">
        <v>7.19</v>
      </c>
      <c r="V19" s="322">
        <v>7.31</v>
      </c>
      <c r="W19" s="322">
        <v>7.85</v>
      </c>
    </row>
    <row r="20" spans="2:23">
      <c r="B20" s="312" t="s">
        <v>214</v>
      </c>
      <c r="C20" s="322">
        <v>6.69</v>
      </c>
      <c r="D20" s="322">
        <v>6.75</v>
      </c>
      <c r="E20" s="322">
        <v>6.74</v>
      </c>
      <c r="F20" s="322">
        <v>6.72</v>
      </c>
      <c r="G20" s="322">
        <v>6.63</v>
      </c>
      <c r="H20" s="322">
        <v>6.71</v>
      </c>
      <c r="I20" s="322">
        <v>6.98</v>
      </c>
      <c r="J20" s="322">
        <v>7.1</v>
      </c>
      <c r="K20" s="322">
        <v>7.4</v>
      </c>
      <c r="L20" s="322">
        <v>7.71</v>
      </c>
      <c r="M20" s="322">
        <v>7.74</v>
      </c>
      <c r="N20" s="322">
        <v>7.7</v>
      </c>
      <c r="O20" s="322">
        <v>7.51</v>
      </c>
      <c r="P20" s="322">
        <v>7.95</v>
      </c>
      <c r="Q20" s="322">
        <v>8.18</v>
      </c>
      <c r="R20" s="322">
        <v>8.2200000000000006</v>
      </c>
      <c r="S20" s="322">
        <v>8.4</v>
      </c>
      <c r="T20" s="322">
        <v>8.2899999999999991</v>
      </c>
      <c r="U20" s="322">
        <v>8.4700000000000006</v>
      </c>
      <c r="V20" s="322">
        <v>8.86</v>
      </c>
      <c r="W20" s="322">
        <v>8.9600000000000009</v>
      </c>
    </row>
    <row r="21" spans="2:23">
      <c r="B21" s="312" t="s">
        <v>215</v>
      </c>
      <c r="C21" s="322">
        <v>6.81</v>
      </c>
      <c r="D21" s="322">
        <v>6.73</v>
      </c>
      <c r="E21" s="322">
        <v>6.79</v>
      </c>
      <c r="F21" s="322">
        <v>6.69</v>
      </c>
      <c r="G21" s="322">
        <v>6.76</v>
      </c>
      <c r="H21" s="322">
        <v>6.85</v>
      </c>
      <c r="I21" s="322">
        <v>7.11</v>
      </c>
      <c r="J21" s="322">
        <v>7.35</v>
      </c>
      <c r="K21" s="322">
        <v>7.34</v>
      </c>
      <c r="L21" s="322">
        <v>7.41</v>
      </c>
      <c r="M21" s="322">
        <v>7.33</v>
      </c>
      <c r="N21" s="322">
        <v>7.64</v>
      </c>
      <c r="O21" s="322">
        <v>7.66</v>
      </c>
      <c r="P21" s="322">
        <v>7.67</v>
      </c>
      <c r="Q21" s="322">
        <v>8.06</v>
      </c>
      <c r="R21" s="322">
        <v>8.02</v>
      </c>
      <c r="S21" s="322">
        <v>8.26</v>
      </c>
      <c r="T21" s="322">
        <v>8.44</v>
      </c>
      <c r="U21" s="322">
        <v>8.6300000000000008</v>
      </c>
      <c r="V21" s="322">
        <v>8.9</v>
      </c>
      <c r="W21" s="322">
        <v>9.24</v>
      </c>
    </row>
    <row r="22" spans="2:23">
      <c r="B22" s="312" t="s">
        <v>216</v>
      </c>
      <c r="C22" s="322">
        <v>4.2</v>
      </c>
      <c r="D22" s="322">
        <v>4.16</v>
      </c>
      <c r="E22" s="322">
        <v>4.28</v>
      </c>
      <c r="F22" s="322">
        <v>4.22</v>
      </c>
      <c r="G22" s="322">
        <v>4.3899999999999997</v>
      </c>
      <c r="H22" s="322">
        <v>4.51</v>
      </c>
      <c r="I22" s="322">
        <v>4.75</v>
      </c>
      <c r="J22" s="322">
        <v>4.8</v>
      </c>
      <c r="K22" s="322">
        <v>5.01</v>
      </c>
      <c r="L22" s="322">
        <v>4.82</v>
      </c>
      <c r="M22" s="322">
        <v>4.8099999999999996</v>
      </c>
      <c r="N22" s="322">
        <v>4.91</v>
      </c>
      <c r="O22" s="322">
        <v>5.0999999999999996</v>
      </c>
      <c r="P22" s="322">
        <v>5.18</v>
      </c>
      <c r="Q22" s="322">
        <v>5.42</v>
      </c>
      <c r="R22" s="322">
        <v>5.33</v>
      </c>
      <c r="S22" s="322">
        <v>5.46</v>
      </c>
      <c r="T22" s="322">
        <v>5.46</v>
      </c>
      <c r="U22" s="322">
        <v>5.74</v>
      </c>
      <c r="V22" s="322">
        <v>5.86</v>
      </c>
      <c r="W22" s="322">
        <v>5.7</v>
      </c>
    </row>
    <row r="23" spans="2:23">
      <c r="B23" s="312" t="s">
        <v>217</v>
      </c>
      <c r="C23" s="322">
        <v>8.8699999999999992</v>
      </c>
      <c r="D23" s="322">
        <v>9.02</v>
      </c>
      <c r="E23" s="322">
        <v>8.9700000000000006</v>
      </c>
      <c r="F23" s="322">
        <v>8.56</v>
      </c>
      <c r="G23" s="322">
        <v>8.6199999999999992</v>
      </c>
      <c r="H23" s="322">
        <v>8.5299999999999994</v>
      </c>
      <c r="I23" s="322">
        <v>8.75</v>
      </c>
      <c r="J23" s="322">
        <v>8.89</v>
      </c>
      <c r="K23" s="322">
        <v>8.92</v>
      </c>
      <c r="L23" s="322">
        <v>9.06</v>
      </c>
      <c r="M23" s="322">
        <v>8.9600000000000009</v>
      </c>
      <c r="N23" s="322">
        <v>9.34</v>
      </c>
      <c r="O23" s="322">
        <v>9.43</v>
      </c>
      <c r="P23" s="322">
        <v>9.6199999999999992</v>
      </c>
      <c r="Q23" s="322">
        <v>10.18</v>
      </c>
      <c r="R23" s="322">
        <v>9.8800000000000008</v>
      </c>
      <c r="S23" s="322">
        <v>10.08</v>
      </c>
      <c r="T23" s="322">
        <v>9.91</v>
      </c>
      <c r="U23" s="322">
        <v>10.130000000000001</v>
      </c>
      <c r="V23" s="322">
        <v>10.29</v>
      </c>
      <c r="W23" s="322">
        <v>10.27</v>
      </c>
    </row>
    <row r="24" spans="2:23">
      <c r="B24" s="312" t="s">
        <v>218</v>
      </c>
      <c r="C24" s="322">
        <v>5.34</v>
      </c>
      <c r="D24" s="322">
        <v>5.5</v>
      </c>
      <c r="E24" s="322">
        <v>5.79</v>
      </c>
      <c r="F24" s="322">
        <v>5.51</v>
      </c>
      <c r="G24" s="322">
        <v>6.32</v>
      </c>
      <c r="H24" s="322">
        <v>6</v>
      </c>
      <c r="I24" s="322">
        <v>6.06</v>
      </c>
      <c r="J24" s="322">
        <v>6.17</v>
      </c>
      <c r="K24" s="322">
        <v>6.13</v>
      </c>
      <c r="L24" s="322">
        <v>6.21</v>
      </c>
      <c r="M24" s="322">
        <v>6.59</v>
      </c>
      <c r="N24" s="322">
        <v>6.7</v>
      </c>
      <c r="O24" s="322">
        <v>6.88</v>
      </c>
      <c r="P24" s="322">
        <v>7.21</v>
      </c>
      <c r="Q24" s="322">
        <v>6.97</v>
      </c>
      <c r="R24" s="322">
        <v>7.02</v>
      </c>
      <c r="S24" s="322">
        <v>6.91</v>
      </c>
      <c r="T24" s="322">
        <v>7.11</v>
      </c>
      <c r="U24" s="322">
        <v>7.32</v>
      </c>
      <c r="V24" s="322">
        <v>7.71</v>
      </c>
      <c r="W24" s="322">
        <v>8.3000000000000007</v>
      </c>
    </row>
    <row r="25" spans="2:23">
      <c r="B25" s="312" t="s">
        <v>219</v>
      </c>
      <c r="C25" s="322">
        <v>3.21</v>
      </c>
      <c r="D25" s="322">
        <v>3.05</v>
      </c>
      <c r="E25" s="322">
        <v>3.27</v>
      </c>
      <c r="F25" s="322">
        <v>3.36</v>
      </c>
      <c r="G25" s="322">
        <v>3.54</v>
      </c>
      <c r="H25" s="322">
        <v>3.79</v>
      </c>
      <c r="I25" s="322">
        <v>4.1500000000000004</v>
      </c>
      <c r="J25" s="322">
        <v>4.47</v>
      </c>
      <c r="K25" s="322">
        <v>4.47</v>
      </c>
      <c r="L25" s="322">
        <v>3.93</v>
      </c>
      <c r="M25" s="322">
        <v>3.68</v>
      </c>
      <c r="N25" s="322">
        <v>4.01</v>
      </c>
      <c r="O25" s="322">
        <v>4.12</v>
      </c>
      <c r="P25" s="322">
        <v>4.2699999999999996</v>
      </c>
      <c r="Q25" s="322">
        <v>4.37</v>
      </c>
      <c r="R25" s="322">
        <v>4.59</v>
      </c>
      <c r="S25" s="322">
        <v>4.63</v>
      </c>
      <c r="T25" s="322">
        <v>4.67</v>
      </c>
      <c r="U25" s="322">
        <v>4.84</v>
      </c>
      <c r="V25" s="322">
        <v>4.8499999999999996</v>
      </c>
      <c r="W25" s="322">
        <v>5.05</v>
      </c>
    </row>
    <row r="26" spans="2:23">
      <c r="B26" s="312" t="s">
        <v>220</v>
      </c>
      <c r="C26" s="322">
        <v>2.46</v>
      </c>
      <c r="D26" s="322">
        <v>2.2999999999999998</v>
      </c>
      <c r="E26" s="322">
        <v>2.29</v>
      </c>
      <c r="F26" s="322">
        <v>2.4300000000000002</v>
      </c>
      <c r="G26" s="322">
        <v>2.56</v>
      </c>
      <c r="H26" s="322">
        <v>2.9</v>
      </c>
      <c r="I26" s="322">
        <v>3.15</v>
      </c>
      <c r="J26" s="322">
        <v>3.25</v>
      </c>
      <c r="K26" s="322">
        <v>3.33</v>
      </c>
      <c r="L26" s="322">
        <v>3.11</v>
      </c>
      <c r="M26" s="322">
        <v>3.88</v>
      </c>
      <c r="N26" s="322">
        <v>3.97</v>
      </c>
      <c r="O26" s="322">
        <v>4.0999999999999996</v>
      </c>
      <c r="P26" s="322">
        <v>4.5</v>
      </c>
      <c r="Q26" s="322">
        <v>4.68</v>
      </c>
      <c r="R26" s="322">
        <v>4.6500000000000004</v>
      </c>
      <c r="S26" s="322">
        <v>4.5999999999999996</v>
      </c>
      <c r="T26" s="322">
        <v>4.59</v>
      </c>
      <c r="U26" s="322">
        <v>4.67</v>
      </c>
      <c r="V26" s="322">
        <v>4.91</v>
      </c>
      <c r="W26" s="322">
        <v>5.0199999999999996</v>
      </c>
    </row>
    <row r="27" spans="2:23">
      <c r="B27" s="312" t="s">
        <v>221</v>
      </c>
      <c r="C27" s="322">
        <v>8.67</v>
      </c>
      <c r="D27" s="322">
        <v>8.4700000000000006</v>
      </c>
      <c r="E27" s="322">
        <v>8.39</v>
      </c>
      <c r="F27" s="322">
        <v>8.17</v>
      </c>
      <c r="G27" s="322">
        <v>7.66</v>
      </c>
      <c r="H27" s="322">
        <v>7.7</v>
      </c>
      <c r="I27" s="322">
        <v>8.3000000000000007</v>
      </c>
      <c r="J27" s="322">
        <v>9.14</v>
      </c>
      <c r="K27" s="322">
        <v>9.11</v>
      </c>
      <c r="L27" s="322">
        <v>9.36</v>
      </c>
      <c r="M27" s="322">
        <v>9.1300000000000008</v>
      </c>
      <c r="N27" s="322">
        <v>9.3800000000000008</v>
      </c>
      <c r="O27" s="322">
        <v>9.76</v>
      </c>
      <c r="P27" s="322">
        <v>10.35</v>
      </c>
      <c r="Q27" s="322">
        <v>10.92</v>
      </c>
      <c r="R27" s="322">
        <v>11.29</v>
      </c>
      <c r="S27" s="322">
        <v>11.82</v>
      </c>
      <c r="T27" s="322">
        <v>11.59</v>
      </c>
      <c r="U27" s="322">
        <v>11.36</v>
      </c>
      <c r="V27" s="322">
        <v>11.63</v>
      </c>
      <c r="W27" s="322">
        <v>13.09</v>
      </c>
    </row>
    <row r="28" spans="2:23">
      <c r="B28" s="312" t="s">
        <v>222</v>
      </c>
      <c r="C28" s="322">
        <v>3.2</v>
      </c>
      <c r="D28" s="322">
        <v>3.26</v>
      </c>
      <c r="E28" s="322">
        <v>3.41</v>
      </c>
      <c r="F28" s="322">
        <v>3.48</v>
      </c>
      <c r="G28" s="322">
        <v>3.64</v>
      </c>
      <c r="H28" s="322">
        <v>3.52</v>
      </c>
      <c r="I28" s="322">
        <v>3.7</v>
      </c>
      <c r="J28" s="322">
        <v>3.79</v>
      </c>
      <c r="K28" s="322">
        <v>3.89</v>
      </c>
      <c r="L28" s="322">
        <v>3.82</v>
      </c>
      <c r="M28" s="322">
        <v>3.75</v>
      </c>
      <c r="N28" s="322">
        <v>3.9</v>
      </c>
      <c r="O28" s="322">
        <v>4.05</v>
      </c>
      <c r="P28" s="322">
        <v>4.2699999999999996</v>
      </c>
      <c r="Q28" s="322">
        <v>4.47</v>
      </c>
      <c r="R28" s="322">
        <v>4.38</v>
      </c>
      <c r="S28" s="322">
        <v>4.42</v>
      </c>
      <c r="T28" s="322">
        <v>4.42</v>
      </c>
      <c r="U28" s="322">
        <v>4.6399999999999997</v>
      </c>
      <c r="V28" s="322">
        <v>4.8600000000000003</v>
      </c>
      <c r="W28" s="322">
        <v>4.74</v>
      </c>
    </row>
    <row r="29" spans="2:23">
      <c r="B29" s="312" t="s">
        <v>223</v>
      </c>
      <c r="C29" s="322">
        <v>3.66</v>
      </c>
      <c r="D29" s="322">
        <v>3.28</v>
      </c>
      <c r="E29" s="322">
        <v>3.45</v>
      </c>
      <c r="F29" s="322">
        <v>3.09</v>
      </c>
      <c r="G29" s="322">
        <v>2.95</v>
      </c>
      <c r="H29" s="322">
        <v>3.67</v>
      </c>
      <c r="I29" s="322">
        <v>3.55</v>
      </c>
      <c r="J29" s="322">
        <v>3.49</v>
      </c>
      <c r="K29" s="322">
        <v>3.46</v>
      </c>
      <c r="L29" s="322">
        <v>3.19</v>
      </c>
      <c r="M29" s="322">
        <v>2.85</v>
      </c>
      <c r="N29" s="322">
        <v>3.02</v>
      </c>
      <c r="O29" s="322">
        <v>3.29</v>
      </c>
      <c r="P29" s="322">
        <v>3.64</v>
      </c>
      <c r="Q29" s="322">
        <v>3.83</v>
      </c>
      <c r="R29" s="322">
        <v>3.87</v>
      </c>
      <c r="S29" s="322">
        <v>3.71</v>
      </c>
      <c r="T29" s="322">
        <v>3.44</v>
      </c>
      <c r="U29" s="322">
        <v>3.54</v>
      </c>
      <c r="V29" s="322">
        <v>3.62</v>
      </c>
      <c r="W29" s="322">
        <v>3.56</v>
      </c>
    </row>
    <row r="30" spans="2:23">
      <c r="B30" s="312" t="s">
        <v>224</v>
      </c>
      <c r="C30" s="322">
        <v>6.11</v>
      </c>
      <c r="D30" s="322">
        <v>6.04</v>
      </c>
      <c r="E30" s="322">
        <v>6.01</v>
      </c>
      <c r="F30" s="322">
        <v>5.89</v>
      </c>
      <c r="G30" s="322">
        <v>5.88</v>
      </c>
      <c r="H30" s="322">
        <v>6.01</v>
      </c>
      <c r="I30" s="322">
        <v>6.19</v>
      </c>
      <c r="J30" s="322">
        <v>6.42</v>
      </c>
      <c r="K30" s="322">
        <v>6.64</v>
      </c>
      <c r="L30" s="322">
        <v>6.63</v>
      </c>
      <c r="M30" s="322">
        <v>6.39</v>
      </c>
      <c r="N30" s="322">
        <v>6.8</v>
      </c>
      <c r="O30" s="322">
        <v>6.8</v>
      </c>
      <c r="P30" s="322">
        <v>6.96</v>
      </c>
      <c r="Q30" s="322">
        <v>7.4</v>
      </c>
      <c r="R30" s="322">
        <v>7.45</v>
      </c>
      <c r="S30" s="322">
        <v>7.53</v>
      </c>
      <c r="T30" s="322">
        <v>7.7</v>
      </c>
      <c r="U30" s="322">
        <v>8.0500000000000007</v>
      </c>
      <c r="V30" s="322">
        <v>8.32</v>
      </c>
      <c r="W30" s="322">
        <v>8.36</v>
      </c>
    </row>
    <row r="31" spans="2:23">
      <c r="B31" s="312" t="s">
        <v>225</v>
      </c>
      <c r="C31" s="322">
        <v>8.69</v>
      </c>
      <c r="D31" s="322">
        <v>8.34</v>
      </c>
      <c r="E31" s="322">
        <v>8.43</v>
      </c>
      <c r="F31" s="322">
        <v>8.08</v>
      </c>
      <c r="G31" s="322">
        <v>8.15</v>
      </c>
      <c r="H31" s="322">
        <v>8.06</v>
      </c>
      <c r="I31" s="322">
        <v>8.27</v>
      </c>
      <c r="J31" s="322">
        <v>8.7200000000000006</v>
      </c>
      <c r="K31" s="322">
        <v>8.7799999999999994</v>
      </c>
      <c r="L31" s="322">
        <v>8.9</v>
      </c>
      <c r="M31" s="322">
        <v>8.49</v>
      </c>
      <c r="N31" s="322">
        <v>9</v>
      </c>
      <c r="O31" s="322">
        <v>9.09</v>
      </c>
      <c r="P31" s="322">
        <v>8.98</v>
      </c>
      <c r="Q31" s="322">
        <v>9.3699999999999992</v>
      </c>
      <c r="R31" s="322">
        <v>9.24</v>
      </c>
      <c r="S31" s="322">
        <v>9.3000000000000007</v>
      </c>
      <c r="T31" s="322">
        <v>9.34</v>
      </c>
      <c r="U31" s="322">
        <v>9.8000000000000007</v>
      </c>
      <c r="V31" s="322">
        <v>9.73</v>
      </c>
      <c r="W31" s="322">
        <v>9.7899999999999991</v>
      </c>
    </row>
    <row r="32" spans="2:23">
      <c r="B32" s="312" t="s">
        <v>226</v>
      </c>
      <c r="C32" s="322">
        <v>2.76</v>
      </c>
      <c r="D32" s="322">
        <v>2.77</v>
      </c>
      <c r="E32" s="322">
        <v>2.86</v>
      </c>
      <c r="F32" s="322">
        <v>2.89</v>
      </c>
      <c r="G32" s="322">
        <v>3.02</v>
      </c>
      <c r="H32" s="322">
        <v>3.09</v>
      </c>
      <c r="I32" s="322">
        <v>3.11</v>
      </c>
      <c r="J32" s="322">
        <v>3.35</v>
      </c>
      <c r="K32" s="322">
        <v>3.45</v>
      </c>
      <c r="L32" s="322">
        <v>3.69</v>
      </c>
      <c r="M32" s="322">
        <v>3.56</v>
      </c>
      <c r="N32" s="322">
        <v>3.73</v>
      </c>
      <c r="O32" s="322">
        <v>3.93</v>
      </c>
      <c r="P32" s="322">
        <v>3.94</v>
      </c>
      <c r="Q32" s="322">
        <v>4.2300000000000004</v>
      </c>
      <c r="R32" s="322">
        <v>4.3600000000000003</v>
      </c>
      <c r="S32" s="322">
        <v>4.29</v>
      </c>
      <c r="T32" s="322">
        <v>4.29</v>
      </c>
      <c r="U32" s="322">
        <v>4.33</v>
      </c>
      <c r="V32" s="322">
        <v>4.7</v>
      </c>
      <c r="W32" s="322">
        <v>4.72</v>
      </c>
    </row>
    <row r="33" spans="2:23">
      <c r="B33" s="312" t="s">
        <v>227</v>
      </c>
      <c r="C33" s="322">
        <v>6.41</v>
      </c>
      <c r="D33" s="322">
        <v>6.54</v>
      </c>
      <c r="E33" s="322">
        <v>6.33</v>
      </c>
      <c r="F33" s="322">
        <v>6.42</v>
      </c>
      <c r="G33" s="322">
        <v>6.31</v>
      </c>
      <c r="H33" s="322">
        <v>6.22</v>
      </c>
      <c r="I33" s="322">
        <v>6.62</v>
      </c>
      <c r="J33" s="322">
        <v>6.81</v>
      </c>
      <c r="K33" s="322">
        <v>6.98</v>
      </c>
      <c r="L33" s="322">
        <v>6.88</v>
      </c>
      <c r="M33" s="322">
        <v>7.23</v>
      </c>
      <c r="N33" s="322">
        <v>7.26</v>
      </c>
      <c r="O33" s="322">
        <v>7.38</v>
      </c>
      <c r="P33" s="322">
        <v>7.29</v>
      </c>
      <c r="Q33" s="322">
        <v>7.25</v>
      </c>
      <c r="R33" s="322">
        <v>7.11</v>
      </c>
      <c r="S33" s="322">
        <v>7.23</v>
      </c>
      <c r="T33" s="322">
        <v>7.15</v>
      </c>
      <c r="U33" s="322">
        <v>7.53</v>
      </c>
      <c r="V33" s="322">
        <v>7.73</v>
      </c>
      <c r="W33" s="322">
        <v>7.97</v>
      </c>
    </row>
    <row r="34" spans="2:23">
      <c r="B34" s="312" t="s">
        <v>228</v>
      </c>
      <c r="C34" s="322">
        <v>2.2599999999999998</v>
      </c>
      <c r="D34" s="322">
        <v>2.36</v>
      </c>
      <c r="E34" s="322">
        <v>2.41</v>
      </c>
      <c r="F34" s="322">
        <v>2.37</v>
      </c>
      <c r="G34" s="322">
        <v>2.65</v>
      </c>
      <c r="H34" s="322">
        <v>2.82</v>
      </c>
      <c r="I34" s="322">
        <v>2.94</v>
      </c>
      <c r="J34" s="322">
        <v>3.17</v>
      </c>
      <c r="K34" s="322">
        <v>3.48</v>
      </c>
      <c r="L34" s="322">
        <v>3.75</v>
      </c>
      <c r="M34" s="322">
        <v>3.58</v>
      </c>
      <c r="N34" s="322">
        <v>3.58</v>
      </c>
      <c r="O34" s="322">
        <v>3.73</v>
      </c>
      <c r="P34" s="322">
        <v>4.24</v>
      </c>
      <c r="Q34" s="322">
        <v>4.43</v>
      </c>
      <c r="R34" s="322">
        <v>4.53</v>
      </c>
      <c r="S34" s="322">
        <v>4.75</v>
      </c>
      <c r="T34" s="322">
        <v>4.84</v>
      </c>
      <c r="U34" s="322">
        <v>5.04</v>
      </c>
      <c r="V34" s="322">
        <v>5.31</v>
      </c>
      <c r="W34" s="322">
        <v>5.27</v>
      </c>
    </row>
    <row r="35" spans="2:23">
      <c r="B35" s="312" t="s">
        <v>229</v>
      </c>
      <c r="C35" s="322">
        <v>4.24</v>
      </c>
      <c r="D35" s="322">
        <v>4.12</v>
      </c>
      <c r="E35" s="322">
        <v>4.25</v>
      </c>
      <c r="F35" s="322">
        <v>4.3099999999999996</v>
      </c>
      <c r="G35" s="322">
        <v>4.38</v>
      </c>
      <c r="H35" s="322">
        <v>4.37</v>
      </c>
      <c r="I35" s="322">
        <v>4.6500000000000004</v>
      </c>
      <c r="J35" s="322">
        <v>4.9000000000000004</v>
      </c>
      <c r="K35" s="322">
        <v>4.8</v>
      </c>
      <c r="L35" s="322">
        <v>5.0599999999999996</v>
      </c>
      <c r="M35" s="322">
        <v>5</v>
      </c>
      <c r="N35" s="322">
        <v>5.04</v>
      </c>
      <c r="O35" s="322">
        <v>5.09</v>
      </c>
      <c r="P35" s="322">
        <v>5.16</v>
      </c>
      <c r="Q35" s="322">
        <v>5.49</v>
      </c>
      <c r="R35" s="322">
        <v>5.66</v>
      </c>
      <c r="S35" s="322">
        <v>5.61</v>
      </c>
      <c r="T35" s="322">
        <v>5.69</v>
      </c>
      <c r="U35" s="322">
        <v>5.93</v>
      </c>
      <c r="V35" s="322">
        <v>6.26</v>
      </c>
      <c r="W35" s="322">
        <v>6.44</v>
      </c>
    </row>
    <row r="36" spans="2:23">
      <c r="B36" s="312" t="s">
        <v>230</v>
      </c>
      <c r="C36" s="322">
        <v>2.37</v>
      </c>
      <c r="D36" s="322">
        <v>2.35</v>
      </c>
      <c r="E36" s="322">
        <v>2.4300000000000002</v>
      </c>
      <c r="F36" s="322">
        <v>2.58</v>
      </c>
      <c r="G36" s="322">
        <v>2.76</v>
      </c>
      <c r="H36" s="322">
        <v>2.87</v>
      </c>
      <c r="I36" s="322">
        <v>3.14</v>
      </c>
      <c r="J36" s="322">
        <v>3.64</v>
      </c>
      <c r="K36" s="322">
        <v>3.73</v>
      </c>
      <c r="L36" s="322">
        <v>3.86</v>
      </c>
      <c r="M36" s="322">
        <v>3.87</v>
      </c>
      <c r="N36" s="322">
        <v>4.09</v>
      </c>
      <c r="O36" s="322">
        <v>4.3099999999999996</v>
      </c>
      <c r="P36" s="322">
        <v>4.28</v>
      </c>
      <c r="Q36" s="322">
        <v>4.68</v>
      </c>
      <c r="R36" s="322">
        <v>4.7699999999999996</v>
      </c>
      <c r="S36" s="322">
        <v>4.83</v>
      </c>
      <c r="T36" s="322">
        <v>4.72</v>
      </c>
      <c r="U36" s="322">
        <v>4.96</v>
      </c>
      <c r="V36" s="322">
        <v>5.09</v>
      </c>
      <c r="W36" s="322">
        <v>5.04</v>
      </c>
    </row>
    <row r="37" spans="2:23">
      <c r="B37" s="312" t="s">
        <v>231</v>
      </c>
      <c r="C37" s="322">
        <v>4.72</v>
      </c>
      <c r="D37" s="322">
        <v>4.74</v>
      </c>
      <c r="E37" s="322">
        <v>4.58</v>
      </c>
      <c r="F37" s="322">
        <v>4.43</v>
      </c>
      <c r="G37" s="322">
        <v>4.57</v>
      </c>
      <c r="H37" s="322">
        <v>5.08</v>
      </c>
      <c r="I37" s="322">
        <v>4.8499999999999996</v>
      </c>
      <c r="J37" s="322">
        <v>5.2</v>
      </c>
      <c r="K37" s="322">
        <v>5.45</v>
      </c>
      <c r="L37" s="322">
        <v>5.38</v>
      </c>
      <c r="M37" s="322">
        <v>5.09</v>
      </c>
      <c r="N37" s="322">
        <v>5.41</v>
      </c>
      <c r="O37" s="322">
        <v>5.55</v>
      </c>
      <c r="P37" s="322">
        <v>5.59</v>
      </c>
      <c r="Q37" s="322">
        <v>5.45</v>
      </c>
      <c r="R37" s="322">
        <v>5.73</v>
      </c>
      <c r="S37" s="322">
        <v>5.69</v>
      </c>
      <c r="T37" s="322">
        <v>5.79</v>
      </c>
      <c r="U37" s="322">
        <v>5.75</v>
      </c>
      <c r="V37" s="322">
        <v>5.94</v>
      </c>
      <c r="W37" s="322">
        <v>6.18</v>
      </c>
    </row>
    <row r="38" spans="2:23">
      <c r="B38" s="312" t="s">
        <v>232</v>
      </c>
      <c r="C38" s="322">
        <v>6.14</v>
      </c>
      <c r="D38" s="322">
        <v>5.88</v>
      </c>
      <c r="E38" s="322">
        <v>5.9</v>
      </c>
      <c r="F38" s="322">
        <v>6.12</v>
      </c>
      <c r="G38" s="322">
        <v>6.11</v>
      </c>
      <c r="H38" s="322">
        <v>6.43</v>
      </c>
      <c r="I38" s="322">
        <v>6.88</v>
      </c>
      <c r="J38" s="322">
        <v>7.15</v>
      </c>
      <c r="K38" s="322">
        <v>7.16</v>
      </c>
      <c r="L38" s="322">
        <v>7.54</v>
      </c>
      <c r="M38" s="322">
        <v>7.15</v>
      </c>
      <c r="N38" s="322">
        <v>7.36</v>
      </c>
      <c r="O38" s="322">
        <v>7.34</v>
      </c>
      <c r="P38" s="322">
        <v>7.55</v>
      </c>
      <c r="Q38" s="322">
        <v>7.82</v>
      </c>
      <c r="R38" s="322">
        <v>8.5399999999999991</v>
      </c>
      <c r="S38" s="322">
        <v>8.33</v>
      </c>
      <c r="T38" s="322">
        <v>8.2899999999999991</v>
      </c>
      <c r="U38" s="322">
        <v>8.42</v>
      </c>
      <c r="V38" s="322">
        <v>8.77</v>
      </c>
      <c r="W38" s="322">
        <v>9.2200000000000006</v>
      </c>
    </row>
    <row r="39" spans="2:23">
      <c r="B39" s="323"/>
      <c r="C39" s="324"/>
      <c r="D39" s="324"/>
      <c r="E39" s="324"/>
      <c r="F39" s="324"/>
      <c r="G39" s="324"/>
      <c r="H39" s="324"/>
      <c r="I39" s="324"/>
      <c r="J39" s="324"/>
      <c r="K39" s="324"/>
      <c r="L39" s="324"/>
      <c r="M39" s="324"/>
      <c r="N39" s="324"/>
      <c r="O39" s="324"/>
      <c r="P39" s="324"/>
      <c r="Q39" s="324"/>
      <c r="R39" s="324"/>
      <c r="S39" s="324"/>
      <c r="T39" s="324"/>
      <c r="U39" s="324"/>
      <c r="V39" s="324"/>
      <c r="W39" s="324"/>
    </row>
    <row r="41" spans="2:23">
      <c r="B41" s="83" t="s">
        <v>187</v>
      </c>
      <c r="C41" s="6" t="s">
        <v>1101</v>
      </c>
    </row>
    <row r="42" spans="2:23">
      <c r="B42" s="9" t="s">
        <v>189</v>
      </c>
      <c r="C42" s="9" t="s">
        <v>98</v>
      </c>
      <c r="D42" s="9" t="s">
        <v>99</v>
      </c>
      <c r="E42" s="9" t="s">
        <v>100</v>
      </c>
      <c r="F42" s="9" t="s">
        <v>101</v>
      </c>
      <c r="G42" s="9" t="s">
        <v>102</v>
      </c>
      <c r="H42" s="9" t="s">
        <v>103</v>
      </c>
      <c r="I42" s="9" t="s">
        <v>104</v>
      </c>
      <c r="J42" s="9" t="s">
        <v>105</v>
      </c>
      <c r="K42" s="9" t="s">
        <v>106</v>
      </c>
      <c r="L42" s="9" t="s">
        <v>107</v>
      </c>
      <c r="M42" s="9" t="s">
        <v>108</v>
      </c>
      <c r="N42" s="9" t="s">
        <v>109</v>
      </c>
      <c r="O42" s="9" t="s">
        <v>110</v>
      </c>
      <c r="P42" s="9" t="s">
        <v>111</v>
      </c>
      <c r="Q42" s="9" t="s">
        <v>112</v>
      </c>
      <c r="R42" s="9" t="s">
        <v>113</v>
      </c>
      <c r="S42" s="9" t="s">
        <v>114</v>
      </c>
      <c r="T42" s="9" t="s">
        <v>115</v>
      </c>
      <c r="U42" s="9" t="s">
        <v>116</v>
      </c>
      <c r="V42" s="9" t="s">
        <v>117</v>
      </c>
      <c r="W42" s="9" t="s">
        <v>148</v>
      </c>
    </row>
    <row r="43" spans="2:23">
      <c r="B43" s="312" t="s">
        <v>202</v>
      </c>
      <c r="C43" s="322">
        <v>5.12</v>
      </c>
      <c r="D43" s="322">
        <v>5.22</v>
      </c>
      <c r="E43" s="322">
        <v>5.4</v>
      </c>
      <c r="F43" s="322">
        <v>5.41</v>
      </c>
      <c r="G43" s="322">
        <v>5.58</v>
      </c>
      <c r="H43" s="322">
        <v>5.79</v>
      </c>
      <c r="I43" s="322">
        <v>6.06</v>
      </c>
      <c r="J43" s="322">
        <v>6.51</v>
      </c>
      <c r="K43" s="322">
        <v>6.74</v>
      </c>
      <c r="L43" s="322">
        <v>6.85</v>
      </c>
      <c r="M43" s="322">
        <v>6.84</v>
      </c>
      <c r="N43" s="322">
        <v>7.26</v>
      </c>
      <c r="O43" s="322">
        <v>7.41</v>
      </c>
      <c r="P43" s="322">
        <v>7.58</v>
      </c>
      <c r="Q43" s="322">
        <v>8.0299999999999994</v>
      </c>
      <c r="R43" s="322">
        <v>8.2100000000000009</v>
      </c>
      <c r="S43" s="322">
        <v>8.36</v>
      </c>
      <c r="T43" s="322">
        <v>8.5299999999999994</v>
      </c>
      <c r="U43" s="322">
        <v>8.8800000000000008</v>
      </c>
      <c r="V43" s="322">
        <v>9.34</v>
      </c>
      <c r="W43" s="322">
        <v>9.7200000000000006</v>
      </c>
    </row>
    <row r="44" spans="2:23">
      <c r="B44" s="312" t="s">
        <v>206</v>
      </c>
      <c r="C44" s="322">
        <v>3.65</v>
      </c>
      <c r="D44" s="322">
        <v>3.82</v>
      </c>
      <c r="E44" s="322">
        <v>4.03</v>
      </c>
      <c r="F44" s="322">
        <v>3.95</v>
      </c>
      <c r="G44" s="322">
        <v>4.05</v>
      </c>
      <c r="H44" s="322">
        <v>4.26</v>
      </c>
      <c r="I44" s="322">
        <v>4.42</v>
      </c>
      <c r="J44" s="322">
        <v>4.62</v>
      </c>
      <c r="K44" s="322">
        <v>4.5599999999999996</v>
      </c>
      <c r="L44" s="322">
        <v>4.84</v>
      </c>
      <c r="M44" s="322">
        <v>4.8099999999999996</v>
      </c>
      <c r="N44" s="322">
        <v>5.31</v>
      </c>
      <c r="O44" s="322">
        <v>5.75</v>
      </c>
      <c r="P44" s="322">
        <v>5.61</v>
      </c>
      <c r="Q44" s="322">
        <v>6.12</v>
      </c>
      <c r="R44" s="322">
        <v>6.29</v>
      </c>
      <c r="S44" s="322">
        <v>6.06</v>
      </c>
      <c r="T44" s="322">
        <v>6.16</v>
      </c>
      <c r="U44" s="322">
        <v>6.36</v>
      </c>
      <c r="V44" s="322">
        <v>6.6</v>
      </c>
      <c r="W44" s="322">
        <v>7.08</v>
      </c>
    </row>
    <row r="45" spans="2:23">
      <c r="B45" s="312" t="s">
        <v>207</v>
      </c>
      <c r="C45" s="322">
        <v>2.33</v>
      </c>
      <c r="D45" s="322">
        <v>2.36</v>
      </c>
      <c r="E45" s="322">
        <v>2.62</v>
      </c>
      <c r="F45" s="322">
        <v>2.74</v>
      </c>
      <c r="G45" s="322">
        <v>3.04</v>
      </c>
      <c r="H45" s="322">
        <v>3.2</v>
      </c>
      <c r="I45" s="322">
        <v>3.31</v>
      </c>
      <c r="J45" s="322">
        <v>3.74</v>
      </c>
      <c r="K45" s="322">
        <v>4.13</v>
      </c>
      <c r="L45" s="322">
        <v>4.4800000000000004</v>
      </c>
      <c r="M45" s="322">
        <v>4.6500000000000004</v>
      </c>
      <c r="N45" s="322">
        <v>4.4800000000000004</v>
      </c>
      <c r="O45" s="322">
        <v>4.7699999999999996</v>
      </c>
      <c r="P45" s="322">
        <v>5.08</v>
      </c>
      <c r="Q45" s="322">
        <v>5.08</v>
      </c>
      <c r="R45" s="322">
        <v>5.0599999999999996</v>
      </c>
      <c r="S45" s="322">
        <v>5.41</v>
      </c>
      <c r="T45" s="322">
        <v>5.49</v>
      </c>
      <c r="U45" s="322">
        <v>5.75</v>
      </c>
      <c r="V45" s="322">
        <v>6.14</v>
      </c>
      <c r="W45" s="322">
        <v>6.35</v>
      </c>
    </row>
    <row r="46" spans="2:23">
      <c r="B46" s="312" t="s">
        <v>208</v>
      </c>
      <c r="C46" s="322">
        <v>3.35</v>
      </c>
      <c r="D46" s="322">
        <v>3.52</v>
      </c>
      <c r="E46" s="322">
        <v>3.55</v>
      </c>
      <c r="F46" s="322">
        <v>3.65</v>
      </c>
      <c r="G46" s="322">
        <v>3.79</v>
      </c>
      <c r="H46" s="322">
        <v>4.0599999999999996</v>
      </c>
      <c r="I46" s="322">
        <v>4.18</v>
      </c>
      <c r="J46" s="322">
        <v>4.5999999999999996</v>
      </c>
      <c r="K46" s="322">
        <v>4.9400000000000004</v>
      </c>
      <c r="L46" s="322">
        <v>5.1100000000000003</v>
      </c>
      <c r="M46" s="322">
        <v>4.8600000000000003</v>
      </c>
      <c r="N46" s="322">
        <v>5.2</v>
      </c>
      <c r="O46" s="322">
        <v>5.25</v>
      </c>
      <c r="P46" s="322">
        <v>5.38</v>
      </c>
      <c r="Q46" s="322">
        <v>5.83</v>
      </c>
      <c r="R46" s="322">
        <v>6.11</v>
      </c>
      <c r="S46" s="322">
        <v>6.36</v>
      </c>
      <c r="T46" s="322">
        <v>6.5</v>
      </c>
      <c r="U46" s="322">
        <v>6.8</v>
      </c>
      <c r="V46" s="322">
        <v>7.24</v>
      </c>
      <c r="W46" s="322">
        <v>7.4</v>
      </c>
    </row>
    <row r="47" spans="2:23">
      <c r="B47" s="312" t="s">
        <v>209</v>
      </c>
      <c r="C47" s="322">
        <v>6.11</v>
      </c>
      <c r="D47" s="322">
        <v>6.17</v>
      </c>
      <c r="E47" s="322">
        <v>6.53</v>
      </c>
      <c r="F47" s="322">
        <v>6.25</v>
      </c>
      <c r="G47" s="322">
        <v>6.89</v>
      </c>
      <c r="H47" s="322">
        <v>7.36</v>
      </c>
      <c r="I47" s="322">
        <v>7.25</v>
      </c>
      <c r="J47" s="322">
        <v>7.7</v>
      </c>
      <c r="K47" s="322">
        <v>8.3000000000000007</v>
      </c>
      <c r="L47" s="322">
        <v>8.5</v>
      </c>
      <c r="M47" s="322">
        <v>8.57</v>
      </c>
      <c r="N47" s="322">
        <v>9.39</v>
      </c>
      <c r="O47" s="322">
        <v>9.8800000000000008</v>
      </c>
      <c r="P47" s="322">
        <v>10.02</v>
      </c>
      <c r="Q47" s="322">
        <v>10.72</v>
      </c>
      <c r="R47" s="322">
        <v>11.12</v>
      </c>
      <c r="S47" s="322">
        <v>11.22</v>
      </c>
      <c r="T47" s="322">
        <v>11.91</v>
      </c>
      <c r="U47" s="322">
        <v>12.22</v>
      </c>
      <c r="V47" s="322">
        <v>12.89</v>
      </c>
      <c r="W47" s="322">
        <v>14.27</v>
      </c>
    </row>
    <row r="48" spans="2:23">
      <c r="B48" s="312" t="s">
        <v>210</v>
      </c>
      <c r="C48" s="322">
        <v>5.39</v>
      </c>
      <c r="D48" s="322">
        <v>5.46</v>
      </c>
      <c r="E48" s="322">
        <v>5.69</v>
      </c>
      <c r="F48" s="322">
        <v>5.83</v>
      </c>
      <c r="G48" s="322">
        <v>6.03</v>
      </c>
      <c r="H48" s="322">
        <v>6.15</v>
      </c>
      <c r="I48" s="322">
        <v>6.22</v>
      </c>
      <c r="J48" s="322">
        <v>6.88</v>
      </c>
      <c r="K48" s="322">
        <v>6.95</v>
      </c>
      <c r="L48" s="322">
        <v>7.02</v>
      </c>
      <c r="M48" s="322">
        <v>7.07</v>
      </c>
      <c r="N48" s="322">
        <v>7.87</v>
      </c>
      <c r="O48" s="322">
        <v>7.9</v>
      </c>
      <c r="P48" s="322">
        <v>7.86</v>
      </c>
      <c r="Q48" s="322">
        <v>8.56</v>
      </c>
      <c r="R48" s="322">
        <v>8.7200000000000006</v>
      </c>
      <c r="S48" s="322">
        <v>8.9600000000000009</v>
      </c>
      <c r="T48" s="322">
        <v>9.2899999999999991</v>
      </c>
      <c r="U48" s="322">
        <v>9.81</v>
      </c>
      <c r="V48" s="322">
        <v>10.16</v>
      </c>
      <c r="W48" s="322">
        <v>10.66</v>
      </c>
    </row>
    <row r="49" spans="2:23">
      <c r="B49" s="312" t="s">
        <v>211</v>
      </c>
      <c r="C49" s="322">
        <v>2.27</v>
      </c>
      <c r="D49" s="322">
        <v>2.34</v>
      </c>
      <c r="E49" s="322">
        <v>2.78</v>
      </c>
      <c r="F49" s="322">
        <v>2.9</v>
      </c>
      <c r="G49" s="322">
        <v>2.92</v>
      </c>
      <c r="H49" s="322">
        <v>3.29</v>
      </c>
      <c r="I49" s="322">
        <v>3.66</v>
      </c>
      <c r="J49" s="322">
        <v>3.55</v>
      </c>
      <c r="K49" s="322">
        <v>4.05</v>
      </c>
      <c r="L49" s="322">
        <v>4.43</v>
      </c>
      <c r="M49" s="322">
        <v>3.55</v>
      </c>
      <c r="N49" s="322">
        <v>4.08</v>
      </c>
      <c r="O49" s="322">
        <v>4.47</v>
      </c>
      <c r="P49" s="322">
        <v>4.1500000000000004</v>
      </c>
      <c r="Q49" s="322">
        <v>4.62</v>
      </c>
      <c r="R49" s="322">
        <v>5.37</v>
      </c>
      <c r="S49" s="322">
        <v>4.55</v>
      </c>
      <c r="T49" s="322">
        <v>4.91</v>
      </c>
      <c r="U49" s="322">
        <v>5.4</v>
      </c>
      <c r="V49" s="322">
        <v>6.86</v>
      </c>
      <c r="W49" s="322">
        <v>6.99</v>
      </c>
    </row>
    <row r="50" spans="2:23">
      <c r="B50" s="312" t="s">
        <v>212</v>
      </c>
      <c r="C50" s="322">
        <v>6.57</v>
      </c>
      <c r="D50" s="322">
        <v>6.81</v>
      </c>
      <c r="E50" s="322">
        <v>7.3</v>
      </c>
      <c r="F50" s="322">
        <v>7.99</v>
      </c>
      <c r="G50" s="322">
        <v>8.4499999999999993</v>
      </c>
      <c r="H50" s="322">
        <v>8.85</v>
      </c>
      <c r="I50" s="322">
        <v>9.58</v>
      </c>
      <c r="J50" s="322">
        <v>10.01</v>
      </c>
      <c r="K50" s="322">
        <v>9.6</v>
      </c>
      <c r="L50" s="322">
        <v>9.2899999999999991</v>
      </c>
      <c r="M50" s="322">
        <v>9.81</v>
      </c>
      <c r="N50" s="322">
        <v>11.01</v>
      </c>
      <c r="O50" s="322">
        <v>11.13</v>
      </c>
      <c r="P50" s="322">
        <v>11.76</v>
      </c>
      <c r="Q50" s="322">
        <v>12.49</v>
      </c>
      <c r="R50" s="322">
        <v>16.2</v>
      </c>
      <c r="S50" s="322">
        <v>15.58</v>
      </c>
      <c r="T50" s="322">
        <v>17.350000000000001</v>
      </c>
      <c r="U50" s="322">
        <v>18.52</v>
      </c>
      <c r="V50" s="322">
        <v>19.399999999999999</v>
      </c>
      <c r="W50" s="322">
        <v>22.42</v>
      </c>
    </row>
    <row r="51" spans="2:23">
      <c r="B51" s="312" t="s">
        <v>213</v>
      </c>
      <c r="C51" s="322">
        <v>5.56</v>
      </c>
      <c r="D51" s="322">
        <v>5.84</v>
      </c>
      <c r="E51" s="322">
        <v>6.24</v>
      </c>
      <c r="F51" s="322">
        <v>6.45</v>
      </c>
      <c r="G51" s="322">
        <v>6.74</v>
      </c>
      <c r="H51" s="322">
        <v>6.78</v>
      </c>
      <c r="I51" s="322">
        <v>7.29</v>
      </c>
      <c r="J51" s="322">
        <v>7.44</v>
      </c>
      <c r="K51" s="322">
        <v>7.69</v>
      </c>
      <c r="L51" s="322">
        <v>7.73</v>
      </c>
      <c r="M51" s="322">
        <v>7.57</v>
      </c>
      <c r="N51" s="322">
        <v>7.02</v>
      </c>
      <c r="O51" s="322">
        <v>6.89</v>
      </c>
      <c r="P51" s="322">
        <v>7.85</v>
      </c>
      <c r="Q51" s="322">
        <v>8.0399999999999991</v>
      </c>
      <c r="R51" s="322">
        <v>8.0500000000000007</v>
      </c>
      <c r="S51" s="322">
        <v>8.11</v>
      </c>
      <c r="T51" s="322">
        <v>7.96</v>
      </c>
      <c r="U51" s="322">
        <v>8.2899999999999991</v>
      </c>
      <c r="V51" s="322">
        <v>8.49</v>
      </c>
      <c r="W51" s="322">
        <v>9.0500000000000007</v>
      </c>
    </row>
    <row r="52" spans="2:23">
      <c r="B52" s="312" t="s">
        <v>214</v>
      </c>
      <c r="C52" s="322">
        <v>5.59</v>
      </c>
      <c r="D52" s="322">
        <v>5.79</v>
      </c>
      <c r="E52" s="322">
        <v>6.01</v>
      </c>
      <c r="F52" s="322">
        <v>6.09</v>
      </c>
      <c r="G52" s="322">
        <v>6.16</v>
      </c>
      <c r="H52" s="322">
        <v>6.48</v>
      </c>
      <c r="I52" s="322">
        <v>7.11</v>
      </c>
      <c r="J52" s="322">
        <v>7.46</v>
      </c>
      <c r="K52" s="322">
        <v>7.88</v>
      </c>
      <c r="L52" s="322">
        <v>8.08</v>
      </c>
      <c r="M52" s="322">
        <v>8.06</v>
      </c>
      <c r="N52" s="322">
        <v>8.0399999999999991</v>
      </c>
      <c r="O52" s="322">
        <v>7.97</v>
      </c>
      <c r="P52" s="322">
        <v>8.52</v>
      </c>
      <c r="Q52" s="322">
        <v>8.86</v>
      </c>
      <c r="R52" s="322">
        <v>8.94</v>
      </c>
      <c r="S52" s="322">
        <v>9.16</v>
      </c>
      <c r="T52" s="322">
        <v>9.2200000000000006</v>
      </c>
      <c r="U52" s="322">
        <v>9.41</v>
      </c>
      <c r="V52" s="322">
        <v>9.98</v>
      </c>
      <c r="W52" s="322">
        <v>10.11</v>
      </c>
    </row>
    <row r="53" spans="2:23">
      <c r="B53" s="312" t="s">
        <v>215</v>
      </c>
      <c r="C53" s="322">
        <v>5.0999999999999996</v>
      </c>
      <c r="D53" s="322">
        <v>5.23</v>
      </c>
      <c r="E53" s="322">
        <v>5.4</v>
      </c>
      <c r="F53" s="322">
        <v>5.25</v>
      </c>
      <c r="G53" s="322">
        <v>5.34</v>
      </c>
      <c r="H53" s="322">
        <v>5.64</v>
      </c>
      <c r="I53" s="322">
        <v>5.95</v>
      </c>
      <c r="J53" s="322">
        <v>6.31</v>
      </c>
      <c r="K53" s="322">
        <v>6.38</v>
      </c>
      <c r="L53" s="322">
        <v>6.42</v>
      </c>
      <c r="M53" s="322">
        <v>6.49</v>
      </c>
      <c r="N53" s="322">
        <v>6.83</v>
      </c>
      <c r="O53" s="322">
        <v>6.84</v>
      </c>
      <c r="P53" s="322">
        <v>7.02</v>
      </c>
      <c r="Q53" s="322">
        <v>7.4</v>
      </c>
      <c r="R53" s="322">
        <v>7.47</v>
      </c>
      <c r="S53" s="322">
        <v>7.74</v>
      </c>
      <c r="T53" s="322">
        <v>7.96</v>
      </c>
      <c r="U53" s="322">
        <v>8.27</v>
      </c>
      <c r="V53" s="322">
        <v>8.8699999999999992</v>
      </c>
      <c r="W53" s="322">
        <v>9.42</v>
      </c>
    </row>
    <row r="54" spans="2:23">
      <c r="B54" s="312" t="s">
        <v>216</v>
      </c>
      <c r="C54" s="322">
        <v>4.6900000000000004</v>
      </c>
      <c r="D54" s="322">
        <v>4.72</v>
      </c>
      <c r="E54" s="322">
        <v>4.9800000000000004</v>
      </c>
      <c r="F54" s="322">
        <v>5</v>
      </c>
      <c r="G54" s="322">
        <v>5.33</v>
      </c>
      <c r="H54" s="322">
        <v>5.53</v>
      </c>
      <c r="I54" s="322">
        <v>6.16</v>
      </c>
      <c r="J54" s="322">
        <v>6.52</v>
      </c>
      <c r="K54" s="322">
        <v>7.04</v>
      </c>
      <c r="L54" s="322">
        <v>6.84</v>
      </c>
      <c r="M54" s="322">
        <v>6.85</v>
      </c>
      <c r="N54" s="322">
        <v>7.22</v>
      </c>
      <c r="O54" s="322">
        <v>7.73</v>
      </c>
      <c r="P54" s="322">
        <v>7.92</v>
      </c>
      <c r="Q54" s="322">
        <v>8.31</v>
      </c>
      <c r="R54" s="322">
        <v>8.2799999999999994</v>
      </c>
      <c r="S54" s="322">
        <v>8.51</v>
      </c>
      <c r="T54" s="322">
        <v>8.65</v>
      </c>
      <c r="U54" s="322">
        <v>9.2100000000000009</v>
      </c>
      <c r="V54" s="322">
        <v>9.58</v>
      </c>
      <c r="W54" s="322">
        <v>9.35</v>
      </c>
    </row>
    <row r="55" spans="2:23">
      <c r="B55" s="312" t="s">
        <v>217</v>
      </c>
      <c r="C55" s="322">
        <v>7.27</v>
      </c>
      <c r="D55" s="322">
        <v>7.49</v>
      </c>
      <c r="E55" s="322">
        <v>7.55</v>
      </c>
      <c r="F55" s="322">
        <v>7.35</v>
      </c>
      <c r="G55" s="322">
        <v>7.4</v>
      </c>
      <c r="H55" s="322">
        <v>7.46</v>
      </c>
      <c r="I55" s="322">
        <v>7.88</v>
      </c>
      <c r="J55" s="322">
        <v>8.2899999999999991</v>
      </c>
      <c r="K55" s="322">
        <v>8.65</v>
      </c>
      <c r="L55" s="322">
        <v>8.83</v>
      </c>
      <c r="M55" s="322">
        <v>8.77</v>
      </c>
      <c r="N55" s="322">
        <v>9.33</v>
      </c>
      <c r="O55" s="322">
        <v>9.6199999999999992</v>
      </c>
      <c r="P55" s="322">
        <v>9.83</v>
      </c>
      <c r="Q55" s="322">
        <v>10.39</v>
      </c>
      <c r="R55" s="322">
        <v>10.220000000000001</v>
      </c>
      <c r="S55" s="322">
        <v>10.74</v>
      </c>
      <c r="T55" s="322">
        <v>10.68</v>
      </c>
      <c r="U55" s="322">
        <v>11.04</v>
      </c>
      <c r="V55" s="322">
        <v>11.41</v>
      </c>
      <c r="W55" s="322">
        <v>11.58</v>
      </c>
    </row>
    <row r="56" spans="2:23">
      <c r="B56" s="312" t="s">
        <v>218</v>
      </c>
      <c r="C56" s="322">
        <v>4.6900000000000004</v>
      </c>
      <c r="D56" s="322">
        <v>5.03</v>
      </c>
      <c r="E56" s="322">
        <v>5.26</v>
      </c>
      <c r="F56" s="322">
        <v>5.1100000000000003</v>
      </c>
      <c r="G56" s="322">
        <v>6.01</v>
      </c>
      <c r="H56" s="322">
        <v>5.92</v>
      </c>
      <c r="I56" s="322">
        <v>6.09</v>
      </c>
      <c r="J56" s="322">
        <v>6.56</v>
      </c>
      <c r="K56" s="322">
        <v>6.71</v>
      </c>
      <c r="L56" s="322">
        <v>6.75</v>
      </c>
      <c r="M56" s="322">
        <v>7.12</v>
      </c>
      <c r="N56" s="322">
        <v>7.26</v>
      </c>
      <c r="O56" s="322">
        <v>7.43</v>
      </c>
      <c r="P56" s="322">
        <v>7.74</v>
      </c>
      <c r="Q56" s="322">
        <v>7.42</v>
      </c>
      <c r="R56" s="322">
        <v>7.63</v>
      </c>
      <c r="S56" s="322">
        <v>7.68</v>
      </c>
      <c r="T56" s="322">
        <v>7.99</v>
      </c>
      <c r="U56" s="322">
        <v>8.25</v>
      </c>
      <c r="V56" s="322">
        <v>8.75</v>
      </c>
      <c r="W56" s="322">
        <v>9.2100000000000009</v>
      </c>
    </row>
    <row r="57" spans="2:23">
      <c r="B57" s="312" t="s">
        <v>219</v>
      </c>
      <c r="C57" s="322">
        <v>4.08</v>
      </c>
      <c r="D57" s="322">
        <v>4.03</v>
      </c>
      <c r="E57" s="322">
        <v>4.42</v>
      </c>
      <c r="F57" s="322">
        <v>4.55</v>
      </c>
      <c r="G57" s="322">
        <v>4.84</v>
      </c>
      <c r="H57" s="322">
        <v>5.26</v>
      </c>
      <c r="I57" s="322">
        <v>5.64</v>
      </c>
      <c r="J57" s="322">
        <v>6.26</v>
      </c>
      <c r="K57" s="322">
        <v>6.75</v>
      </c>
      <c r="L57" s="322">
        <v>5.76</v>
      </c>
      <c r="M57" s="322">
        <v>5.76</v>
      </c>
      <c r="N57" s="322">
        <v>6.44</v>
      </c>
      <c r="O57" s="322">
        <v>6.7</v>
      </c>
      <c r="P57" s="322">
        <v>6.99</v>
      </c>
      <c r="Q57" s="322">
        <v>7.26</v>
      </c>
      <c r="R57" s="322">
        <v>7.66</v>
      </c>
      <c r="S57" s="322">
        <v>7.73</v>
      </c>
      <c r="T57" s="322">
        <v>7.95</v>
      </c>
      <c r="U57" s="322">
        <v>8.35</v>
      </c>
      <c r="V57" s="322">
        <v>8.4</v>
      </c>
      <c r="W57" s="322">
        <v>8.74</v>
      </c>
    </row>
    <row r="58" spans="2:23">
      <c r="B58" s="312" t="s">
        <v>220</v>
      </c>
      <c r="C58" s="322">
        <v>3.3</v>
      </c>
      <c r="D58" s="322">
        <v>3.19</v>
      </c>
      <c r="E58" s="322">
        <v>3.25</v>
      </c>
      <c r="F58" s="322">
        <v>3.57</v>
      </c>
      <c r="G58" s="322">
        <v>3.74</v>
      </c>
      <c r="H58" s="322">
        <v>4.33</v>
      </c>
      <c r="I58" s="322">
        <v>4.76</v>
      </c>
      <c r="J58" s="322">
        <v>5.01</v>
      </c>
      <c r="K58" s="322">
        <v>5.29</v>
      </c>
      <c r="L58" s="322">
        <v>4.88</v>
      </c>
      <c r="M58" s="322">
        <v>6.52</v>
      </c>
      <c r="N58" s="322">
        <v>6.9</v>
      </c>
      <c r="O58" s="322">
        <v>7.23</v>
      </c>
      <c r="P58" s="322">
        <v>8.0299999999999994</v>
      </c>
      <c r="Q58" s="322">
        <v>8.3699999999999992</v>
      </c>
      <c r="R58" s="322">
        <v>8.2899999999999991</v>
      </c>
      <c r="S58" s="322">
        <v>8.19</v>
      </c>
      <c r="T58" s="322">
        <v>8.33</v>
      </c>
      <c r="U58" s="322">
        <v>8.6</v>
      </c>
      <c r="V58" s="322">
        <v>9.16</v>
      </c>
      <c r="W58" s="322">
        <v>9.2899999999999991</v>
      </c>
    </row>
    <row r="59" spans="2:23">
      <c r="B59" s="312" t="s">
        <v>221</v>
      </c>
      <c r="C59" s="322">
        <v>5.46</v>
      </c>
      <c r="D59" s="322">
        <v>5.32</v>
      </c>
      <c r="E59" s="322">
        <v>5.33</v>
      </c>
      <c r="F59" s="322">
        <v>5.27</v>
      </c>
      <c r="G59" s="322">
        <v>5.15</v>
      </c>
      <c r="H59" s="322">
        <v>5.46</v>
      </c>
      <c r="I59" s="322">
        <v>6.27</v>
      </c>
      <c r="J59" s="322">
        <v>6.96</v>
      </c>
      <c r="K59" s="322">
        <v>7.44</v>
      </c>
      <c r="L59" s="322">
        <v>7.47</v>
      </c>
      <c r="M59" s="322">
        <v>7.47</v>
      </c>
      <c r="N59" s="322">
        <v>7.99</v>
      </c>
      <c r="O59" s="322">
        <v>8.5</v>
      </c>
      <c r="P59" s="322">
        <v>9.1199999999999992</v>
      </c>
      <c r="Q59" s="322">
        <v>9.94</v>
      </c>
      <c r="R59" s="322">
        <v>10.57</v>
      </c>
      <c r="S59" s="322">
        <v>10.93</v>
      </c>
      <c r="T59" s="322">
        <v>10.88</v>
      </c>
      <c r="U59" s="322">
        <v>10.71</v>
      </c>
      <c r="V59" s="322">
        <v>10.89</v>
      </c>
      <c r="W59" s="322">
        <v>12.52</v>
      </c>
    </row>
    <row r="60" spans="2:23">
      <c r="B60" s="312" t="s">
        <v>222</v>
      </c>
      <c r="C60" s="322">
        <v>3.99</v>
      </c>
      <c r="D60" s="322">
        <v>4.3099999999999996</v>
      </c>
      <c r="E60" s="322">
        <v>4.6900000000000004</v>
      </c>
      <c r="F60" s="322">
        <v>4.8899999999999997</v>
      </c>
      <c r="G60" s="322">
        <v>5.08</v>
      </c>
      <c r="H60" s="322">
        <v>4.96</v>
      </c>
      <c r="I60" s="322">
        <v>5.22</v>
      </c>
      <c r="J60" s="322">
        <v>5.5</v>
      </c>
      <c r="K60" s="322">
        <v>5.94</v>
      </c>
      <c r="L60" s="322">
        <v>6.07</v>
      </c>
      <c r="M60" s="322">
        <v>6.19</v>
      </c>
      <c r="N60" s="322">
        <v>6.57</v>
      </c>
      <c r="O60" s="322">
        <v>6.89</v>
      </c>
      <c r="P60" s="322">
        <v>7.33</v>
      </c>
      <c r="Q60" s="322">
        <v>7.63</v>
      </c>
      <c r="R60" s="322">
        <v>7.53</v>
      </c>
      <c r="S60" s="322">
        <v>7.46</v>
      </c>
      <c r="T60" s="322">
        <v>7.44</v>
      </c>
      <c r="U60" s="322">
        <v>7.92</v>
      </c>
      <c r="V60" s="322">
        <v>8.34</v>
      </c>
      <c r="W60" s="322">
        <v>8.2899999999999991</v>
      </c>
    </row>
    <row r="61" spans="2:23">
      <c r="B61" s="312" t="s">
        <v>223</v>
      </c>
      <c r="C61" s="322">
        <v>4.05</v>
      </c>
      <c r="D61" s="322">
        <v>3.73</v>
      </c>
      <c r="E61" s="322">
        <v>4.04</v>
      </c>
      <c r="F61" s="322">
        <v>3.74</v>
      </c>
      <c r="G61" s="322">
        <v>3.67</v>
      </c>
      <c r="H61" s="322">
        <v>4.63</v>
      </c>
      <c r="I61" s="322">
        <v>4.45</v>
      </c>
      <c r="J61" s="322">
        <v>4.47</v>
      </c>
      <c r="K61" s="322">
        <v>4.46</v>
      </c>
      <c r="L61" s="322">
        <v>4.09</v>
      </c>
      <c r="M61" s="322">
        <v>3.77</v>
      </c>
      <c r="N61" s="322">
        <v>3.96</v>
      </c>
      <c r="O61" s="322">
        <v>4.33</v>
      </c>
      <c r="P61" s="322">
        <v>4.8</v>
      </c>
      <c r="Q61" s="322">
        <v>5.05</v>
      </c>
      <c r="R61" s="322">
        <v>5.22</v>
      </c>
      <c r="S61" s="322">
        <v>5.08</v>
      </c>
      <c r="T61" s="322">
        <v>4.7300000000000004</v>
      </c>
      <c r="U61" s="322">
        <v>4.9000000000000004</v>
      </c>
      <c r="V61" s="322">
        <v>5.14</v>
      </c>
      <c r="W61" s="322">
        <v>5.05</v>
      </c>
    </row>
    <row r="62" spans="2:23">
      <c r="B62" s="312" t="s">
        <v>224</v>
      </c>
      <c r="C62" s="322">
        <v>4.6100000000000003</v>
      </c>
      <c r="D62" s="322">
        <v>4.66</v>
      </c>
      <c r="E62" s="322">
        <v>4.78</v>
      </c>
      <c r="F62" s="322">
        <v>4.68</v>
      </c>
      <c r="G62" s="322">
        <v>4.79</v>
      </c>
      <c r="H62" s="322">
        <v>5.0599999999999996</v>
      </c>
      <c r="I62" s="322">
        <v>5.34</v>
      </c>
      <c r="J62" s="322">
        <v>5.69</v>
      </c>
      <c r="K62" s="322">
        <v>6.01</v>
      </c>
      <c r="L62" s="322">
        <v>5.84</v>
      </c>
      <c r="M62" s="322">
        <v>5.66</v>
      </c>
      <c r="N62" s="322">
        <v>6.07</v>
      </c>
      <c r="O62" s="322">
        <v>6.2</v>
      </c>
      <c r="P62" s="322">
        <v>6.47</v>
      </c>
      <c r="Q62" s="322">
        <v>6.77</v>
      </c>
      <c r="R62" s="322">
        <v>6.88</v>
      </c>
      <c r="S62" s="322">
        <v>6.87</v>
      </c>
      <c r="T62" s="322">
        <v>7.15</v>
      </c>
      <c r="U62" s="322">
        <v>7.61</v>
      </c>
      <c r="V62" s="322">
        <v>7.96</v>
      </c>
      <c r="W62" s="322">
        <v>8.24</v>
      </c>
    </row>
    <row r="63" spans="2:23">
      <c r="B63" s="312" t="s">
        <v>225</v>
      </c>
      <c r="C63" s="322">
        <v>6.69</v>
      </c>
      <c r="D63" s="322">
        <v>6.41</v>
      </c>
      <c r="E63" s="322">
        <v>6.66</v>
      </c>
      <c r="F63" s="322">
        <v>6.56</v>
      </c>
      <c r="G63" s="322">
        <v>6.78</v>
      </c>
      <c r="H63" s="322">
        <v>6.86</v>
      </c>
      <c r="I63" s="322">
        <v>7.13</v>
      </c>
      <c r="J63" s="322">
        <v>7.57</v>
      </c>
      <c r="K63" s="322">
        <v>7.76</v>
      </c>
      <c r="L63" s="322">
        <v>7.9</v>
      </c>
      <c r="M63" s="322">
        <v>7.63</v>
      </c>
      <c r="N63" s="322">
        <v>8.2200000000000006</v>
      </c>
      <c r="O63" s="322">
        <v>8.58</v>
      </c>
      <c r="P63" s="322">
        <v>8.59</v>
      </c>
      <c r="Q63" s="322">
        <v>9.07</v>
      </c>
      <c r="R63" s="322">
        <v>9.18</v>
      </c>
      <c r="S63" s="322">
        <v>9.34</v>
      </c>
      <c r="T63" s="322">
        <v>9.4</v>
      </c>
      <c r="U63" s="322">
        <v>10.039999999999999</v>
      </c>
      <c r="V63" s="322">
        <v>10.09</v>
      </c>
      <c r="W63" s="322">
        <v>10.3</v>
      </c>
    </row>
    <row r="64" spans="2:23">
      <c r="B64" s="312" t="s">
        <v>226</v>
      </c>
      <c r="C64" s="322">
        <v>3.79</v>
      </c>
      <c r="D64" s="322">
        <v>3.91</v>
      </c>
      <c r="E64" s="322">
        <v>4.1500000000000004</v>
      </c>
      <c r="F64" s="322">
        <v>4.22</v>
      </c>
      <c r="G64" s="322">
        <v>4.54</v>
      </c>
      <c r="H64" s="322">
        <v>4.68</v>
      </c>
      <c r="I64" s="322">
        <v>4.7</v>
      </c>
      <c r="J64" s="322">
        <v>5.19</v>
      </c>
      <c r="K64" s="322">
        <v>5.49</v>
      </c>
      <c r="L64" s="322">
        <v>5.86</v>
      </c>
      <c r="M64" s="322">
        <v>5.96</v>
      </c>
      <c r="N64" s="322">
        <v>6.36</v>
      </c>
      <c r="O64" s="322">
        <v>6.82</v>
      </c>
      <c r="P64" s="322">
        <v>6.84</v>
      </c>
      <c r="Q64" s="322">
        <v>7.31</v>
      </c>
      <c r="R64" s="322">
        <v>7.64</v>
      </c>
      <c r="S64" s="322">
        <v>7.41</v>
      </c>
      <c r="T64" s="322">
        <v>7.43</v>
      </c>
      <c r="U64" s="322">
        <v>7.47</v>
      </c>
      <c r="V64" s="322">
        <v>8.2100000000000009</v>
      </c>
      <c r="W64" s="322">
        <v>8.41</v>
      </c>
    </row>
    <row r="65" spans="2:23">
      <c r="B65" s="312" t="s">
        <v>227</v>
      </c>
      <c r="C65" s="322">
        <v>6.2</v>
      </c>
      <c r="D65" s="322">
        <v>6.44</v>
      </c>
      <c r="E65" s="322">
        <v>6.42</v>
      </c>
      <c r="F65" s="322">
        <v>6.76</v>
      </c>
      <c r="G65" s="322">
        <v>6.71</v>
      </c>
      <c r="H65" s="322">
        <v>6.98</v>
      </c>
      <c r="I65" s="322">
        <v>7.72</v>
      </c>
      <c r="J65" s="322">
        <v>8.0299999999999994</v>
      </c>
      <c r="K65" s="322">
        <v>8.36</v>
      </c>
      <c r="L65" s="322">
        <v>8.23</v>
      </c>
      <c r="M65" s="322">
        <v>8.7799999999999994</v>
      </c>
      <c r="N65" s="322">
        <v>8.66</v>
      </c>
      <c r="O65" s="322">
        <v>8.94</v>
      </c>
      <c r="P65" s="322">
        <v>9.15</v>
      </c>
      <c r="Q65" s="322">
        <v>9.19</v>
      </c>
      <c r="R65" s="322">
        <v>9.1199999999999992</v>
      </c>
      <c r="S65" s="322">
        <v>9.33</v>
      </c>
      <c r="T65" s="322">
        <v>9.1999999999999993</v>
      </c>
      <c r="U65" s="322">
        <v>9.81</v>
      </c>
      <c r="V65" s="322">
        <v>10.19</v>
      </c>
      <c r="W65" s="322">
        <v>10.65</v>
      </c>
    </row>
    <row r="66" spans="2:23">
      <c r="B66" s="312" t="s">
        <v>228</v>
      </c>
      <c r="C66" s="322">
        <v>2.97</v>
      </c>
      <c r="D66" s="322">
        <v>3.23</v>
      </c>
      <c r="E66" s="322">
        <v>3.33</v>
      </c>
      <c r="F66" s="322">
        <v>3.35</v>
      </c>
      <c r="G66" s="322">
        <v>4</v>
      </c>
      <c r="H66" s="322">
        <v>4.33</v>
      </c>
      <c r="I66" s="322">
        <v>4.8600000000000003</v>
      </c>
      <c r="J66" s="322">
        <v>5.67</v>
      </c>
      <c r="K66" s="322">
        <v>6.74</v>
      </c>
      <c r="L66" s="322">
        <v>7.35</v>
      </c>
      <c r="M66" s="322">
        <v>7.43</v>
      </c>
      <c r="N66" s="322">
        <v>7.52</v>
      </c>
      <c r="O66" s="322">
        <v>7.99</v>
      </c>
      <c r="P66" s="322">
        <v>8.94</v>
      </c>
      <c r="Q66" s="322">
        <v>9.31</v>
      </c>
      <c r="R66" s="322">
        <v>9.64</v>
      </c>
      <c r="S66" s="322">
        <v>10.43</v>
      </c>
      <c r="T66" s="322">
        <v>10.88</v>
      </c>
      <c r="U66" s="322">
        <v>11.53</v>
      </c>
      <c r="V66" s="322">
        <v>12.63</v>
      </c>
      <c r="W66" s="322">
        <v>12.85</v>
      </c>
    </row>
    <row r="67" spans="2:23">
      <c r="B67" s="312" t="s">
        <v>229</v>
      </c>
      <c r="C67" s="322">
        <v>4.53</v>
      </c>
      <c r="D67" s="322">
        <v>4.4800000000000004</v>
      </c>
      <c r="E67" s="322">
        <v>4.74</v>
      </c>
      <c r="F67" s="322">
        <v>4.87</v>
      </c>
      <c r="G67" s="322">
        <v>5.09</v>
      </c>
      <c r="H67" s="322">
        <v>5.15</v>
      </c>
      <c r="I67" s="322">
        <v>5.44</v>
      </c>
      <c r="J67" s="322">
        <v>5.74</v>
      </c>
      <c r="K67" s="322">
        <v>5.74</v>
      </c>
      <c r="L67" s="322">
        <v>5.98</v>
      </c>
      <c r="M67" s="322">
        <v>5.93</v>
      </c>
      <c r="N67" s="322">
        <v>6.09</v>
      </c>
      <c r="O67" s="322">
        <v>6.29</v>
      </c>
      <c r="P67" s="322">
        <v>6.51</v>
      </c>
      <c r="Q67" s="322">
        <v>6.9</v>
      </c>
      <c r="R67" s="322">
        <v>7.15</v>
      </c>
      <c r="S67" s="322">
        <v>7.12</v>
      </c>
      <c r="T67" s="322">
        <v>7.34</v>
      </c>
      <c r="U67" s="322">
        <v>7.76</v>
      </c>
      <c r="V67" s="322">
        <v>8.36</v>
      </c>
      <c r="W67" s="322">
        <v>8.67</v>
      </c>
    </row>
    <row r="68" spans="2:23">
      <c r="B68" s="312" t="s">
        <v>230</v>
      </c>
      <c r="C68" s="322">
        <v>2.87</v>
      </c>
      <c r="D68" s="322">
        <v>2.98</v>
      </c>
      <c r="E68" s="322">
        <v>3.15</v>
      </c>
      <c r="F68" s="322">
        <v>3.37</v>
      </c>
      <c r="G68" s="322">
        <v>3.66</v>
      </c>
      <c r="H68" s="322">
        <v>3.92</v>
      </c>
      <c r="I68" s="322">
        <v>4.3600000000000003</v>
      </c>
      <c r="J68" s="322">
        <v>5.07</v>
      </c>
      <c r="K68" s="322">
        <v>5.42</v>
      </c>
      <c r="L68" s="322">
        <v>5.62</v>
      </c>
      <c r="M68" s="322">
        <v>5.83</v>
      </c>
      <c r="N68" s="322">
        <v>6.12</v>
      </c>
      <c r="O68" s="322">
        <v>6.49</v>
      </c>
      <c r="P68" s="322">
        <v>6.51</v>
      </c>
      <c r="Q68" s="322">
        <v>7.13</v>
      </c>
      <c r="R68" s="322">
        <v>7.18</v>
      </c>
      <c r="S68" s="322">
        <v>6.84</v>
      </c>
      <c r="T68" s="322">
        <v>6.51</v>
      </c>
      <c r="U68" s="322">
        <v>6.77</v>
      </c>
      <c r="V68" s="322">
        <v>6.97</v>
      </c>
      <c r="W68" s="322">
        <v>6.96</v>
      </c>
    </row>
    <row r="69" spans="2:23">
      <c r="B69" s="312" t="s">
        <v>231</v>
      </c>
      <c r="C69" s="322">
        <v>3.44</v>
      </c>
      <c r="D69" s="322">
        <v>3.49</v>
      </c>
      <c r="E69" s="322">
        <v>3.39</v>
      </c>
      <c r="F69" s="322">
        <v>3.28</v>
      </c>
      <c r="G69" s="322">
        <v>3.48</v>
      </c>
      <c r="H69" s="322">
        <v>3.9</v>
      </c>
      <c r="I69" s="322">
        <v>3.75</v>
      </c>
      <c r="J69" s="322">
        <v>4.17</v>
      </c>
      <c r="K69" s="322">
        <v>4.54</v>
      </c>
      <c r="L69" s="322">
        <v>4.5199999999999996</v>
      </c>
      <c r="M69" s="322">
        <v>4.2699999999999996</v>
      </c>
      <c r="N69" s="322">
        <v>4.6100000000000003</v>
      </c>
      <c r="O69" s="322">
        <v>4.7699999999999996</v>
      </c>
      <c r="P69" s="322">
        <v>4.82</v>
      </c>
      <c r="Q69" s="322">
        <v>4.74</v>
      </c>
      <c r="R69" s="322">
        <v>5.08</v>
      </c>
      <c r="S69" s="322">
        <v>5.0199999999999996</v>
      </c>
      <c r="T69" s="322">
        <v>5.2</v>
      </c>
      <c r="U69" s="322">
        <v>5.26</v>
      </c>
      <c r="V69" s="322">
        <v>5.47</v>
      </c>
      <c r="W69" s="322">
        <v>5.8</v>
      </c>
    </row>
    <row r="70" spans="2:23">
      <c r="B70" s="312" t="s">
        <v>232</v>
      </c>
      <c r="C70" s="322">
        <v>4.45</v>
      </c>
      <c r="D70" s="322">
        <v>4.24</v>
      </c>
      <c r="E70" s="322">
        <v>4.28</v>
      </c>
      <c r="F70" s="322">
        <v>4.4800000000000004</v>
      </c>
      <c r="G70" s="322">
        <v>4.5599999999999996</v>
      </c>
      <c r="H70" s="322">
        <v>4.75</v>
      </c>
      <c r="I70" s="322">
        <v>5.22</v>
      </c>
      <c r="J70" s="322">
        <v>5.69</v>
      </c>
      <c r="K70" s="322">
        <v>5.84</v>
      </c>
      <c r="L70" s="322">
        <v>6.03</v>
      </c>
      <c r="M70" s="322">
        <v>5.72</v>
      </c>
      <c r="N70" s="322">
        <v>5.98</v>
      </c>
      <c r="O70" s="322">
        <v>6.1</v>
      </c>
      <c r="P70" s="322">
        <v>6.23</v>
      </c>
      <c r="Q70" s="322">
        <v>6.42</v>
      </c>
      <c r="R70" s="322">
        <v>7.08</v>
      </c>
      <c r="S70" s="322">
        <v>6.8</v>
      </c>
      <c r="T70" s="322">
        <v>6.81</v>
      </c>
      <c r="U70" s="322">
        <v>6.99</v>
      </c>
      <c r="V70" s="322">
        <v>7.37</v>
      </c>
      <c r="W70" s="322">
        <v>7.97</v>
      </c>
    </row>
    <row r="73" spans="2:23">
      <c r="B73" t="s">
        <v>51</v>
      </c>
    </row>
    <row r="74" spans="2:23">
      <c r="B74" t="s">
        <v>1491</v>
      </c>
    </row>
  </sheetData>
  <hyperlinks>
    <hyperlink ref="A1" location="Indice!A1" display="Regresar &lt;-"/>
  </hyperlinks>
  <pageMargins left="0.7" right="0.7" top="0.75" bottom="0.75" header="0.3" footer="0.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5"/>
  <sheetViews>
    <sheetView workbookViewId="0"/>
  </sheetViews>
  <sheetFormatPr baseColWidth="10" defaultRowHeight="15"/>
  <cols>
    <col min="2" max="2" width="43" customWidth="1"/>
    <col min="3" max="3" width="13" bestFit="1" customWidth="1"/>
  </cols>
  <sheetData>
    <row r="1" spans="1:15">
      <c r="A1" s="1" t="s">
        <v>1552</v>
      </c>
    </row>
    <row r="2" spans="1:15" ht="21">
      <c r="B2" s="2" t="s">
        <v>1004</v>
      </c>
    </row>
    <row r="3" spans="1:15" ht="21">
      <c r="B3" s="41" t="s">
        <v>1079</v>
      </c>
    </row>
    <row r="4" spans="1:15" ht="21">
      <c r="B4" s="41"/>
    </row>
    <row r="5" spans="1:15" ht="15.75">
      <c r="B5" s="47" t="s">
        <v>1102</v>
      </c>
    </row>
    <row r="8" spans="1:15">
      <c r="B8" s="73" t="s">
        <v>1103</v>
      </c>
      <c r="C8" s="73"/>
      <c r="D8" s="73"/>
      <c r="E8" s="73"/>
      <c r="F8" s="73"/>
      <c r="G8" s="73"/>
      <c r="H8" s="73"/>
      <c r="I8" s="73"/>
      <c r="J8" s="73"/>
      <c r="K8" s="73"/>
      <c r="L8" s="73"/>
    </row>
    <row r="9" spans="1:15">
      <c r="B9" s="297" t="s">
        <v>1104</v>
      </c>
    </row>
    <row r="11" spans="1:15">
      <c r="B11" s="297" t="s">
        <v>1105</v>
      </c>
      <c r="C11" s="297"/>
      <c r="D11" s="297"/>
      <c r="E11" s="297"/>
      <c r="F11" s="297"/>
      <c r="G11" s="297"/>
      <c r="H11" s="297"/>
      <c r="I11" s="297"/>
      <c r="J11" s="297"/>
      <c r="K11" s="297"/>
      <c r="L11" s="297"/>
    </row>
    <row r="12" spans="1:15">
      <c r="B12" s="297" t="s">
        <v>1106</v>
      </c>
      <c r="C12" s="297"/>
      <c r="D12" s="297"/>
      <c r="E12" s="297"/>
      <c r="F12" s="297"/>
      <c r="G12" s="297"/>
      <c r="H12" s="297"/>
      <c r="I12" s="297"/>
      <c r="J12" s="297"/>
      <c r="K12" s="297"/>
      <c r="L12" s="297"/>
    </row>
    <row r="13" spans="1:15">
      <c r="B13" s="9" t="s">
        <v>1007</v>
      </c>
      <c r="C13" s="9" t="s">
        <v>1107</v>
      </c>
      <c r="D13" s="9" t="s">
        <v>117</v>
      </c>
      <c r="E13" s="9" t="s">
        <v>116</v>
      </c>
      <c r="F13" s="9" t="s">
        <v>115</v>
      </c>
      <c r="G13" s="9" t="s">
        <v>114</v>
      </c>
      <c r="H13" s="9" t="s">
        <v>113</v>
      </c>
      <c r="I13" s="9" t="s">
        <v>112</v>
      </c>
      <c r="J13" s="9" t="s">
        <v>111</v>
      </c>
      <c r="K13" s="9" t="s">
        <v>110</v>
      </c>
      <c r="L13" s="9" t="s">
        <v>109</v>
      </c>
      <c r="M13" s="9" t="s">
        <v>108</v>
      </c>
      <c r="N13" s="9" t="s">
        <v>107</v>
      </c>
      <c r="O13" s="9" t="s">
        <v>106</v>
      </c>
    </row>
    <row r="14" spans="1:15">
      <c r="B14" s="312" t="s">
        <v>1108</v>
      </c>
      <c r="C14" s="313">
        <v>424792403</v>
      </c>
      <c r="D14" s="313">
        <v>436705373</v>
      </c>
      <c r="E14" s="313">
        <v>445872984</v>
      </c>
      <c r="F14" s="313">
        <v>409402320</v>
      </c>
      <c r="G14" s="313">
        <v>399930303</v>
      </c>
      <c r="H14" s="313">
        <v>409748435</v>
      </c>
      <c r="I14" s="313">
        <v>391953100</v>
      </c>
      <c r="J14" s="313">
        <v>388022195</v>
      </c>
      <c r="K14" s="313">
        <v>413268643</v>
      </c>
      <c r="L14" s="313">
        <v>519335045</v>
      </c>
      <c r="M14" s="313">
        <v>588651006</v>
      </c>
      <c r="N14" s="313">
        <v>662726517</v>
      </c>
      <c r="O14" s="313">
        <v>811939817</v>
      </c>
    </row>
    <row r="16" spans="1:15">
      <c r="B16" s="297" t="s">
        <v>1109</v>
      </c>
      <c r="C16" s="297"/>
      <c r="D16" s="297"/>
      <c r="E16" s="297"/>
      <c r="F16" s="297"/>
      <c r="G16" s="297"/>
      <c r="H16" s="297"/>
      <c r="I16" s="297"/>
      <c r="J16" s="297"/>
      <c r="K16" s="297"/>
      <c r="L16" s="297"/>
      <c r="M16" s="325"/>
      <c r="N16" s="325"/>
      <c r="O16" s="325"/>
    </row>
    <row r="17" spans="2:15">
      <c r="B17" s="297" t="s">
        <v>1110</v>
      </c>
      <c r="C17" s="297"/>
      <c r="D17" s="297"/>
      <c r="E17" s="297"/>
      <c r="F17" s="297"/>
      <c r="G17" s="297"/>
      <c r="H17" s="297"/>
      <c r="I17" s="297"/>
      <c r="J17" s="297"/>
      <c r="K17" s="297"/>
      <c r="L17" s="297"/>
      <c r="M17" s="325"/>
      <c r="N17" s="325"/>
      <c r="O17" s="325"/>
    </row>
    <row r="18" spans="2:15">
      <c r="B18" s="9" t="s">
        <v>1007</v>
      </c>
      <c r="C18" s="9" t="s">
        <v>1107</v>
      </c>
      <c r="D18" s="9" t="s">
        <v>117</v>
      </c>
      <c r="E18" s="9" t="s">
        <v>116</v>
      </c>
      <c r="F18" s="9" t="s">
        <v>115</v>
      </c>
      <c r="G18" s="9" t="s">
        <v>114</v>
      </c>
      <c r="H18" s="9" t="s">
        <v>113</v>
      </c>
      <c r="I18" s="9" t="s">
        <v>112</v>
      </c>
      <c r="J18" s="9" t="s">
        <v>111</v>
      </c>
      <c r="K18" s="9" t="s">
        <v>110</v>
      </c>
      <c r="L18" s="9" t="s">
        <v>109</v>
      </c>
      <c r="M18" s="9" t="s">
        <v>108</v>
      </c>
      <c r="N18" s="9" t="s">
        <v>107</v>
      </c>
      <c r="O18" s="9" t="s">
        <v>106</v>
      </c>
    </row>
    <row r="19" spans="2:15">
      <c r="B19" s="312" t="s">
        <v>1111</v>
      </c>
      <c r="C19" s="322">
        <v>8.9700000000000006</v>
      </c>
      <c r="D19" s="322">
        <v>9.27</v>
      </c>
      <c r="E19" s="322">
        <v>9.5399999999999991</v>
      </c>
      <c r="F19" s="322">
        <v>8.8000000000000007</v>
      </c>
      <c r="G19" s="322">
        <v>8.61</v>
      </c>
      <c r="H19" s="322">
        <v>8.83</v>
      </c>
      <c r="I19" s="322">
        <v>8.44</v>
      </c>
      <c r="J19" s="322">
        <v>8.33</v>
      </c>
      <c r="K19" s="322">
        <v>8.84</v>
      </c>
      <c r="L19" s="322">
        <v>11.11</v>
      </c>
      <c r="M19" s="322">
        <v>12.64</v>
      </c>
      <c r="N19" s="322">
        <v>14.29</v>
      </c>
      <c r="O19" s="322">
        <v>17.66</v>
      </c>
    </row>
    <row r="21" spans="2:15">
      <c r="B21" s="297" t="s">
        <v>1112</v>
      </c>
      <c r="C21" s="297"/>
      <c r="D21" s="297"/>
      <c r="E21" s="297"/>
      <c r="F21" s="297"/>
      <c r="G21" s="297"/>
      <c r="H21" s="297"/>
      <c r="I21" s="297"/>
      <c r="J21" s="297"/>
      <c r="K21" s="297"/>
      <c r="L21" s="297"/>
      <c r="M21" s="325"/>
      <c r="N21" s="325"/>
      <c r="O21" s="325"/>
    </row>
    <row r="22" spans="2:15">
      <c r="B22" s="297" t="s">
        <v>1113</v>
      </c>
      <c r="C22" s="297"/>
      <c r="D22" s="297"/>
      <c r="E22" s="297"/>
      <c r="F22" s="297"/>
      <c r="G22" s="297"/>
      <c r="H22" s="297"/>
      <c r="I22" s="297"/>
      <c r="J22" s="297"/>
      <c r="K22" s="297"/>
      <c r="L22" s="297"/>
      <c r="M22" s="325"/>
      <c r="N22" s="325"/>
      <c r="O22" s="325"/>
    </row>
    <row r="23" spans="2:15">
      <c r="B23" s="9" t="s">
        <v>1007</v>
      </c>
      <c r="C23" s="9" t="s">
        <v>1107</v>
      </c>
      <c r="D23" s="9" t="s">
        <v>117</v>
      </c>
      <c r="E23" s="9" t="s">
        <v>116</v>
      </c>
      <c r="F23" s="9" t="s">
        <v>115</v>
      </c>
      <c r="G23" s="9" t="s">
        <v>114</v>
      </c>
      <c r="H23" s="9" t="s">
        <v>113</v>
      </c>
      <c r="I23" s="9" t="s">
        <v>112</v>
      </c>
      <c r="J23" s="9" t="s">
        <v>111</v>
      </c>
      <c r="K23" s="9" t="s">
        <v>110</v>
      </c>
      <c r="L23" s="9" t="s">
        <v>109</v>
      </c>
      <c r="M23" s="9" t="s">
        <v>108</v>
      </c>
      <c r="N23" s="9" t="s">
        <v>107</v>
      </c>
      <c r="O23" s="9" t="s">
        <v>106</v>
      </c>
    </row>
    <row r="24" spans="2:15">
      <c r="B24" s="312" t="s">
        <v>1114</v>
      </c>
      <c r="C24" s="322">
        <v>399.01</v>
      </c>
      <c r="D24" s="322">
        <v>365.8</v>
      </c>
      <c r="E24" s="322">
        <v>381.27</v>
      </c>
      <c r="F24" s="322">
        <v>358.1</v>
      </c>
      <c r="G24" s="322">
        <v>360.21</v>
      </c>
      <c r="H24" s="322">
        <v>380.25</v>
      </c>
      <c r="I24" s="322">
        <v>377.68</v>
      </c>
      <c r="J24" s="322">
        <v>379.07</v>
      </c>
      <c r="K24" s="322">
        <v>397.94</v>
      </c>
      <c r="L24" s="322">
        <v>485.27</v>
      </c>
      <c r="M24" s="322">
        <v>545.55999999999995</v>
      </c>
      <c r="N24" s="322">
        <v>615.21</v>
      </c>
      <c r="O24" s="322">
        <v>725.36</v>
      </c>
    </row>
    <row r="26" spans="2:15">
      <c r="B26" s="297" t="s">
        <v>1115</v>
      </c>
      <c r="C26" s="297"/>
      <c r="D26" s="297"/>
      <c r="E26" s="297"/>
      <c r="F26" s="297"/>
      <c r="G26" s="297"/>
      <c r="H26" s="297"/>
      <c r="I26" s="297"/>
      <c r="J26" s="297"/>
      <c r="K26" s="297"/>
      <c r="L26" s="297"/>
      <c r="M26" s="325"/>
      <c r="N26" s="325"/>
      <c r="O26" s="325"/>
    </row>
    <row r="27" spans="2:15">
      <c r="B27" s="297" t="s">
        <v>1116</v>
      </c>
      <c r="C27" s="297"/>
      <c r="D27" s="297"/>
      <c r="E27" s="297"/>
      <c r="F27" s="297"/>
      <c r="G27" s="297"/>
      <c r="H27" s="297"/>
      <c r="I27" s="297"/>
      <c r="J27" s="297"/>
      <c r="K27" s="297"/>
      <c r="L27" s="297"/>
      <c r="M27" s="325"/>
      <c r="N27" s="325"/>
      <c r="O27" s="325"/>
    </row>
    <row r="28" spans="2:15">
      <c r="B28" s="515" t="s">
        <v>201</v>
      </c>
      <c r="C28" s="515"/>
      <c r="D28" s="515"/>
      <c r="E28" s="515"/>
      <c r="F28" s="515"/>
      <c r="G28" s="515"/>
      <c r="H28" s="515"/>
      <c r="I28" s="515"/>
      <c r="J28" s="515"/>
      <c r="K28" s="515"/>
      <c r="L28" s="515"/>
      <c r="M28" s="325"/>
      <c r="N28" s="325"/>
      <c r="O28" s="325"/>
    </row>
    <row r="29" spans="2:15">
      <c r="B29" s="9" t="s">
        <v>1007</v>
      </c>
      <c r="C29" s="9" t="s">
        <v>1107</v>
      </c>
      <c r="D29" s="9" t="s">
        <v>117</v>
      </c>
      <c r="E29" s="9" t="s">
        <v>116</v>
      </c>
      <c r="F29" s="9" t="s">
        <v>115</v>
      </c>
      <c r="G29" s="9" t="s">
        <v>114</v>
      </c>
      <c r="H29" s="9" t="s">
        <v>113</v>
      </c>
      <c r="I29" s="9" t="s">
        <v>112</v>
      </c>
      <c r="J29" s="9" t="s">
        <v>111</v>
      </c>
      <c r="K29" s="9" t="s">
        <v>110</v>
      </c>
      <c r="L29" s="9" t="s">
        <v>109</v>
      </c>
      <c r="M29" s="9" t="s">
        <v>108</v>
      </c>
      <c r="N29" s="9" t="s">
        <v>107</v>
      </c>
      <c r="O29" s="9" t="s">
        <v>106</v>
      </c>
    </row>
    <row r="30" spans="2:15">
      <c r="B30" s="312" t="s">
        <v>1117</v>
      </c>
      <c r="C30" s="322">
        <v>2506.1999999999998</v>
      </c>
      <c r="D30" s="322">
        <v>2733.7</v>
      </c>
      <c r="E30" s="322">
        <v>2622.8</v>
      </c>
      <c r="F30" s="322">
        <v>2792.54</v>
      </c>
      <c r="G30" s="322">
        <v>2776.12</v>
      </c>
      <c r="H30" s="322">
        <v>2629.88</v>
      </c>
      <c r="I30" s="322">
        <v>2647.74</v>
      </c>
      <c r="J30" s="322">
        <v>2638.05</v>
      </c>
      <c r="K30" s="322">
        <v>2512.9699999999998</v>
      </c>
      <c r="L30" s="322">
        <v>2060.7199999999998</v>
      </c>
      <c r="M30" s="322">
        <v>1832.99</v>
      </c>
      <c r="N30" s="322">
        <v>1625.46</v>
      </c>
      <c r="O30" s="322">
        <v>1378.62</v>
      </c>
    </row>
    <row r="33" spans="2:15">
      <c r="C33" s="9" t="s">
        <v>106</v>
      </c>
      <c r="D33" s="9" t="s">
        <v>107</v>
      </c>
      <c r="E33" s="9" t="s">
        <v>108</v>
      </c>
      <c r="F33" s="9" t="s">
        <v>109</v>
      </c>
      <c r="G33" s="9" t="s">
        <v>110</v>
      </c>
      <c r="H33" s="9" t="s">
        <v>111</v>
      </c>
      <c r="I33" s="9" t="s">
        <v>112</v>
      </c>
      <c r="J33" s="9" t="s">
        <v>113</v>
      </c>
      <c r="K33" s="9" t="s">
        <v>114</v>
      </c>
      <c r="L33" s="9" t="s">
        <v>115</v>
      </c>
      <c r="M33" s="9" t="s">
        <v>116</v>
      </c>
      <c r="N33" s="9">
        <v>2019</v>
      </c>
      <c r="O33" s="9" t="s">
        <v>1118</v>
      </c>
    </row>
    <row r="34" spans="2:15">
      <c r="B34" s="312" t="s">
        <v>1108</v>
      </c>
      <c r="C34" s="313">
        <v>811939817</v>
      </c>
      <c r="D34" s="313">
        <v>662726517</v>
      </c>
      <c r="E34" s="313">
        <v>588651006</v>
      </c>
      <c r="F34" s="313">
        <v>519335045</v>
      </c>
      <c r="G34" s="313">
        <v>413268643</v>
      </c>
      <c r="H34" s="313">
        <v>388022195</v>
      </c>
      <c r="I34" s="313">
        <v>391953100</v>
      </c>
      <c r="J34" s="313">
        <v>409748435</v>
      </c>
      <c r="K34" s="313">
        <v>399930303</v>
      </c>
      <c r="L34" s="313">
        <v>408852328</v>
      </c>
      <c r="M34" s="313">
        <v>439080099</v>
      </c>
      <c r="N34" s="313">
        <v>436705373</v>
      </c>
      <c r="O34" s="313">
        <v>424792403</v>
      </c>
    </row>
    <row r="35" spans="2:15">
      <c r="B35" s="312" t="s">
        <v>1111</v>
      </c>
      <c r="C35" s="322">
        <v>17.66</v>
      </c>
      <c r="D35" s="322">
        <v>14.29</v>
      </c>
      <c r="E35" s="322">
        <v>12.64</v>
      </c>
      <c r="F35" s="322">
        <v>11.11</v>
      </c>
      <c r="G35" s="322">
        <v>8.84</v>
      </c>
      <c r="H35" s="322">
        <v>8.33</v>
      </c>
      <c r="I35" s="322">
        <v>8.44</v>
      </c>
      <c r="J35" s="322">
        <v>8.83</v>
      </c>
      <c r="K35" s="322">
        <v>8.61</v>
      </c>
      <c r="L35" s="322">
        <v>8.7899999999999991</v>
      </c>
      <c r="M35" s="322">
        <v>9.4</v>
      </c>
      <c r="N35" s="322">
        <v>9.27</v>
      </c>
      <c r="O35" s="322">
        <v>8.9700000000000006</v>
      </c>
    </row>
    <row r="36" spans="2:15">
      <c r="B36" s="312" t="s">
        <v>1114</v>
      </c>
      <c r="C36" s="322">
        <v>725.36</v>
      </c>
      <c r="D36" s="322">
        <v>615.21</v>
      </c>
      <c r="E36" s="322">
        <v>545.55999999999995</v>
      </c>
      <c r="F36" s="322">
        <v>485.27</v>
      </c>
      <c r="G36" s="322">
        <v>397.94</v>
      </c>
      <c r="H36" s="322">
        <v>379.07</v>
      </c>
      <c r="I36" s="322">
        <v>377.68</v>
      </c>
      <c r="J36" s="322">
        <v>380.25</v>
      </c>
      <c r="K36" s="322">
        <v>360.21</v>
      </c>
      <c r="L36" s="322">
        <v>357.62</v>
      </c>
      <c r="M36" s="322">
        <v>374.94</v>
      </c>
      <c r="N36" s="322">
        <v>365.8</v>
      </c>
      <c r="O36" s="322">
        <v>399.01</v>
      </c>
    </row>
    <row r="37" spans="2:15">
      <c r="B37" s="312" t="s">
        <v>1117</v>
      </c>
      <c r="C37" s="322">
        <v>1378.62</v>
      </c>
      <c r="D37" s="322">
        <v>1625.46</v>
      </c>
      <c r="E37" s="322">
        <v>1832.99</v>
      </c>
      <c r="F37" s="322">
        <v>2060.7199999999998</v>
      </c>
      <c r="G37" s="322">
        <v>2512.9699999999998</v>
      </c>
      <c r="H37" s="322">
        <v>2638.05</v>
      </c>
      <c r="I37" s="322">
        <v>2647.74</v>
      </c>
      <c r="J37" s="322">
        <v>2629.88</v>
      </c>
      <c r="K37" s="322">
        <v>2776.12</v>
      </c>
      <c r="L37" s="322">
        <v>2796.29</v>
      </c>
      <c r="M37" s="322">
        <v>2667.06</v>
      </c>
      <c r="N37" s="322">
        <v>2733.7</v>
      </c>
      <c r="O37" s="322">
        <v>2506.1999999999998</v>
      </c>
    </row>
    <row r="38" spans="2:15">
      <c r="B38" s="312" t="s">
        <v>1108</v>
      </c>
      <c r="C38" s="326">
        <f>C34*100/C34</f>
        <v>100</v>
      </c>
      <c r="D38" s="326">
        <f>D34*100/C34</f>
        <v>81.622615756014838</v>
      </c>
      <c r="E38" s="326">
        <f>E34*100/C34</f>
        <v>72.499339689360255</v>
      </c>
      <c r="F38" s="326">
        <f>F34*100/C34</f>
        <v>63.962258547544543</v>
      </c>
      <c r="G38" s="326">
        <f>G34*100/C34</f>
        <v>50.898925554232306</v>
      </c>
      <c r="H38" s="326">
        <f>H34*100/C34</f>
        <v>47.78952662202056</v>
      </c>
      <c r="I38" s="326">
        <f>I34*100/C34</f>
        <v>48.273664105821283</v>
      </c>
      <c r="J38" s="326">
        <f>J34*100/C34</f>
        <v>50.465370267707911</v>
      </c>
      <c r="K38" s="326">
        <f>K34*100/C34</f>
        <v>49.25615108736563</v>
      </c>
      <c r="L38" s="326">
        <f>L34*100/C34</f>
        <v>50.355004082771814</v>
      </c>
      <c r="M38" s="326">
        <f>M34*100/C34</f>
        <v>54.077911910064635</v>
      </c>
      <c r="N38" s="326">
        <f>N34*100/C34</f>
        <v>53.785436291763972</v>
      </c>
      <c r="O38" s="326">
        <f>O34*100/C34</f>
        <v>52.318213013563785</v>
      </c>
    </row>
    <row r="39" spans="2:15">
      <c r="B39" s="312" t="s">
        <v>1119</v>
      </c>
      <c r="C39" s="326">
        <f>C35*100/C35</f>
        <v>100</v>
      </c>
      <c r="D39" s="326">
        <f>D35*100/C35</f>
        <v>80.917327293318237</v>
      </c>
      <c r="E39" s="326">
        <f>E35*100/C35</f>
        <v>71.574178935447335</v>
      </c>
      <c r="F39" s="326">
        <f>F35*100/C35</f>
        <v>62.910532276330692</v>
      </c>
      <c r="G39" s="326">
        <f>G35*100/C35</f>
        <v>50.056625141562854</v>
      </c>
      <c r="H39" s="326">
        <f>H35*100/C35</f>
        <v>47.168742921857302</v>
      </c>
      <c r="I39" s="326">
        <f>I35*100/C35</f>
        <v>47.791619479048698</v>
      </c>
      <c r="J39" s="326">
        <f>J35*100/C35</f>
        <v>50</v>
      </c>
      <c r="K39" s="326">
        <f>K35*100/C35</f>
        <v>48.754246885617214</v>
      </c>
      <c r="L39" s="326">
        <f>L35*100/C35</f>
        <v>49.773499433748576</v>
      </c>
      <c r="M39" s="326">
        <f>M35*100/C35</f>
        <v>53.227633069082671</v>
      </c>
      <c r="N39" s="326">
        <f>N35*100/C35</f>
        <v>52.491506228765573</v>
      </c>
      <c r="O39" s="326">
        <f>O35*100/C35</f>
        <v>50.79275198187996</v>
      </c>
    </row>
    <row r="40" spans="2:15">
      <c r="B40" s="312" t="s">
        <v>1120</v>
      </c>
      <c r="C40" s="326">
        <f>C36*100/C36</f>
        <v>100</v>
      </c>
      <c r="D40" s="326">
        <f>D36*100/C36</f>
        <v>84.814436969229064</v>
      </c>
      <c r="E40" s="326">
        <f>E36*100/C36</f>
        <v>75.212308371015766</v>
      </c>
      <c r="F40" s="326">
        <f>F36*100/C36</f>
        <v>66.9005735083269</v>
      </c>
      <c r="G40" s="326">
        <f>G36*100/C36</f>
        <v>54.861034520789673</v>
      </c>
      <c r="H40" s="326">
        <f>H36*100/C36</f>
        <v>52.259567662953565</v>
      </c>
      <c r="I40" s="326">
        <f>I36*100/C36</f>
        <v>52.067938678725049</v>
      </c>
      <c r="J40" s="326">
        <f>J36*100/C36</f>
        <v>52.422245505679939</v>
      </c>
      <c r="K40" s="326">
        <f>K36*100/C36</f>
        <v>49.659479430903275</v>
      </c>
      <c r="L40" s="326">
        <f>L36*100/C36</f>
        <v>49.302415352376748</v>
      </c>
      <c r="M40" s="326">
        <f>M36*100/C36</f>
        <v>51.690195213411272</v>
      </c>
      <c r="N40" s="326">
        <f>N36*100/C36</f>
        <v>50.430131245174806</v>
      </c>
      <c r="O40" s="326">
        <f>O36*100/C36</f>
        <v>55.008547479872064</v>
      </c>
    </row>
    <row r="41" spans="2:15">
      <c r="B41" s="312" t="s">
        <v>1121</v>
      </c>
      <c r="C41" s="326">
        <f>C37*100/C37</f>
        <v>100.00000000000001</v>
      </c>
      <c r="D41" s="326">
        <f>D37*100/C37</f>
        <v>117.90486138312227</v>
      </c>
      <c r="E41" s="326">
        <f>E37*100/C37</f>
        <v>132.95832063948006</v>
      </c>
      <c r="F41" s="326">
        <f>F37*100/C37</f>
        <v>149.47701324512917</v>
      </c>
      <c r="G41" s="326">
        <f>G37*100/C37</f>
        <v>182.28155691923808</v>
      </c>
      <c r="H41" s="326">
        <f>H37*100/C37</f>
        <v>191.35439787613703</v>
      </c>
      <c r="I41" s="326">
        <f>I37*100/C37</f>
        <v>192.05727466597034</v>
      </c>
      <c r="J41" s="326">
        <f>J37*100/C37</f>
        <v>190.76177626902265</v>
      </c>
      <c r="K41" s="326">
        <f>K37*100/C37</f>
        <v>201.36948542745645</v>
      </c>
      <c r="L41" s="326">
        <f>L37*100/C37</f>
        <v>202.83254268761516</v>
      </c>
      <c r="M41" s="326">
        <f>M37*100/C37</f>
        <v>193.45867606737173</v>
      </c>
      <c r="N41" s="326">
        <f>N37*100/C37</f>
        <v>198.29249539394468</v>
      </c>
      <c r="O41" s="326">
        <f>O37*100/C37</f>
        <v>181.79048613831222</v>
      </c>
    </row>
    <row r="44" spans="2:15">
      <c r="B44" t="s">
        <v>51</v>
      </c>
    </row>
    <row r="45" spans="2:15">
      <c r="B45" t="s">
        <v>1492</v>
      </c>
    </row>
  </sheetData>
  <mergeCells count="1">
    <mergeCell ref="B28:L28"/>
  </mergeCells>
  <hyperlinks>
    <hyperlink ref="A1" location="Indice!A1" display="Regresar &lt;-"/>
  </hyperlinks>
  <pageMargins left="0.7" right="0.7" top="0.75" bottom="0.75" header="0.3" footer="0.3"/>
  <pageSetup paperSize="9" orientation="portrait"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1"/>
  <sheetViews>
    <sheetView workbookViewId="0"/>
  </sheetViews>
  <sheetFormatPr baseColWidth="10" defaultRowHeight="15"/>
  <cols>
    <col min="2" max="2" width="82" customWidth="1"/>
  </cols>
  <sheetData>
    <row r="1" spans="1:18">
      <c r="A1" s="1" t="s">
        <v>1552</v>
      </c>
    </row>
    <row r="2" spans="1:18" ht="21">
      <c r="B2" s="2" t="s">
        <v>1004</v>
      </c>
    </row>
    <row r="3" spans="1:18" ht="21">
      <c r="B3" s="41" t="s">
        <v>1079</v>
      </c>
    </row>
    <row r="4" spans="1:18" ht="21">
      <c r="B4" s="41"/>
    </row>
    <row r="5" spans="1:18" ht="15.75">
      <c r="B5" s="47" t="s">
        <v>1122</v>
      </c>
    </row>
    <row r="9" spans="1:18" ht="15" customHeight="1">
      <c r="B9" s="525" t="s">
        <v>1007</v>
      </c>
      <c r="C9" s="486" t="s">
        <v>1123</v>
      </c>
      <c r="D9" s="487"/>
      <c r="E9" s="487"/>
      <c r="F9" s="487"/>
      <c r="G9" s="487"/>
      <c r="H9" s="487"/>
      <c r="I9" s="487"/>
      <c r="J9" s="487"/>
      <c r="K9" s="487"/>
      <c r="L9" s="487"/>
      <c r="M9" s="487"/>
      <c r="N9" s="487"/>
      <c r="O9" s="487"/>
      <c r="P9" s="487"/>
      <c r="Q9" s="487"/>
      <c r="R9" s="488"/>
    </row>
    <row r="10" spans="1:18" ht="15" customHeight="1">
      <c r="B10" s="526"/>
      <c r="C10" s="516" t="s">
        <v>1124</v>
      </c>
      <c r="D10" s="517"/>
      <c r="E10" s="517"/>
      <c r="F10" s="517"/>
      <c r="G10" s="517"/>
      <c r="H10" s="517"/>
      <c r="I10" s="517"/>
      <c r="J10" s="517"/>
      <c r="K10" s="517"/>
      <c r="L10" s="517"/>
      <c r="M10" s="517"/>
      <c r="N10" s="517"/>
      <c r="O10" s="517"/>
      <c r="P10" s="517"/>
      <c r="Q10" s="517"/>
      <c r="R10" s="518"/>
    </row>
    <row r="11" spans="1:18">
      <c r="B11" s="526"/>
      <c r="C11" s="519" t="s">
        <v>1125</v>
      </c>
      <c r="D11" s="520"/>
      <c r="E11" s="520"/>
      <c r="F11" s="520"/>
      <c r="G11" s="520"/>
      <c r="H11" s="520"/>
      <c r="I11" s="520"/>
      <c r="J11" s="520"/>
      <c r="K11" s="520"/>
      <c r="L11" s="520"/>
      <c r="M11" s="520"/>
      <c r="N11" s="520"/>
      <c r="O11" s="520"/>
      <c r="P11" s="520"/>
      <c r="Q11" s="520"/>
      <c r="R11" s="521"/>
    </row>
    <row r="12" spans="1:18">
      <c r="B12" s="526"/>
      <c r="C12" s="522" t="s">
        <v>1126</v>
      </c>
      <c r="D12" s="523"/>
      <c r="E12" s="523"/>
      <c r="F12" s="523"/>
      <c r="G12" s="523"/>
      <c r="H12" s="523"/>
      <c r="I12" s="523"/>
      <c r="J12" s="523"/>
      <c r="K12" s="523"/>
      <c r="L12" s="523"/>
      <c r="M12" s="523"/>
      <c r="N12" s="523"/>
      <c r="O12" s="523"/>
      <c r="P12" s="523"/>
      <c r="Q12" s="523"/>
      <c r="R12" s="524"/>
    </row>
    <row r="13" spans="1:18">
      <c r="B13" s="527"/>
      <c r="C13" s="9" t="s">
        <v>104</v>
      </c>
      <c r="D13" s="9" t="s">
        <v>105</v>
      </c>
      <c r="E13" s="9" t="s">
        <v>106</v>
      </c>
      <c r="F13" s="9" t="s">
        <v>107</v>
      </c>
      <c r="G13" s="9" t="s">
        <v>108</v>
      </c>
      <c r="H13" s="9" t="s">
        <v>109</v>
      </c>
      <c r="I13" s="9" t="s">
        <v>110</v>
      </c>
      <c r="J13" s="9" t="s">
        <v>111</v>
      </c>
      <c r="K13" s="9" t="s">
        <v>112</v>
      </c>
      <c r="L13" s="9" t="s">
        <v>113</v>
      </c>
      <c r="M13" s="9" t="s">
        <v>114</v>
      </c>
      <c r="N13" s="9" t="s">
        <v>115</v>
      </c>
      <c r="O13" s="9" t="s">
        <v>116</v>
      </c>
      <c r="P13" s="9" t="s">
        <v>117</v>
      </c>
      <c r="Q13" s="9" t="s">
        <v>148</v>
      </c>
      <c r="R13" s="9" t="s">
        <v>149</v>
      </c>
    </row>
    <row r="14" spans="1:18">
      <c r="B14" s="329" t="s">
        <v>1127</v>
      </c>
      <c r="C14" s="322">
        <v>15.67</v>
      </c>
      <c r="D14" s="322">
        <v>16.48</v>
      </c>
      <c r="E14" s="322">
        <v>19.989999999999998</v>
      </c>
      <c r="F14" s="322">
        <v>19.93</v>
      </c>
      <c r="G14" s="322">
        <v>15.62</v>
      </c>
      <c r="H14" s="322">
        <v>14.86</v>
      </c>
      <c r="I14" s="322">
        <v>14.49</v>
      </c>
      <c r="J14" s="322">
        <v>13.78</v>
      </c>
      <c r="K14" s="322">
        <v>10.9</v>
      </c>
      <c r="L14" s="322">
        <v>14.5</v>
      </c>
      <c r="M14" s="322">
        <v>13.67</v>
      </c>
      <c r="N14" s="322">
        <v>11.03</v>
      </c>
      <c r="O14" s="322">
        <v>11.92</v>
      </c>
      <c r="P14" s="322">
        <v>12.18</v>
      </c>
      <c r="Q14" s="322">
        <v>6.28</v>
      </c>
      <c r="R14" s="322">
        <v>5.5</v>
      </c>
    </row>
    <row r="15" spans="1:18">
      <c r="B15" s="312" t="s">
        <v>1128</v>
      </c>
      <c r="C15" s="322">
        <v>6.02</v>
      </c>
      <c r="D15" s="322">
        <v>4.88</v>
      </c>
      <c r="E15" s="322">
        <v>5.57</v>
      </c>
      <c r="F15" s="322">
        <v>5.36</v>
      </c>
      <c r="G15" s="322">
        <v>5.17</v>
      </c>
      <c r="H15" s="322">
        <v>6.12</v>
      </c>
      <c r="I15" s="322">
        <v>6.41</v>
      </c>
      <c r="J15" s="322">
        <v>5.07</v>
      </c>
      <c r="K15" s="322">
        <v>4.5</v>
      </c>
      <c r="L15" s="322">
        <v>4.4000000000000004</v>
      </c>
      <c r="M15" s="322">
        <v>3.39</v>
      </c>
      <c r="N15" s="322">
        <v>3.25</v>
      </c>
      <c r="O15" s="322">
        <v>2.8</v>
      </c>
      <c r="P15" s="322">
        <v>2.78</v>
      </c>
      <c r="Q15" s="322">
        <v>1.68</v>
      </c>
      <c r="R15" s="322">
        <v>1.42</v>
      </c>
    </row>
    <row r="16" spans="1:18">
      <c r="B16" s="312" t="s">
        <v>1129</v>
      </c>
      <c r="C16" s="322">
        <v>84.39</v>
      </c>
      <c r="D16" s="322">
        <v>99.89</v>
      </c>
      <c r="E16" s="322">
        <v>87.5</v>
      </c>
      <c r="F16" s="322">
        <v>94.47</v>
      </c>
      <c r="G16" s="322">
        <v>76.75</v>
      </c>
      <c r="H16" s="322">
        <v>74.78</v>
      </c>
      <c r="I16" s="322">
        <v>58.64</v>
      </c>
      <c r="J16" s="322">
        <v>52.23</v>
      </c>
      <c r="K16" s="322">
        <v>60.53</v>
      </c>
      <c r="L16" s="322">
        <v>56.94</v>
      </c>
      <c r="M16" s="322">
        <v>56.07</v>
      </c>
      <c r="N16" s="322">
        <v>55.85</v>
      </c>
      <c r="O16" s="322">
        <v>57.67</v>
      </c>
      <c r="P16" s="322">
        <v>65.25</v>
      </c>
      <c r="Q16" s="322">
        <v>54.17</v>
      </c>
      <c r="R16" s="322">
        <v>65.91</v>
      </c>
    </row>
    <row r="17" spans="2:18">
      <c r="B17" s="312" t="s">
        <v>1130</v>
      </c>
      <c r="C17" s="322">
        <v>222.48</v>
      </c>
      <c r="D17" s="322">
        <v>233.09</v>
      </c>
      <c r="E17" s="322">
        <v>221.24</v>
      </c>
      <c r="F17" s="322">
        <v>225.76</v>
      </c>
      <c r="G17" s="322">
        <v>228.97</v>
      </c>
      <c r="H17" s="322">
        <v>196.22</v>
      </c>
      <c r="I17" s="322">
        <v>174.11</v>
      </c>
      <c r="J17" s="322">
        <v>170.39</v>
      </c>
      <c r="K17" s="322">
        <v>161.07</v>
      </c>
      <c r="L17" s="322">
        <v>174.83</v>
      </c>
      <c r="M17" s="322">
        <v>185.13</v>
      </c>
      <c r="N17" s="322">
        <v>190.82</v>
      </c>
      <c r="O17" s="322">
        <v>197.05</v>
      </c>
      <c r="P17" s="322">
        <v>209.53</v>
      </c>
      <c r="Q17" s="322">
        <v>149.88</v>
      </c>
      <c r="R17" s="322">
        <v>204.61</v>
      </c>
    </row>
    <row r="18" spans="2:18">
      <c r="B18" s="312" t="s">
        <v>1131</v>
      </c>
      <c r="C18" s="322">
        <v>117.74</v>
      </c>
      <c r="D18" s="322">
        <v>93.03</v>
      </c>
      <c r="E18" s="322">
        <v>82.41</v>
      </c>
      <c r="F18" s="322">
        <v>71.38</v>
      </c>
      <c r="G18" s="322">
        <v>70.78</v>
      </c>
      <c r="H18" s="322">
        <v>64.39</v>
      </c>
      <c r="I18" s="322">
        <v>65.319999999999993</v>
      </c>
      <c r="J18" s="322">
        <v>67.08</v>
      </c>
      <c r="K18" s="322">
        <v>68.56</v>
      </c>
      <c r="L18" s="322">
        <v>56</v>
      </c>
      <c r="M18" s="322">
        <v>117.76</v>
      </c>
      <c r="N18" s="322">
        <v>119.93</v>
      </c>
      <c r="O18" s="322">
        <v>117.39</v>
      </c>
      <c r="P18" s="322">
        <v>108.77</v>
      </c>
      <c r="Q18" s="322">
        <v>80.87</v>
      </c>
      <c r="R18" s="322">
        <v>85.89</v>
      </c>
    </row>
    <row r="19" spans="2:18">
      <c r="B19" s="312" t="s">
        <v>1132</v>
      </c>
      <c r="C19" s="322">
        <v>627.12</v>
      </c>
      <c r="D19" s="322">
        <v>629.92999999999995</v>
      </c>
      <c r="E19" s="322">
        <v>647.46</v>
      </c>
      <c r="F19" s="322">
        <v>654.19000000000005</v>
      </c>
      <c r="G19" s="322">
        <v>661.03</v>
      </c>
      <c r="H19" s="322">
        <v>624.39</v>
      </c>
      <c r="I19" s="322">
        <v>610.44000000000005</v>
      </c>
      <c r="J19" s="322">
        <v>550.69000000000005</v>
      </c>
      <c r="K19" s="322">
        <v>575.66999999999996</v>
      </c>
      <c r="L19" s="322">
        <v>575.1</v>
      </c>
      <c r="M19" s="322">
        <v>513.63</v>
      </c>
      <c r="N19" s="322">
        <v>616.24</v>
      </c>
      <c r="O19" s="322">
        <v>582.26</v>
      </c>
      <c r="P19" s="322">
        <v>581.07000000000005</v>
      </c>
      <c r="Q19" s="322">
        <v>497.3</v>
      </c>
      <c r="R19" s="322">
        <v>572.29</v>
      </c>
    </row>
    <row r="20" spans="2:18">
      <c r="B20" s="312" t="s">
        <v>1133</v>
      </c>
      <c r="C20" s="322">
        <v>28.63</v>
      </c>
      <c r="D20" s="322">
        <v>29.97</v>
      </c>
      <c r="E20" s="322">
        <v>27.1</v>
      </c>
      <c r="F20" s="322">
        <v>19.22</v>
      </c>
      <c r="G20" s="322">
        <v>18.95</v>
      </c>
      <c r="H20" s="322">
        <v>13.86</v>
      </c>
      <c r="I20" s="322">
        <v>18.059999999999999</v>
      </c>
      <c r="J20" s="322">
        <v>13.94</v>
      </c>
      <c r="K20" s="322">
        <v>12.83</v>
      </c>
      <c r="L20" s="322">
        <v>13.69</v>
      </c>
      <c r="M20" s="322">
        <v>9.44</v>
      </c>
      <c r="N20" s="322">
        <v>6.88</v>
      </c>
      <c r="O20" s="322">
        <v>5.83</v>
      </c>
      <c r="P20" s="322">
        <v>5.26</v>
      </c>
      <c r="Q20" s="322"/>
      <c r="R20" s="322"/>
    </row>
    <row r="21" spans="2:18">
      <c r="B21" s="327" t="s">
        <v>1134</v>
      </c>
      <c r="C21" s="322" t="s">
        <v>1135</v>
      </c>
      <c r="D21" s="322" t="s">
        <v>1135</v>
      </c>
      <c r="E21" s="322" t="s">
        <v>1135</v>
      </c>
      <c r="F21" s="322" t="s">
        <v>1135</v>
      </c>
      <c r="G21" s="322" t="s">
        <v>1135</v>
      </c>
      <c r="H21" s="322" t="s">
        <v>1135</v>
      </c>
      <c r="I21" s="322" t="s">
        <v>1135</v>
      </c>
      <c r="J21" s="322" t="s">
        <v>1135</v>
      </c>
      <c r="K21" s="322" t="s">
        <v>1135</v>
      </c>
      <c r="L21" s="322" t="s">
        <v>1135</v>
      </c>
      <c r="M21" s="322" t="s">
        <v>1135</v>
      </c>
      <c r="N21" s="322" t="s">
        <v>1135</v>
      </c>
      <c r="O21" s="322" t="s">
        <v>1135</v>
      </c>
      <c r="P21" s="322" t="s">
        <v>1135</v>
      </c>
      <c r="Q21" s="322"/>
      <c r="R21" s="322"/>
    </row>
    <row r="22" spans="2:18">
      <c r="B22" s="328" t="s">
        <v>1136</v>
      </c>
      <c r="C22" s="322">
        <f>SUM(C14:C21)</f>
        <v>1102.0500000000002</v>
      </c>
      <c r="D22" s="322">
        <f t="shared" ref="D22:R22" si="0">SUM(D14:D21)</f>
        <v>1107.27</v>
      </c>
      <c r="E22" s="322">
        <f t="shared" si="0"/>
        <v>1091.27</v>
      </c>
      <c r="F22" s="322">
        <f t="shared" si="0"/>
        <v>1090.3100000000002</v>
      </c>
      <c r="G22" s="322">
        <f t="shared" si="0"/>
        <v>1077.27</v>
      </c>
      <c r="H22" s="322">
        <f t="shared" si="0"/>
        <v>994.62</v>
      </c>
      <c r="I22" s="322">
        <f t="shared" si="0"/>
        <v>947.47</v>
      </c>
      <c r="J22" s="322">
        <f t="shared" si="0"/>
        <v>873.18000000000006</v>
      </c>
      <c r="K22" s="322">
        <f t="shared" si="0"/>
        <v>894.06000000000006</v>
      </c>
      <c r="L22" s="322">
        <f t="shared" si="0"/>
        <v>895.46</v>
      </c>
      <c r="M22" s="322">
        <f t="shared" si="0"/>
        <v>899.09</v>
      </c>
      <c r="N22" s="322">
        <f t="shared" si="0"/>
        <v>1004</v>
      </c>
      <c r="O22" s="322">
        <f t="shared" si="0"/>
        <v>974.92</v>
      </c>
      <c r="P22" s="322">
        <f t="shared" si="0"/>
        <v>984.84</v>
      </c>
      <c r="Q22" s="322">
        <f t="shared" si="0"/>
        <v>790.18000000000006</v>
      </c>
      <c r="R22" s="322">
        <f t="shared" si="0"/>
        <v>935.61999999999989</v>
      </c>
    </row>
    <row r="24" spans="2:18">
      <c r="B24" s="66" t="s">
        <v>1137</v>
      </c>
    </row>
    <row r="25" spans="2:18">
      <c r="B25" s="66" t="s">
        <v>1141</v>
      </c>
    </row>
    <row r="26" spans="2:18">
      <c r="B26" s="330" t="s">
        <v>1138</v>
      </c>
    </row>
    <row r="27" spans="2:18">
      <c r="B27" s="330" t="s">
        <v>1139</v>
      </c>
    </row>
    <row r="28" spans="2:18">
      <c r="B28" s="330" t="s">
        <v>1140</v>
      </c>
      <c r="E28" s="297"/>
    </row>
    <row r="30" spans="2:18">
      <c r="B30" t="s">
        <v>51</v>
      </c>
    </row>
    <row r="31" spans="2:18">
      <c r="B31" t="s">
        <v>1493</v>
      </c>
    </row>
  </sheetData>
  <mergeCells count="5">
    <mergeCell ref="C9:R9"/>
    <mergeCell ref="C10:R10"/>
    <mergeCell ref="C11:R11"/>
    <mergeCell ref="C12:R12"/>
    <mergeCell ref="B9:B13"/>
  </mergeCells>
  <hyperlinks>
    <hyperlink ref="A1" location="Indice!A1" display="Regresar &lt;-"/>
  </hyperlinks>
  <pageMargins left="0.7" right="0.7" top="0.75" bottom="0.75" header="0.3" footer="0.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2"/>
  <sheetViews>
    <sheetView workbookViewId="0"/>
  </sheetViews>
  <sheetFormatPr baseColWidth="10" defaultRowHeight="15"/>
  <cols>
    <col min="2" max="2" width="44.28515625" customWidth="1"/>
  </cols>
  <sheetData>
    <row r="1" spans="1:13">
      <c r="A1" s="1" t="s">
        <v>1552</v>
      </c>
    </row>
    <row r="2" spans="1:13" ht="21">
      <c r="B2" s="2" t="s">
        <v>1004</v>
      </c>
    </row>
    <row r="3" spans="1:13" ht="21">
      <c r="B3" s="41" t="s">
        <v>1079</v>
      </c>
    </row>
    <row r="4" spans="1:13" ht="21">
      <c r="B4" s="41"/>
    </row>
    <row r="5" spans="1:13" ht="15.75">
      <c r="B5" s="47" t="s">
        <v>1142</v>
      </c>
    </row>
    <row r="8" spans="1:13">
      <c r="B8" s="73" t="s">
        <v>1143</v>
      </c>
      <c r="D8" s="316"/>
    </row>
    <row r="9" spans="1:13">
      <c r="B9" s="315" t="s">
        <v>1494</v>
      </c>
      <c r="D9" s="316"/>
    </row>
    <row r="10" spans="1:13">
      <c r="B10" s="9" t="s">
        <v>1144</v>
      </c>
      <c r="C10" s="9" t="s">
        <v>108</v>
      </c>
      <c r="D10" s="9" t="s">
        <v>109</v>
      </c>
      <c r="E10" s="9" t="s">
        <v>110</v>
      </c>
      <c r="F10" s="9" t="s">
        <v>111</v>
      </c>
      <c r="G10" s="9" t="s">
        <v>112</v>
      </c>
      <c r="H10" s="9" t="s">
        <v>113</v>
      </c>
      <c r="I10" s="9" t="s">
        <v>114</v>
      </c>
      <c r="J10" s="9" t="s">
        <v>115</v>
      </c>
      <c r="K10" s="9" t="s">
        <v>116</v>
      </c>
      <c r="L10" s="9" t="s">
        <v>117</v>
      </c>
      <c r="M10" s="9" t="s">
        <v>148</v>
      </c>
    </row>
    <row r="11" spans="1:13">
      <c r="B11" s="328" t="s">
        <v>202</v>
      </c>
      <c r="C11" s="326">
        <v>10.8</v>
      </c>
      <c r="D11" s="326">
        <v>10.3</v>
      </c>
      <c r="E11" s="326">
        <v>11.1</v>
      </c>
      <c r="F11" s="326">
        <v>11.3</v>
      </c>
      <c r="G11" s="326">
        <v>11.2</v>
      </c>
      <c r="H11" s="326">
        <v>11.3</v>
      </c>
      <c r="I11" s="326">
        <v>11.5</v>
      </c>
      <c r="J11" s="326">
        <v>11.5</v>
      </c>
      <c r="K11" s="326">
        <v>11.7</v>
      </c>
      <c r="L11" s="326">
        <v>12</v>
      </c>
      <c r="M11" s="326">
        <v>12.8</v>
      </c>
    </row>
    <row r="12" spans="1:13">
      <c r="B12" s="328" t="s">
        <v>206</v>
      </c>
      <c r="C12" s="326">
        <v>13</v>
      </c>
      <c r="D12" s="326">
        <v>14</v>
      </c>
      <c r="E12" s="326">
        <v>16.899999999999999</v>
      </c>
      <c r="F12" s="326">
        <v>16.8</v>
      </c>
      <c r="G12" s="326">
        <v>17.600000000000001</v>
      </c>
      <c r="H12" s="326">
        <v>17.7</v>
      </c>
      <c r="I12" s="326">
        <v>17.600000000000001</v>
      </c>
      <c r="J12" s="326">
        <v>18.5</v>
      </c>
      <c r="K12" s="326">
        <v>19.899999999999999</v>
      </c>
      <c r="L12" s="326">
        <v>23.5</v>
      </c>
      <c r="M12" s="326">
        <v>23</v>
      </c>
    </row>
    <row r="13" spans="1:13">
      <c r="B13" s="328" t="s">
        <v>207</v>
      </c>
      <c r="C13" s="326">
        <v>2.1</v>
      </c>
      <c r="D13" s="326">
        <v>1.8</v>
      </c>
      <c r="E13" s="326">
        <v>1.9</v>
      </c>
      <c r="F13" s="326">
        <v>2.5</v>
      </c>
      <c r="G13" s="326">
        <v>2.7</v>
      </c>
      <c r="H13" s="326">
        <v>3.1</v>
      </c>
      <c r="I13" s="326">
        <v>4.4000000000000004</v>
      </c>
      <c r="J13" s="326">
        <v>3.5</v>
      </c>
      <c r="K13" s="326">
        <v>2.5</v>
      </c>
      <c r="L13" s="326">
        <v>2.2999999999999998</v>
      </c>
      <c r="M13" s="326">
        <v>2.6</v>
      </c>
    </row>
    <row r="14" spans="1:13">
      <c r="B14" s="328" t="s">
        <v>208</v>
      </c>
      <c r="C14" s="326">
        <v>5.3</v>
      </c>
      <c r="D14" s="326">
        <v>5.4</v>
      </c>
      <c r="E14" s="326">
        <v>6.3</v>
      </c>
      <c r="F14" s="326">
        <v>6.7</v>
      </c>
      <c r="G14" s="326">
        <v>6.8</v>
      </c>
      <c r="H14" s="326">
        <v>6.9</v>
      </c>
      <c r="I14" s="326">
        <v>7.5</v>
      </c>
      <c r="J14" s="326">
        <v>9.1</v>
      </c>
      <c r="K14" s="326">
        <v>10.5</v>
      </c>
      <c r="L14" s="326">
        <v>11.3</v>
      </c>
      <c r="M14" s="326">
        <v>13.4</v>
      </c>
    </row>
    <row r="15" spans="1:13">
      <c r="B15" s="328" t="s">
        <v>209</v>
      </c>
      <c r="C15" s="326">
        <v>8</v>
      </c>
      <c r="D15" s="326">
        <v>7</v>
      </c>
      <c r="E15" s="326">
        <v>6.4</v>
      </c>
      <c r="F15" s="326">
        <v>7.7</v>
      </c>
      <c r="G15" s="326">
        <v>9</v>
      </c>
      <c r="H15" s="326">
        <v>8.3000000000000007</v>
      </c>
      <c r="I15" s="326">
        <v>8</v>
      </c>
      <c r="J15" s="326">
        <v>7.9</v>
      </c>
      <c r="K15" s="326">
        <v>8.1</v>
      </c>
      <c r="L15" s="326">
        <v>7.6</v>
      </c>
      <c r="M15" s="326">
        <v>7.7</v>
      </c>
    </row>
    <row r="16" spans="1:13">
      <c r="B16" s="328" t="s">
        <v>210</v>
      </c>
      <c r="C16" s="326">
        <v>11.4</v>
      </c>
      <c r="D16" s="326">
        <v>10.8</v>
      </c>
      <c r="E16" s="326">
        <v>11.2</v>
      </c>
      <c r="F16" s="326">
        <v>11.3</v>
      </c>
      <c r="G16" s="326">
        <v>11.3</v>
      </c>
      <c r="H16" s="326">
        <v>12</v>
      </c>
      <c r="I16" s="326">
        <v>12.2</v>
      </c>
      <c r="J16" s="326">
        <v>11.8</v>
      </c>
      <c r="K16" s="326">
        <v>12.4</v>
      </c>
      <c r="L16" s="326">
        <v>12.9</v>
      </c>
      <c r="M16" s="326">
        <v>13.4</v>
      </c>
    </row>
    <row r="17" spans="2:13">
      <c r="B17" s="328" t="s">
        <v>211</v>
      </c>
      <c r="C17" s="326">
        <v>8.8000000000000007</v>
      </c>
      <c r="D17" s="326">
        <v>14.2</v>
      </c>
      <c r="E17" s="326">
        <v>19.100000000000001</v>
      </c>
      <c r="F17" s="326">
        <v>14.6</v>
      </c>
      <c r="G17" s="326">
        <v>10.9</v>
      </c>
      <c r="H17" s="326">
        <v>11.3</v>
      </c>
      <c r="I17" s="326">
        <v>11.6</v>
      </c>
      <c r="J17" s="326">
        <v>12.4</v>
      </c>
      <c r="K17" s="326">
        <v>13.5</v>
      </c>
      <c r="L17" s="326">
        <v>15.6</v>
      </c>
      <c r="M17" s="326">
        <v>17.3</v>
      </c>
    </row>
    <row r="18" spans="2:13">
      <c r="B18" s="328" t="s">
        <v>212</v>
      </c>
      <c r="C18" s="326">
        <v>1.7</v>
      </c>
      <c r="D18" s="326">
        <v>2.1</v>
      </c>
      <c r="E18" s="326">
        <v>1.8</v>
      </c>
      <c r="F18" s="326">
        <v>1.7</v>
      </c>
      <c r="G18" s="326">
        <v>2</v>
      </c>
      <c r="H18" s="326">
        <v>1.9</v>
      </c>
      <c r="I18" s="326">
        <v>1.7</v>
      </c>
      <c r="J18" s="326">
        <v>1.7</v>
      </c>
      <c r="K18" s="326">
        <v>1.6</v>
      </c>
      <c r="L18" s="326">
        <v>1.6</v>
      </c>
      <c r="M18" s="326">
        <v>1.8</v>
      </c>
    </row>
    <row r="19" spans="2:13">
      <c r="B19" s="328" t="s">
        <v>213</v>
      </c>
      <c r="C19" s="326">
        <v>2.7</v>
      </c>
      <c r="D19" s="326">
        <v>2.2000000000000002</v>
      </c>
      <c r="E19" s="326">
        <v>1.9</v>
      </c>
      <c r="F19" s="326">
        <v>1.8</v>
      </c>
      <c r="G19" s="326">
        <v>1.4</v>
      </c>
      <c r="H19" s="326">
        <v>1.9</v>
      </c>
      <c r="I19" s="326">
        <v>2.2999999999999998</v>
      </c>
      <c r="J19" s="326">
        <v>2.8</v>
      </c>
      <c r="K19" s="326">
        <v>3.3</v>
      </c>
      <c r="L19" s="326">
        <v>4.0999999999999996</v>
      </c>
      <c r="M19" s="326">
        <v>5.4</v>
      </c>
    </row>
    <row r="20" spans="2:13">
      <c r="B20" s="328" t="s">
        <v>214</v>
      </c>
      <c r="C20" s="326">
        <v>10.4</v>
      </c>
      <c r="D20" s="326">
        <v>9.8000000000000007</v>
      </c>
      <c r="E20" s="326">
        <v>9.8000000000000007</v>
      </c>
      <c r="F20" s="326">
        <v>8.9</v>
      </c>
      <c r="G20" s="326">
        <v>7.7</v>
      </c>
      <c r="H20" s="326">
        <v>7.5</v>
      </c>
      <c r="I20" s="326">
        <v>8.1999999999999993</v>
      </c>
      <c r="J20" s="326">
        <v>8.8000000000000007</v>
      </c>
      <c r="K20" s="326">
        <v>9</v>
      </c>
      <c r="L20" s="326">
        <v>9.6</v>
      </c>
      <c r="M20" s="326">
        <v>11.2</v>
      </c>
    </row>
    <row r="21" spans="2:13">
      <c r="B21" s="328" t="s">
        <v>215</v>
      </c>
      <c r="C21" s="326">
        <v>17.5</v>
      </c>
      <c r="D21" s="326">
        <v>16.8</v>
      </c>
      <c r="E21" s="326">
        <v>16.899999999999999</v>
      </c>
      <c r="F21" s="326">
        <v>17.3</v>
      </c>
      <c r="G21" s="326">
        <v>17.8</v>
      </c>
      <c r="H21" s="326">
        <v>18.7</v>
      </c>
      <c r="I21" s="326">
        <v>19.399999999999999</v>
      </c>
      <c r="J21" s="326">
        <v>18.8</v>
      </c>
      <c r="K21" s="326">
        <v>19.7</v>
      </c>
      <c r="L21" s="326">
        <v>20</v>
      </c>
      <c r="M21" s="326">
        <v>22.2</v>
      </c>
    </row>
    <row r="22" spans="2:13">
      <c r="B22" s="328" t="s">
        <v>216</v>
      </c>
      <c r="C22" s="326">
        <v>1.6</v>
      </c>
      <c r="D22" s="326">
        <v>2.4</v>
      </c>
      <c r="E22" s="326">
        <v>3.6</v>
      </c>
      <c r="F22" s="326">
        <v>3.9</v>
      </c>
      <c r="G22" s="326">
        <v>4.8</v>
      </c>
      <c r="H22" s="326">
        <v>4.5999999999999996</v>
      </c>
      <c r="I22" s="326">
        <v>4.5999999999999996</v>
      </c>
      <c r="J22" s="326">
        <v>5.2</v>
      </c>
      <c r="K22" s="326">
        <v>5</v>
      </c>
      <c r="L22" s="326">
        <v>5.2</v>
      </c>
      <c r="M22" s="326">
        <v>5.0999999999999996</v>
      </c>
    </row>
    <row r="23" spans="2:13">
      <c r="B23" s="328" t="s">
        <v>217</v>
      </c>
      <c r="C23" s="326">
        <v>11.5</v>
      </c>
      <c r="D23" s="326">
        <v>11.6</v>
      </c>
      <c r="E23" s="326">
        <v>13.9</v>
      </c>
      <c r="F23" s="326">
        <v>16</v>
      </c>
      <c r="G23" s="326">
        <v>16.100000000000001</v>
      </c>
      <c r="H23" s="326">
        <v>17.2</v>
      </c>
      <c r="I23" s="326">
        <v>17.8</v>
      </c>
      <c r="J23" s="326">
        <v>18.399999999999999</v>
      </c>
      <c r="K23" s="326">
        <v>18.8</v>
      </c>
      <c r="L23" s="326">
        <v>19.5</v>
      </c>
      <c r="M23" s="326">
        <v>21.6</v>
      </c>
    </row>
    <row r="24" spans="2:13">
      <c r="B24" s="328" t="s">
        <v>218</v>
      </c>
      <c r="C24" s="326">
        <v>2</v>
      </c>
      <c r="D24" s="326">
        <v>1.9</v>
      </c>
      <c r="E24" s="326">
        <v>2</v>
      </c>
      <c r="F24" s="326">
        <v>2.4</v>
      </c>
      <c r="G24" s="326">
        <v>2.2000000000000002</v>
      </c>
      <c r="H24" s="326">
        <v>2.4</v>
      </c>
      <c r="I24" s="326">
        <v>2.4</v>
      </c>
      <c r="J24" s="326">
        <v>2.4</v>
      </c>
      <c r="K24" s="326">
        <v>2.8</v>
      </c>
      <c r="L24" s="326">
        <v>2.9</v>
      </c>
      <c r="M24" s="326">
        <v>3.4</v>
      </c>
    </row>
    <row r="25" spans="2:13">
      <c r="B25" s="328" t="s">
        <v>219</v>
      </c>
      <c r="C25" s="326">
        <v>1.2</v>
      </c>
      <c r="D25" s="326">
        <v>2.9</v>
      </c>
      <c r="E25" s="326">
        <v>1.3</v>
      </c>
      <c r="F25" s="326">
        <v>3.8</v>
      </c>
      <c r="G25" s="326">
        <v>5.3</v>
      </c>
      <c r="H25" s="326">
        <v>5.3</v>
      </c>
      <c r="I25" s="326">
        <v>6.5</v>
      </c>
      <c r="J25" s="326">
        <v>5.4</v>
      </c>
      <c r="K25" s="326">
        <v>4.7</v>
      </c>
      <c r="L25" s="326">
        <v>4.3</v>
      </c>
      <c r="M25" s="326">
        <v>4.2</v>
      </c>
    </row>
    <row r="26" spans="2:13">
      <c r="B26" s="328" t="s">
        <v>220</v>
      </c>
      <c r="C26" s="326">
        <v>3.9</v>
      </c>
      <c r="D26" s="326">
        <v>3.6</v>
      </c>
      <c r="E26" s="326">
        <v>3.8</v>
      </c>
      <c r="F26" s="326">
        <v>3.1</v>
      </c>
      <c r="G26" s="326">
        <v>3.7</v>
      </c>
      <c r="H26" s="326">
        <v>4.0999999999999996</v>
      </c>
      <c r="I26" s="326">
        <v>4.5999999999999996</v>
      </c>
      <c r="J26" s="326">
        <v>4.5</v>
      </c>
      <c r="K26" s="326">
        <v>4.3</v>
      </c>
      <c r="L26" s="326">
        <v>3.9</v>
      </c>
      <c r="M26" s="326">
        <v>4.4000000000000004</v>
      </c>
    </row>
    <row r="27" spans="2:13">
      <c r="B27" s="328" t="s">
        <v>221</v>
      </c>
      <c r="C27" s="326">
        <v>24.1</v>
      </c>
      <c r="D27" s="326">
        <v>20.7</v>
      </c>
      <c r="E27" s="326">
        <v>18.5</v>
      </c>
      <c r="F27" s="326">
        <v>15.4</v>
      </c>
      <c r="G27" s="326">
        <v>11.3</v>
      </c>
      <c r="H27" s="326">
        <v>9.6999999999999993</v>
      </c>
      <c r="I27" s="326">
        <v>7.1</v>
      </c>
      <c r="J27" s="326">
        <v>10.6</v>
      </c>
      <c r="K27" s="326">
        <v>10.8</v>
      </c>
      <c r="L27" s="326">
        <v>10.5</v>
      </c>
      <c r="M27" s="326">
        <v>13.6</v>
      </c>
    </row>
    <row r="28" spans="2:13">
      <c r="B28" s="328" t="s">
        <v>222</v>
      </c>
      <c r="C28" s="326">
        <v>5.3</v>
      </c>
      <c r="D28" s="326">
        <v>5.4</v>
      </c>
      <c r="E28" s="326">
        <v>6.1</v>
      </c>
      <c r="F28" s="326">
        <v>6.2</v>
      </c>
      <c r="G28" s="326">
        <v>5.4</v>
      </c>
      <c r="H28" s="326">
        <v>5.8</v>
      </c>
      <c r="I28" s="326">
        <v>6.5</v>
      </c>
      <c r="J28" s="326">
        <v>6.9</v>
      </c>
      <c r="K28" s="326">
        <v>7</v>
      </c>
      <c r="L28" s="326">
        <v>7.3</v>
      </c>
      <c r="M28" s="326">
        <v>8.6999999999999993</v>
      </c>
    </row>
    <row r="29" spans="2:13">
      <c r="B29" s="328" t="s">
        <v>223</v>
      </c>
      <c r="C29" s="326">
        <v>5.3</v>
      </c>
      <c r="D29" s="326">
        <v>4.5</v>
      </c>
      <c r="E29" s="326">
        <v>3.9</v>
      </c>
      <c r="F29" s="326">
        <v>6.3</v>
      </c>
      <c r="G29" s="326">
        <v>6.4</v>
      </c>
      <c r="H29" s="326">
        <v>4.5999999999999996</v>
      </c>
      <c r="I29" s="326">
        <v>4.2</v>
      </c>
      <c r="J29" s="326">
        <v>6.5</v>
      </c>
      <c r="K29" s="326">
        <v>8.3000000000000007</v>
      </c>
      <c r="L29" s="326">
        <v>7.7</v>
      </c>
      <c r="M29" s="326">
        <v>7.9</v>
      </c>
    </row>
    <row r="30" spans="2:13">
      <c r="B30" s="328" t="s">
        <v>224</v>
      </c>
      <c r="C30" s="326">
        <v>25.3</v>
      </c>
      <c r="D30" s="326">
        <v>25</v>
      </c>
      <c r="E30" s="326">
        <v>26.5</v>
      </c>
      <c r="F30" s="326">
        <v>27.1</v>
      </c>
      <c r="G30" s="326">
        <v>26.6</v>
      </c>
      <c r="H30" s="326">
        <v>25.8</v>
      </c>
      <c r="I30" s="326">
        <v>28.5</v>
      </c>
      <c r="J30" s="326">
        <v>29.7</v>
      </c>
      <c r="K30" s="326">
        <v>28.9</v>
      </c>
      <c r="L30" s="326">
        <v>30</v>
      </c>
      <c r="M30" s="326">
        <v>30.9</v>
      </c>
    </row>
    <row r="31" spans="2:13">
      <c r="B31" s="328" t="s">
        <v>225</v>
      </c>
      <c r="C31" s="326">
        <v>6.6</v>
      </c>
      <c r="D31" s="326">
        <v>6.8</v>
      </c>
      <c r="E31" s="326">
        <v>7.5</v>
      </c>
      <c r="F31" s="326">
        <v>8.6999999999999993</v>
      </c>
      <c r="G31" s="326">
        <v>9.6</v>
      </c>
      <c r="H31" s="326">
        <v>10.7</v>
      </c>
      <c r="I31" s="326">
        <v>11.2</v>
      </c>
      <c r="J31" s="326">
        <v>11.4</v>
      </c>
      <c r="K31" s="326">
        <v>11.1</v>
      </c>
      <c r="L31" s="326">
        <v>11.5</v>
      </c>
      <c r="M31" s="326">
        <v>12</v>
      </c>
    </row>
    <row r="32" spans="2:13">
      <c r="B32" s="328" t="s">
        <v>226</v>
      </c>
      <c r="C32" s="326">
        <v>10.8</v>
      </c>
      <c r="D32" s="326">
        <v>9.1999999999999993</v>
      </c>
      <c r="E32" s="326">
        <v>10.6</v>
      </c>
      <c r="F32" s="326">
        <v>11.8</v>
      </c>
      <c r="G32" s="326">
        <v>12.6</v>
      </c>
      <c r="H32" s="326">
        <v>11.6</v>
      </c>
      <c r="I32" s="326">
        <v>10.199999999999999</v>
      </c>
      <c r="J32" s="326">
        <v>9.9</v>
      </c>
      <c r="K32" s="326">
        <v>9.8000000000000007</v>
      </c>
      <c r="L32" s="326">
        <v>10.3</v>
      </c>
      <c r="M32" s="326">
        <v>9.9</v>
      </c>
    </row>
    <row r="33" spans="2:13">
      <c r="B33" s="328" t="s">
        <v>227</v>
      </c>
      <c r="C33" s="326">
        <v>1.8</v>
      </c>
      <c r="D33" s="326">
        <v>1.7</v>
      </c>
      <c r="E33" s="326">
        <v>2</v>
      </c>
      <c r="F33" s="326">
        <v>2.5</v>
      </c>
      <c r="G33" s="326">
        <v>2.4</v>
      </c>
      <c r="H33" s="326">
        <v>2.1</v>
      </c>
      <c r="I33" s="326">
        <v>2.1</v>
      </c>
      <c r="J33" s="326">
        <v>2</v>
      </c>
      <c r="K33" s="326">
        <v>2.2000000000000002</v>
      </c>
      <c r="L33" s="326">
        <v>2.2999999999999998</v>
      </c>
      <c r="M33" s="326">
        <v>2.2000000000000002</v>
      </c>
    </row>
    <row r="34" spans="2:13">
      <c r="B34" s="328" t="s">
        <v>228</v>
      </c>
      <c r="C34" s="326">
        <v>3.5</v>
      </c>
      <c r="D34" s="326">
        <v>2.5</v>
      </c>
      <c r="E34" s="326">
        <v>2.6</v>
      </c>
      <c r="F34" s="326">
        <v>2.5</v>
      </c>
      <c r="G34" s="326">
        <v>2.1</v>
      </c>
      <c r="H34" s="326">
        <v>1.7</v>
      </c>
      <c r="I34" s="326">
        <v>1.7</v>
      </c>
      <c r="J34" s="326">
        <v>1.7</v>
      </c>
      <c r="K34" s="326">
        <v>1.5</v>
      </c>
      <c r="L34" s="326">
        <v>1.3</v>
      </c>
      <c r="M34" s="326">
        <v>1.3</v>
      </c>
    </row>
    <row r="35" spans="2:13">
      <c r="B35" s="328" t="s">
        <v>229</v>
      </c>
      <c r="C35" s="326">
        <v>5.9</v>
      </c>
      <c r="D35" s="326">
        <v>7.6</v>
      </c>
      <c r="E35" s="326">
        <v>9.3000000000000007</v>
      </c>
      <c r="F35" s="326">
        <v>9.3000000000000007</v>
      </c>
      <c r="G35" s="326">
        <v>8.5</v>
      </c>
      <c r="H35" s="326">
        <v>8.6</v>
      </c>
      <c r="I35" s="326">
        <v>8.6999999999999993</v>
      </c>
      <c r="J35" s="326">
        <v>9.8000000000000007</v>
      </c>
      <c r="K35" s="326">
        <v>10</v>
      </c>
      <c r="L35" s="326">
        <v>11.4</v>
      </c>
      <c r="M35" s="326">
        <v>12.3</v>
      </c>
    </row>
    <row r="36" spans="2:13">
      <c r="B36" s="328" t="s">
        <v>230</v>
      </c>
      <c r="C36" s="326">
        <v>5.0999999999999996</v>
      </c>
      <c r="D36" s="326">
        <v>4.8</v>
      </c>
      <c r="E36" s="326">
        <v>4.0999999999999996</v>
      </c>
      <c r="F36" s="326">
        <v>4.5999999999999996</v>
      </c>
      <c r="G36" s="326">
        <v>4.8</v>
      </c>
      <c r="H36" s="326">
        <v>5.0999999999999996</v>
      </c>
      <c r="I36" s="326">
        <v>5.3</v>
      </c>
      <c r="J36" s="326">
        <v>5</v>
      </c>
      <c r="K36" s="326">
        <v>4.9000000000000004</v>
      </c>
      <c r="L36" s="326">
        <v>6.4</v>
      </c>
      <c r="M36" s="326">
        <v>6.4</v>
      </c>
    </row>
    <row r="37" spans="2:13">
      <c r="B37" s="328" t="s">
        <v>231</v>
      </c>
      <c r="C37" s="326">
        <v>13.5</v>
      </c>
      <c r="D37" s="326">
        <v>14</v>
      </c>
      <c r="E37" s="326">
        <v>15.3</v>
      </c>
      <c r="F37" s="326">
        <v>10.1</v>
      </c>
      <c r="G37" s="326">
        <v>7.3</v>
      </c>
      <c r="H37" s="326">
        <v>6.4</v>
      </c>
      <c r="I37" s="326">
        <v>5.3</v>
      </c>
      <c r="J37" s="326">
        <v>5.6</v>
      </c>
      <c r="K37" s="326">
        <v>5.9</v>
      </c>
      <c r="L37" s="326">
        <v>6.3</v>
      </c>
      <c r="M37" s="326">
        <v>6.2</v>
      </c>
    </row>
    <row r="38" spans="2:13">
      <c r="B38" s="328" t="s">
        <v>232</v>
      </c>
      <c r="C38" s="326">
        <v>7.2</v>
      </c>
      <c r="D38" s="326">
        <v>7.6</v>
      </c>
      <c r="E38" s="326">
        <v>8.1999999999999993</v>
      </c>
      <c r="F38" s="326">
        <v>7.2</v>
      </c>
      <c r="G38" s="326">
        <v>6.4</v>
      </c>
      <c r="H38" s="326">
        <v>6.7</v>
      </c>
      <c r="I38" s="326">
        <v>6.8</v>
      </c>
      <c r="J38" s="326">
        <v>6.7</v>
      </c>
      <c r="K38" s="326">
        <v>6.6</v>
      </c>
      <c r="L38" s="326">
        <v>6.5</v>
      </c>
      <c r="M38" s="326">
        <v>7.1</v>
      </c>
    </row>
    <row r="41" spans="2:13">
      <c r="B41" t="s">
        <v>51</v>
      </c>
    </row>
    <row r="42" spans="2:13">
      <c r="B42" t="s">
        <v>1495</v>
      </c>
    </row>
  </sheetData>
  <hyperlinks>
    <hyperlink ref="A1" location="Indice!A1" display="Regresar &lt;-"/>
  </hyperlinks>
  <pageMargins left="0.7" right="0.7" top="0.75" bottom="0.75" header="0.3" footer="0.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62"/>
  <sheetViews>
    <sheetView workbookViewId="0"/>
  </sheetViews>
  <sheetFormatPr baseColWidth="10" defaultRowHeight="15"/>
  <cols>
    <col min="2" max="2" width="27.140625" customWidth="1"/>
    <col min="3" max="7" width="15.28515625" bestFit="1" customWidth="1"/>
  </cols>
  <sheetData>
    <row r="1" spans="1:7">
      <c r="A1" s="1" t="s">
        <v>1552</v>
      </c>
    </row>
    <row r="2" spans="1:7" ht="21">
      <c r="B2" s="2" t="s">
        <v>1004</v>
      </c>
    </row>
    <row r="3" spans="1:7" ht="21">
      <c r="B3" s="41" t="s">
        <v>1079</v>
      </c>
    </row>
    <row r="4" spans="1:7" ht="21">
      <c r="B4" s="41"/>
    </row>
    <row r="5" spans="1:7" ht="15.75">
      <c r="B5" s="47" t="s">
        <v>1145</v>
      </c>
    </row>
    <row r="8" spans="1:7">
      <c r="B8" s="73" t="s">
        <v>1146</v>
      </c>
    </row>
    <row r="9" spans="1:7">
      <c r="B9" s="315" t="s">
        <v>1147</v>
      </c>
    </row>
    <row r="10" spans="1:7">
      <c r="B10" t="s">
        <v>201</v>
      </c>
    </row>
    <row r="11" spans="1:7">
      <c r="B11" s="315" t="s">
        <v>1148</v>
      </c>
    </row>
    <row r="12" spans="1:7">
      <c r="B12" s="315" t="s">
        <v>1149</v>
      </c>
    </row>
    <row r="13" spans="1:7">
      <c r="B13" s="531" t="s">
        <v>1007</v>
      </c>
      <c r="C13" s="9" t="s">
        <v>111</v>
      </c>
      <c r="D13" s="9" t="s">
        <v>112</v>
      </c>
      <c r="E13" s="9" t="s">
        <v>114</v>
      </c>
      <c r="F13" s="9" t="s">
        <v>116</v>
      </c>
      <c r="G13" s="9" t="s">
        <v>148</v>
      </c>
    </row>
    <row r="14" spans="1:7">
      <c r="B14" s="532"/>
      <c r="C14" s="528" t="s">
        <v>1150</v>
      </c>
      <c r="D14" s="529"/>
      <c r="E14" s="529"/>
      <c r="F14" s="529"/>
      <c r="G14" s="530"/>
    </row>
    <row r="15" spans="1:7">
      <c r="B15" s="328" t="s">
        <v>5</v>
      </c>
      <c r="C15" s="326">
        <v>10.6</v>
      </c>
      <c r="D15" s="326">
        <v>10.7</v>
      </c>
      <c r="E15" s="326">
        <v>10.4</v>
      </c>
      <c r="F15" s="326">
        <v>11.2</v>
      </c>
      <c r="G15" s="326">
        <v>10.9</v>
      </c>
    </row>
    <row r="16" spans="1:7">
      <c r="B16" s="328" t="s">
        <v>302</v>
      </c>
      <c r="C16" s="326">
        <v>8.3000000000000007</v>
      </c>
      <c r="D16" s="326">
        <v>7.8</v>
      </c>
      <c r="E16" s="326">
        <v>5.9</v>
      </c>
      <c r="F16" s="326">
        <v>4.8</v>
      </c>
      <c r="G16" s="326">
        <v>5.2</v>
      </c>
    </row>
    <row r="17" spans="2:7">
      <c r="B17" s="328" t="s">
        <v>303</v>
      </c>
      <c r="C17" s="326">
        <v>0.8</v>
      </c>
      <c r="D17" s="326">
        <v>0.8</v>
      </c>
      <c r="E17" s="326">
        <v>0.8</v>
      </c>
      <c r="F17" s="326">
        <v>7.8</v>
      </c>
      <c r="G17" s="326">
        <v>1.9</v>
      </c>
    </row>
    <row r="18" spans="2:7">
      <c r="B18" s="328" t="s">
        <v>1151</v>
      </c>
      <c r="C18" s="326">
        <v>0</v>
      </c>
      <c r="D18" s="326">
        <v>6.9</v>
      </c>
      <c r="E18" s="326">
        <v>3.8</v>
      </c>
      <c r="F18" s="326">
        <v>6.7</v>
      </c>
      <c r="G18" s="326">
        <v>5.9</v>
      </c>
    </row>
    <row r="19" spans="2:7">
      <c r="B19" s="328" t="s">
        <v>1152</v>
      </c>
      <c r="C19" s="326">
        <v>48.2</v>
      </c>
      <c r="D19" s="326">
        <v>45.5</v>
      </c>
      <c r="E19" s="326">
        <v>33</v>
      </c>
      <c r="F19" s="326">
        <v>34</v>
      </c>
      <c r="G19" s="326">
        <v>45.4</v>
      </c>
    </row>
    <row r="20" spans="2:7">
      <c r="B20" s="328" t="s">
        <v>304</v>
      </c>
      <c r="C20" s="326">
        <v>21.1</v>
      </c>
      <c r="D20" s="326">
        <v>19.899999999999999</v>
      </c>
      <c r="E20" s="326">
        <v>19.899999999999999</v>
      </c>
      <c r="F20" s="326">
        <v>21.8</v>
      </c>
      <c r="G20" s="326">
        <v>23.7</v>
      </c>
    </row>
    <row r="21" spans="2:7">
      <c r="B21" s="328" t="s">
        <v>305</v>
      </c>
      <c r="C21" s="326">
        <v>2</v>
      </c>
      <c r="D21" s="326">
        <v>2</v>
      </c>
      <c r="E21" s="326">
        <v>1.7</v>
      </c>
      <c r="F21" s="326">
        <v>1.1000000000000001</v>
      </c>
      <c r="G21" s="326">
        <v>1.7</v>
      </c>
    </row>
    <row r="22" spans="2:7">
      <c r="B22" s="328" t="s">
        <v>306</v>
      </c>
      <c r="C22" s="326">
        <v>1.3</v>
      </c>
      <c r="D22" s="326">
        <v>1</v>
      </c>
      <c r="E22" s="326">
        <v>0.9</v>
      </c>
      <c r="F22" s="326">
        <v>2</v>
      </c>
      <c r="G22" s="326">
        <v>1</v>
      </c>
    </row>
    <row r="23" spans="2:7">
      <c r="B23" s="328" t="s">
        <v>307</v>
      </c>
      <c r="C23" s="326">
        <v>3.5</v>
      </c>
      <c r="D23" s="326">
        <v>2.9</v>
      </c>
      <c r="E23" s="326">
        <v>3.8</v>
      </c>
      <c r="F23" s="326">
        <v>1.9</v>
      </c>
      <c r="G23" s="326">
        <v>2.8</v>
      </c>
    </row>
    <row r="24" spans="2:7">
      <c r="B24" s="328" t="s">
        <v>308</v>
      </c>
      <c r="C24" s="326">
        <v>4.7</v>
      </c>
      <c r="D24" s="326">
        <v>4</v>
      </c>
      <c r="E24" s="326">
        <v>4.9000000000000004</v>
      </c>
      <c r="F24" s="326">
        <v>4.5</v>
      </c>
      <c r="G24" s="326">
        <v>5.4</v>
      </c>
    </row>
    <row r="25" spans="2:7">
      <c r="B25" s="328" t="s">
        <v>313</v>
      </c>
      <c r="C25" s="326">
        <v>54.8</v>
      </c>
      <c r="D25" s="326">
        <v>59.4</v>
      </c>
      <c r="E25" s="326">
        <v>47.5</v>
      </c>
      <c r="F25" s="326">
        <v>42.7</v>
      </c>
      <c r="G25" s="326">
        <v>42.5</v>
      </c>
    </row>
    <row r="26" spans="2:7">
      <c r="B26" s="328" t="s">
        <v>314</v>
      </c>
      <c r="C26" s="326">
        <v>0</v>
      </c>
      <c r="D26" s="326">
        <v>0</v>
      </c>
      <c r="E26" s="326">
        <v>0</v>
      </c>
      <c r="F26" s="326">
        <v>0</v>
      </c>
      <c r="G26" s="326">
        <v>0</v>
      </c>
    </row>
    <row r="27" spans="2:7">
      <c r="B27" s="328" t="s">
        <v>315</v>
      </c>
      <c r="C27" s="326">
        <v>0</v>
      </c>
      <c r="D27" s="326">
        <v>0.1</v>
      </c>
      <c r="E27" s="326">
        <v>8.8000000000000007</v>
      </c>
      <c r="F27" s="326">
        <v>18.2</v>
      </c>
      <c r="G27" s="326">
        <v>8.6</v>
      </c>
    </row>
    <row r="28" spans="2:7">
      <c r="B28" s="328" t="s">
        <v>1153</v>
      </c>
      <c r="C28" s="326">
        <v>1.7</v>
      </c>
      <c r="D28" s="326">
        <v>2.4</v>
      </c>
      <c r="E28" s="326">
        <v>2.2999999999999998</v>
      </c>
      <c r="F28" s="326">
        <v>2.2999999999999998</v>
      </c>
      <c r="G28" s="326">
        <v>2.6</v>
      </c>
    </row>
    <row r="29" spans="2:7">
      <c r="B29" s="328" t="s">
        <v>1154</v>
      </c>
      <c r="C29" s="326">
        <v>61.7</v>
      </c>
      <c r="D29" s="326">
        <v>50.3</v>
      </c>
      <c r="E29" s="326">
        <v>71.8</v>
      </c>
      <c r="F29" s="326">
        <v>95.6</v>
      </c>
      <c r="G29" s="326">
        <v>91.4</v>
      </c>
    </row>
    <row r="30" spans="2:7">
      <c r="B30" s="328" t="s">
        <v>1155</v>
      </c>
      <c r="C30" s="326">
        <v>0</v>
      </c>
      <c r="D30" s="326">
        <v>0</v>
      </c>
      <c r="E30" s="326">
        <v>0</v>
      </c>
      <c r="F30" s="326">
        <v>0</v>
      </c>
      <c r="G30" s="326">
        <v>0.1</v>
      </c>
    </row>
    <row r="31" spans="2:7">
      <c r="B31" s="328" t="s">
        <v>318</v>
      </c>
      <c r="C31" s="326">
        <v>1.3</v>
      </c>
      <c r="D31" s="326">
        <v>1.6</v>
      </c>
      <c r="E31" s="326">
        <v>0.9</v>
      </c>
      <c r="F31" s="326">
        <v>1.2</v>
      </c>
      <c r="G31" s="326">
        <v>0.9</v>
      </c>
    </row>
    <row r="32" spans="2:7">
      <c r="B32" s="328" t="s">
        <v>1156</v>
      </c>
      <c r="C32" s="326">
        <v>0</v>
      </c>
      <c r="D32" s="326">
        <v>0</v>
      </c>
      <c r="E32" s="326">
        <v>0</v>
      </c>
      <c r="F32" s="326">
        <v>0</v>
      </c>
      <c r="G32" s="326">
        <v>0</v>
      </c>
    </row>
    <row r="33" spans="2:8">
      <c r="B33" s="328" t="s">
        <v>1157</v>
      </c>
      <c r="C33" s="326">
        <v>1</v>
      </c>
      <c r="D33" s="326">
        <v>1</v>
      </c>
      <c r="E33" s="326">
        <v>0</v>
      </c>
      <c r="F33" s="326">
        <v>1</v>
      </c>
      <c r="G33" s="326">
        <v>0</v>
      </c>
    </row>
    <row r="36" spans="2:8">
      <c r="B36" s="315" t="s">
        <v>1158</v>
      </c>
    </row>
    <row r="37" spans="2:8">
      <c r="B37" s="315" t="s">
        <v>1149</v>
      </c>
    </row>
    <row r="38" spans="2:8">
      <c r="B38" s="531" t="s">
        <v>1007</v>
      </c>
      <c r="C38" s="486" t="s">
        <v>1159</v>
      </c>
      <c r="D38" s="487"/>
      <c r="E38" s="487"/>
      <c r="F38" s="487"/>
      <c r="G38" s="487"/>
      <c r="H38" s="488"/>
    </row>
    <row r="39" spans="2:8">
      <c r="B39" s="532"/>
      <c r="C39" s="9" t="s">
        <v>110</v>
      </c>
      <c r="D39" s="9" t="s">
        <v>111</v>
      </c>
      <c r="E39" s="9" t="s">
        <v>112</v>
      </c>
      <c r="F39" s="9" t="s">
        <v>114</v>
      </c>
      <c r="G39" s="9" t="s">
        <v>116</v>
      </c>
      <c r="H39" s="9" t="s">
        <v>148</v>
      </c>
    </row>
    <row r="40" spans="2:8">
      <c r="B40" s="328" t="s">
        <v>5</v>
      </c>
      <c r="C40" s="326">
        <v>62.4</v>
      </c>
      <c r="D40" s="326">
        <v>64.2</v>
      </c>
      <c r="E40" s="326">
        <v>61.3</v>
      </c>
      <c r="F40" s="326">
        <v>61.2</v>
      </c>
      <c r="G40" s="326">
        <v>65.8</v>
      </c>
      <c r="H40" s="326">
        <v>72.400000000000006</v>
      </c>
    </row>
    <row r="41" spans="2:8">
      <c r="B41" s="328" t="s">
        <v>302</v>
      </c>
      <c r="C41" s="326">
        <v>0.7</v>
      </c>
      <c r="D41" s="326">
        <v>0.8</v>
      </c>
      <c r="E41" s="326">
        <v>0.7</v>
      </c>
      <c r="F41" s="326">
        <v>2.5</v>
      </c>
      <c r="G41" s="326">
        <v>4.8</v>
      </c>
      <c r="H41" s="326">
        <v>66.900000000000006</v>
      </c>
    </row>
    <row r="42" spans="2:8">
      <c r="B42" s="328" t="s">
        <v>303</v>
      </c>
      <c r="C42" s="326">
        <v>61</v>
      </c>
      <c r="D42" s="326">
        <v>55</v>
      </c>
      <c r="E42" s="326">
        <v>52.2</v>
      </c>
      <c r="F42" s="326">
        <v>64.2</v>
      </c>
      <c r="G42" s="326">
        <v>44.2</v>
      </c>
      <c r="H42" s="326">
        <v>0</v>
      </c>
    </row>
    <row r="43" spans="2:8">
      <c r="B43" s="328" t="s">
        <v>1151</v>
      </c>
      <c r="C43" s="326">
        <v>0</v>
      </c>
      <c r="D43" s="326">
        <v>0</v>
      </c>
      <c r="E43" s="326">
        <v>0</v>
      </c>
      <c r="F43" s="326">
        <v>0</v>
      </c>
      <c r="G43" s="326">
        <v>0</v>
      </c>
      <c r="H43" s="326">
        <v>0</v>
      </c>
    </row>
    <row r="44" spans="2:8">
      <c r="B44" s="328" t="s">
        <v>1152</v>
      </c>
      <c r="C44" s="326">
        <v>56.1</v>
      </c>
      <c r="D44" s="326">
        <v>59.6</v>
      </c>
      <c r="E44" s="326">
        <v>56.7</v>
      </c>
      <c r="F44" s="326">
        <v>56.8</v>
      </c>
      <c r="G44" s="326">
        <v>55</v>
      </c>
      <c r="H44" s="326">
        <v>56.8</v>
      </c>
    </row>
    <row r="45" spans="2:8">
      <c r="B45" s="328" t="s">
        <v>304</v>
      </c>
      <c r="C45" s="326">
        <v>63.1</v>
      </c>
      <c r="D45" s="326">
        <v>57.3</v>
      </c>
      <c r="E45" s="326">
        <v>53.1</v>
      </c>
      <c r="F45" s="326">
        <v>70.8</v>
      </c>
      <c r="G45" s="326">
        <v>66.8</v>
      </c>
      <c r="H45" s="326">
        <v>65.8</v>
      </c>
    </row>
    <row r="46" spans="2:8">
      <c r="B46" s="328" t="s">
        <v>305</v>
      </c>
      <c r="C46" s="326">
        <v>0</v>
      </c>
      <c r="D46" s="326">
        <v>0</v>
      </c>
      <c r="E46" s="326">
        <v>0</v>
      </c>
      <c r="F46" s="326">
        <v>0</v>
      </c>
      <c r="G46" s="326">
        <v>100</v>
      </c>
      <c r="H46" s="326">
        <v>100</v>
      </c>
    </row>
    <row r="47" spans="2:8">
      <c r="B47" s="328" t="s">
        <v>306</v>
      </c>
      <c r="C47" s="326">
        <v>0</v>
      </c>
      <c r="D47" s="326">
        <v>0</v>
      </c>
      <c r="E47" s="326">
        <v>0</v>
      </c>
      <c r="F47" s="326">
        <v>0</v>
      </c>
      <c r="G47" s="326">
        <v>1</v>
      </c>
      <c r="H47" s="326">
        <v>0</v>
      </c>
    </row>
    <row r="48" spans="2:8">
      <c r="B48" s="328" t="s">
        <v>307</v>
      </c>
      <c r="C48" s="326">
        <v>89.2</v>
      </c>
      <c r="D48" s="326">
        <v>99.5</v>
      </c>
      <c r="E48" s="326">
        <v>99.7</v>
      </c>
      <c r="F48" s="326">
        <v>99.5</v>
      </c>
      <c r="G48" s="326">
        <v>99.6</v>
      </c>
      <c r="H48" s="326">
        <v>94.8</v>
      </c>
    </row>
    <row r="49" spans="2:8">
      <c r="B49" s="328" t="s">
        <v>308</v>
      </c>
      <c r="C49" s="326">
        <v>9.1</v>
      </c>
      <c r="D49" s="326">
        <v>8.1999999999999993</v>
      </c>
      <c r="E49" s="326">
        <v>8.1999999999999993</v>
      </c>
      <c r="F49" s="326">
        <v>6</v>
      </c>
      <c r="G49" s="326">
        <v>72.7</v>
      </c>
      <c r="H49" s="326">
        <v>74.2</v>
      </c>
    </row>
    <row r="50" spans="2:8">
      <c r="B50" s="328" t="s">
        <v>313</v>
      </c>
      <c r="C50" s="326">
        <v>96.4</v>
      </c>
      <c r="D50" s="326">
        <v>93.8</v>
      </c>
      <c r="E50" s="326">
        <v>89.7</v>
      </c>
      <c r="F50" s="326">
        <v>96.1</v>
      </c>
      <c r="G50" s="326">
        <v>95.7</v>
      </c>
      <c r="H50" s="326">
        <v>94</v>
      </c>
    </row>
    <row r="51" spans="2:8">
      <c r="B51" s="328" t="s">
        <v>314</v>
      </c>
      <c r="C51" s="326">
        <v>0</v>
      </c>
      <c r="D51" s="326">
        <v>0</v>
      </c>
      <c r="E51" s="326">
        <v>0</v>
      </c>
      <c r="F51" s="326">
        <v>0</v>
      </c>
      <c r="G51" s="326">
        <v>0</v>
      </c>
      <c r="H51" s="326">
        <v>0</v>
      </c>
    </row>
    <row r="52" spans="2:8">
      <c r="B52" s="328" t="s">
        <v>315</v>
      </c>
      <c r="C52" s="326">
        <v>0</v>
      </c>
      <c r="D52" s="326">
        <v>0</v>
      </c>
      <c r="E52" s="326">
        <v>0</v>
      </c>
      <c r="F52" s="326">
        <v>0</v>
      </c>
      <c r="G52" s="326">
        <v>0</v>
      </c>
      <c r="H52" s="326">
        <v>0</v>
      </c>
    </row>
    <row r="53" spans="2:8">
      <c r="B53" s="328" t="s">
        <v>1153</v>
      </c>
      <c r="C53" s="326">
        <v>0</v>
      </c>
      <c r="D53" s="326">
        <v>0</v>
      </c>
      <c r="E53" s="326">
        <v>0</v>
      </c>
      <c r="F53" s="326">
        <v>0</v>
      </c>
      <c r="G53" s="326">
        <v>0</v>
      </c>
      <c r="H53" s="326">
        <v>0</v>
      </c>
    </row>
    <row r="54" spans="2:8">
      <c r="B54" s="328" t="s">
        <v>1154</v>
      </c>
      <c r="C54" s="326">
        <v>90</v>
      </c>
      <c r="D54" s="326">
        <v>98</v>
      </c>
      <c r="E54" s="326">
        <v>98.1</v>
      </c>
      <c r="F54" s="326">
        <v>99.8</v>
      </c>
      <c r="G54" s="326">
        <v>99.8</v>
      </c>
      <c r="H54" s="326">
        <v>86.3</v>
      </c>
    </row>
    <row r="55" spans="2:8">
      <c r="B55" s="328" t="s">
        <v>1155</v>
      </c>
      <c r="C55" s="326">
        <v>0</v>
      </c>
      <c r="D55" s="326">
        <v>0</v>
      </c>
      <c r="E55" s="326">
        <v>0</v>
      </c>
      <c r="F55" s="326">
        <v>0</v>
      </c>
      <c r="G55" s="326">
        <v>0</v>
      </c>
      <c r="H55" s="326">
        <v>0</v>
      </c>
    </row>
    <row r="56" spans="2:8">
      <c r="B56" s="328" t="s">
        <v>318</v>
      </c>
      <c r="C56" s="326">
        <v>25.2</v>
      </c>
      <c r="D56" s="326">
        <v>53.8</v>
      </c>
      <c r="E56" s="326">
        <v>51.5</v>
      </c>
      <c r="F56" s="326">
        <v>0</v>
      </c>
      <c r="G56" s="326">
        <v>0</v>
      </c>
      <c r="H56" s="326">
        <v>0</v>
      </c>
    </row>
    <row r="57" spans="2:8">
      <c r="B57" s="328" t="s">
        <v>1156</v>
      </c>
      <c r="C57" s="326">
        <v>0</v>
      </c>
      <c r="D57" s="326">
        <v>0</v>
      </c>
      <c r="E57" s="326">
        <v>0</v>
      </c>
      <c r="F57" s="326">
        <v>0</v>
      </c>
      <c r="G57" s="326">
        <v>0</v>
      </c>
      <c r="H57" s="326">
        <v>0</v>
      </c>
    </row>
    <row r="58" spans="2:8">
      <c r="B58" s="328" t="s">
        <v>1157</v>
      </c>
      <c r="C58" s="326">
        <v>0</v>
      </c>
      <c r="D58" s="326">
        <v>0</v>
      </c>
      <c r="E58" s="326">
        <v>0</v>
      </c>
      <c r="F58" s="326">
        <v>0</v>
      </c>
      <c r="G58" s="326">
        <v>0</v>
      </c>
      <c r="H58" s="326">
        <v>0</v>
      </c>
    </row>
    <row r="61" spans="2:8">
      <c r="B61" t="s">
        <v>51</v>
      </c>
    </row>
    <row r="62" spans="2:8">
      <c r="B62" t="s">
        <v>1496</v>
      </c>
    </row>
  </sheetData>
  <mergeCells count="4">
    <mergeCell ref="C14:G14"/>
    <mergeCell ref="B13:B14"/>
    <mergeCell ref="C38:H38"/>
    <mergeCell ref="B38:B39"/>
  </mergeCells>
  <hyperlinks>
    <hyperlink ref="A1" location="Indice!A1" display="Regresar &lt;-"/>
  </hyperlinks>
  <pageMargins left="0.7" right="0.7" top="0.75" bottom="0.75" header="0.3" footer="0.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34"/>
  <sheetViews>
    <sheetView workbookViewId="0"/>
  </sheetViews>
  <sheetFormatPr baseColWidth="10" defaultRowHeight="15"/>
  <cols>
    <col min="2" max="2" width="38.28515625" customWidth="1"/>
  </cols>
  <sheetData>
    <row r="1" spans="1:17">
      <c r="A1" s="1" t="s">
        <v>1552</v>
      </c>
    </row>
    <row r="2" spans="1:17" ht="21">
      <c r="B2" s="2" t="s">
        <v>1004</v>
      </c>
    </row>
    <row r="3" spans="1:17" ht="21">
      <c r="B3" s="41" t="s">
        <v>1079</v>
      </c>
    </row>
    <row r="4" spans="1:17" ht="21">
      <c r="B4" s="41"/>
    </row>
    <row r="5" spans="1:17" ht="15.75">
      <c r="B5" s="47" t="s">
        <v>1575</v>
      </c>
    </row>
    <row r="8" spans="1:17">
      <c r="B8" s="73" t="s">
        <v>1192</v>
      </c>
    </row>
    <row r="9" spans="1:17">
      <c r="B9" s="9" t="s">
        <v>1160</v>
      </c>
      <c r="C9" s="332" t="s">
        <v>1161</v>
      </c>
      <c r="D9" s="332" t="s">
        <v>1162</v>
      </c>
      <c r="E9" s="332" t="s">
        <v>1163</v>
      </c>
      <c r="F9" s="332" t="s">
        <v>1164</v>
      </c>
      <c r="G9" s="332" t="s">
        <v>1165</v>
      </c>
      <c r="H9" s="332" t="s">
        <v>1166</v>
      </c>
      <c r="I9" s="332" t="s">
        <v>1167</v>
      </c>
      <c r="J9" s="332" t="s">
        <v>1168</v>
      </c>
      <c r="K9" s="332" t="s">
        <v>1169</v>
      </c>
      <c r="L9" s="332" t="s">
        <v>1170</v>
      </c>
      <c r="M9" s="332" t="s">
        <v>1171</v>
      </c>
      <c r="N9" s="332" t="s">
        <v>1172</v>
      </c>
      <c r="O9" s="332" t="s">
        <v>1173</v>
      </c>
      <c r="P9" s="332" t="s">
        <v>1174</v>
      </c>
      <c r="Q9" s="332" t="s">
        <v>1175</v>
      </c>
    </row>
    <row r="10" spans="1:17">
      <c r="B10" s="331" t="s">
        <v>5</v>
      </c>
      <c r="C10" s="91">
        <v>2881</v>
      </c>
      <c r="D10" s="91">
        <v>2989</v>
      </c>
      <c r="E10" s="91">
        <v>3165</v>
      </c>
      <c r="F10" s="91">
        <v>3080</v>
      </c>
      <c r="G10" s="91" t="s">
        <v>1176</v>
      </c>
      <c r="H10" s="91">
        <v>18508</v>
      </c>
      <c r="I10" s="91">
        <v>30384</v>
      </c>
      <c r="J10" s="91">
        <v>31000</v>
      </c>
      <c r="K10" s="91">
        <v>30877</v>
      </c>
      <c r="L10" s="91">
        <v>27832</v>
      </c>
      <c r="M10" s="91">
        <v>27018</v>
      </c>
      <c r="N10" s="91">
        <v>15768</v>
      </c>
      <c r="O10" s="91">
        <v>16145</v>
      </c>
      <c r="P10" s="91">
        <v>17139</v>
      </c>
      <c r="Q10" s="91">
        <v>18174</v>
      </c>
    </row>
    <row r="11" spans="1:17">
      <c r="B11" s="331" t="s">
        <v>1177</v>
      </c>
      <c r="C11" s="91" t="s">
        <v>1178</v>
      </c>
      <c r="D11" s="91" t="s">
        <v>1179</v>
      </c>
      <c r="E11" s="91" t="s">
        <v>1180</v>
      </c>
      <c r="F11" s="91" t="s">
        <v>1181</v>
      </c>
      <c r="G11" s="91" t="s">
        <v>1176</v>
      </c>
      <c r="H11" s="91" t="s">
        <v>1182</v>
      </c>
      <c r="I11" s="91" t="s">
        <v>1183</v>
      </c>
      <c r="J11" s="91" t="s">
        <v>1184</v>
      </c>
      <c r="K11" s="91" t="s">
        <v>1185</v>
      </c>
      <c r="L11" s="91" t="s">
        <v>1186</v>
      </c>
      <c r="M11" s="91">
        <v>70692</v>
      </c>
      <c r="N11" s="91" t="s">
        <v>1187</v>
      </c>
      <c r="O11" s="91" t="s">
        <v>1188</v>
      </c>
      <c r="P11" s="91" t="s">
        <v>1189</v>
      </c>
      <c r="Q11" s="91" t="s">
        <v>1190</v>
      </c>
    </row>
    <row r="12" spans="1:17">
      <c r="B12" s="331" t="s">
        <v>1191</v>
      </c>
      <c r="C12" s="218">
        <v>6.54E-2</v>
      </c>
      <c r="D12" s="218">
        <v>6.6900000000000001E-2</v>
      </c>
      <c r="E12" s="218">
        <v>8.6900000000000005E-2</v>
      </c>
      <c r="F12" s="218">
        <v>7.9500000000000001E-2</v>
      </c>
      <c r="G12" s="218" t="s">
        <v>1176</v>
      </c>
      <c r="H12" s="218">
        <v>0.34200000000000003</v>
      </c>
      <c r="I12" s="218">
        <v>0.43659999999999999</v>
      </c>
      <c r="J12" s="218">
        <v>0.42920000000000003</v>
      </c>
      <c r="K12" s="218">
        <v>0.4244</v>
      </c>
      <c r="L12" s="218">
        <v>0.35980000000000001</v>
      </c>
      <c r="M12" s="218">
        <v>0.38219999999999998</v>
      </c>
      <c r="N12" s="218">
        <v>0.20799999999999999</v>
      </c>
      <c r="O12" s="218">
        <v>0.20680000000000001</v>
      </c>
      <c r="P12" s="218">
        <v>0.20499999999999999</v>
      </c>
      <c r="Q12" s="218">
        <v>0.20300000000000001</v>
      </c>
    </row>
    <row r="15" spans="1:17">
      <c r="B15" t="s">
        <v>51</v>
      </c>
    </row>
    <row r="16" spans="1:17" s="368" customFormat="1">
      <c r="B16" s="368" t="s">
        <v>1498</v>
      </c>
    </row>
    <row r="17" spans="2:2">
      <c r="B17" t="s">
        <v>1497</v>
      </c>
    </row>
    <row r="33" spans="3:3">
      <c r="C33" s="73"/>
    </row>
    <row r="34" spans="3:3">
      <c r="C34" s="73"/>
    </row>
  </sheetData>
  <hyperlinks>
    <hyperlink ref="A1" location="Indice!A1" display="Regresar &lt;-"/>
  </hyperlinks>
  <pageMargins left="0.7" right="0.7" top="0.75" bottom="0.75" header="0.3" footer="0.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52"/>
  <sheetViews>
    <sheetView workbookViewId="0"/>
  </sheetViews>
  <sheetFormatPr baseColWidth="10" defaultRowHeight="15"/>
  <cols>
    <col min="2" max="2" width="37.85546875" customWidth="1"/>
  </cols>
  <sheetData>
    <row r="1" spans="1:14">
      <c r="A1" s="1" t="s">
        <v>1552</v>
      </c>
    </row>
    <row r="2" spans="1:14" ht="21">
      <c r="B2" s="2" t="s">
        <v>1004</v>
      </c>
    </row>
    <row r="3" spans="1:14" ht="21">
      <c r="B3" s="41" t="s">
        <v>1079</v>
      </c>
    </row>
    <row r="4" spans="1:14" ht="21">
      <c r="B4" s="41"/>
    </row>
    <row r="5" spans="1:14" ht="15.75">
      <c r="B5" s="47" t="s">
        <v>1193</v>
      </c>
    </row>
    <row r="8" spans="1:14">
      <c r="B8" s="73" t="s">
        <v>1215</v>
      </c>
    </row>
    <row r="9" spans="1:14">
      <c r="B9" s="332"/>
      <c r="C9" s="332" t="s">
        <v>1194</v>
      </c>
      <c r="D9" s="332" t="s">
        <v>1195</v>
      </c>
      <c r="E9" s="332" t="s">
        <v>1196</v>
      </c>
      <c r="F9" s="332" t="s">
        <v>1197</v>
      </c>
      <c r="G9" s="332" t="s">
        <v>1198</v>
      </c>
      <c r="H9" s="332" t="s">
        <v>1199</v>
      </c>
      <c r="I9" s="332" t="s">
        <v>1200</v>
      </c>
      <c r="J9" s="332" t="s">
        <v>1201</v>
      </c>
      <c r="K9" s="332" t="s">
        <v>1202</v>
      </c>
      <c r="L9" s="332" t="s">
        <v>1203</v>
      </c>
      <c r="M9" s="334" t="s">
        <v>1208</v>
      </c>
      <c r="N9" s="332" t="s">
        <v>1207</v>
      </c>
    </row>
    <row r="10" spans="1:14">
      <c r="B10" s="331" t="s">
        <v>5</v>
      </c>
      <c r="C10" s="196">
        <v>925</v>
      </c>
      <c r="D10" s="196" t="s">
        <v>1206</v>
      </c>
      <c r="E10" s="196">
        <v>869</v>
      </c>
      <c r="F10" s="196">
        <v>821</v>
      </c>
      <c r="G10" s="196">
        <v>816</v>
      </c>
      <c r="H10" s="196">
        <v>815</v>
      </c>
      <c r="I10" s="196">
        <v>842</v>
      </c>
      <c r="J10" s="196">
        <v>834</v>
      </c>
      <c r="K10" s="196">
        <v>809</v>
      </c>
      <c r="L10" s="196">
        <v>962</v>
      </c>
      <c r="M10" s="196">
        <v>955</v>
      </c>
      <c r="N10" s="196">
        <v>966</v>
      </c>
    </row>
    <row r="11" spans="1:14">
      <c r="B11" s="331" t="s">
        <v>1204</v>
      </c>
      <c r="C11" s="196">
        <v>4034</v>
      </c>
      <c r="D11" s="196">
        <v>3943</v>
      </c>
      <c r="E11" s="196">
        <v>3963</v>
      </c>
      <c r="F11" s="196">
        <v>3865</v>
      </c>
      <c r="G11" s="196">
        <v>3866</v>
      </c>
      <c r="H11" s="196">
        <v>3822</v>
      </c>
      <c r="I11" s="196">
        <v>3728</v>
      </c>
      <c r="J11" s="196">
        <v>3694</v>
      </c>
      <c r="K11" s="196">
        <v>3646</v>
      </c>
      <c r="L11" s="196">
        <v>3834</v>
      </c>
      <c r="M11" s="196">
        <v>3851</v>
      </c>
      <c r="N11" s="196">
        <v>3887</v>
      </c>
    </row>
    <row r="12" spans="1:14">
      <c r="B12" s="331" t="s">
        <v>1191</v>
      </c>
      <c r="C12" s="333">
        <v>0.2293</v>
      </c>
      <c r="D12" s="196" t="s">
        <v>1206</v>
      </c>
      <c r="E12" s="333">
        <v>0.21929999999999999</v>
      </c>
      <c r="F12" s="333">
        <v>0.21240000000000001</v>
      </c>
      <c r="G12" s="333">
        <v>0.21110000000000001</v>
      </c>
      <c r="H12" s="333">
        <v>0.2132</v>
      </c>
      <c r="I12" s="333">
        <v>0.22589999999999999</v>
      </c>
      <c r="J12" s="196" t="s">
        <v>1205</v>
      </c>
      <c r="K12" s="333">
        <v>0.22189999999999999</v>
      </c>
      <c r="L12" s="333">
        <v>0.25090000000000001</v>
      </c>
      <c r="M12" s="333">
        <v>0.248</v>
      </c>
      <c r="N12" s="333">
        <v>0.2485</v>
      </c>
    </row>
    <row r="15" spans="1:14">
      <c r="B15" s="73" t="s">
        <v>1209</v>
      </c>
      <c r="C15" s="25"/>
      <c r="D15" s="25"/>
      <c r="E15" s="25"/>
      <c r="F15" s="25"/>
      <c r="G15" s="25"/>
      <c r="H15" s="25"/>
      <c r="I15" s="25"/>
      <c r="J15" s="25"/>
      <c r="K15" s="25"/>
      <c r="L15" s="25"/>
    </row>
    <row r="16" spans="1:14">
      <c r="B16" s="332"/>
      <c r="C16" s="533" t="s">
        <v>1210</v>
      </c>
      <c r="D16" s="534"/>
      <c r="E16" s="534"/>
      <c r="F16" s="534"/>
      <c r="G16" s="534"/>
      <c r="H16" s="534"/>
      <c r="I16" s="534"/>
      <c r="J16" s="534"/>
      <c r="K16" s="534"/>
      <c r="L16" s="535"/>
    </row>
    <row r="17" spans="2:12">
      <c r="B17" s="335" t="s">
        <v>1211</v>
      </c>
      <c r="C17" s="332" t="s">
        <v>103</v>
      </c>
      <c r="D17" s="332" t="s">
        <v>104</v>
      </c>
      <c r="E17" s="332" t="s">
        <v>105</v>
      </c>
      <c r="F17" s="332" t="s">
        <v>106</v>
      </c>
      <c r="G17" s="332" t="s">
        <v>107</v>
      </c>
      <c r="H17" s="332" t="s">
        <v>108</v>
      </c>
      <c r="I17" s="332" t="s">
        <v>109</v>
      </c>
      <c r="J17" s="332" t="s">
        <v>110</v>
      </c>
      <c r="K17" s="332" t="s">
        <v>111</v>
      </c>
      <c r="L17" s="332" t="s">
        <v>112</v>
      </c>
    </row>
    <row r="18" spans="2:12">
      <c r="B18" s="331" t="s">
        <v>219</v>
      </c>
      <c r="C18" s="196">
        <v>0</v>
      </c>
      <c r="D18" s="196">
        <v>0</v>
      </c>
      <c r="E18" s="196">
        <v>0</v>
      </c>
      <c r="F18" s="196">
        <v>8</v>
      </c>
      <c r="G18" s="196">
        <v>8</v>
      </c>
      <c r="H18" s="196">
        <v>5</v>
      </c>
      <c r="I18" s="196">
        <v>5</v>
      </c>
      <c r="J18" s="196">
        <v>5</v>
      </c>
      <c r="K18" s="196">
        <v>1</v>
      </c>
      <c r="L18" s="196">
        <v>0</v>
      </c>
    </row>
    <row r="19" spans="2:12">
      <c r="B19" s="331" t="s">
        <v>221</v>
      </c>
      <c r="C19" s="196">
        <v>1</v>
      </c>
      <c r="D19" s="196">
        <v>1</v>
      </c>
      <c r="E19" s="196">
        <v>1</v>
      </c>
      <c r="F19" s="196">
        <v>1</v>
      </c>
      <c r="G19" s="196">
        <v>2</v>
      </c>
      <c r="H19" s="196">
        <v>2</v>
      </c>
      <c r="I19" s="196">
        <v>1</v>
      </c>
      <c r="J19" s="196">
        <v>2</v>
      </c>
      <c r="K19" s="196">
        <v>2</v>
      </c>
      <c r="L19" s="196">
        <v>1</v>
      </c>
    </row>
    <row r="20" spans="2:12">
      <c r="B20" s="331" t="s">
        <v>223</v>
      </c>
      <c r="C20" s="196">
        <v>1</v>
      </c>
      <c r="D20" s="196">
        <v>1</v>
      </c>
      <c r="E20" s="196">
        <v>1</v>
      </c>
      <c r="F20" s="196">
        <v>0</v>
      </c>
      <c r="G20" s="196">
        <v>1</v>
      </c>
      <c r="H20" s="196">
        <v>1</v>
      </c>
      <c r="I20" s="196">
        <v>1</v>
      </c>
      <c r="J20" s="196">
        <v>1</v>
      </c>
      <c r="K20" s="196">
        <v>1</v>
      </c>
      <c r="L20" s="196">
        <v>1</v>
      </c>
    </row>
    <row r="21" spans="2:12">
      <c r="B21" s="331" t="s">
        <v>229</v>
      </c>
      <c r="C21" s="196">
        <v>1</v>
      </c>
      <c r="D21" s="196">
        <v>1</v>
      </c>
      <c r="E21" s="196">
        <v>1</v>
      </c>
      <c r="F21" s="196">
        <v>1</v>
      </c>
      <c r="G21" s="196">
        <v>2</v>
      </c>
      <c r="H21" s="196">
        <v>3</v>
      </c>
      <c r="I21" s="196">
        <v>3</v>
      </c>
      <c r="J21" s="196">
        <v>3</v>
      </c>
      <c r="K21" s="196">
        <v>1</v>
      </c>
      <c r="L21" s="196">
        <v>1</v>
      </c>
    </row>
    <row r="22" spans="2:12">
      <c r="B22" s="331" t="s">
        <v>230</v>
      </c>
      <c r="C22" s="196">
        <v>0</v>
      </c>
      <c r="D22" s="196" t="s">
        <v>204</v>
      </c>
      <c r="E22" s="196">
        <v>3</v>
      </c>
      <c r="F22" s="196">
        <v>5</v>
      </c>
      <c r="G22" s="196">
        <v>6</v>
      </c>
      <c r="H22" s="196">
        <v>4</v>
      </c>
      <c r="I22" s="196">
        <v>5</v>
      </c>
      <c r="J22" s="196">
        <v>5</v>
      </c>
      <c r="K22" s="196">
        <v>2</v>
      </c>
      <c r="L22" s="196">
        <v>2</v>
      </c>
    </row>
    <row r="23" spans="2:12">
      <c r="B23" s="331" t="s">
        <v>207</v>
      </c>
      <c r="C23" s="196">
        <v>0</v>
      </c>
      <c r="D23" s="196">
        <v>0</v>
      </c>
      <c r="E23" s="196">
        <v>0</v>
      </c>
      <c r="F23" s="196">
        <v>0</v>
      </c>
      <c r="G23" s="196">
        <v>4</v>
      </c>
      <c r="H23" s="196">
        <v>0</v>
      </c>
      <c r="I23" s="196">
        <v>0</v>
      </c>
      <c r="J23" s="196">
        <v>3</v>
      </c>
      <c r="K23" s="196">
        <v>3</v>
      </c>
      <c r="L23" s="196">
        <v>3</v>
      </c>
    </row>
    <row r="24" spans="2:12">
      <c r="B24" s="331" t="s">
        <v>212</v>
      </c>
      <c r="C24" s="196">
        <v>8</v>
      </c>
      <c r="D24" s="196">
        <v>8</v>
      </c>
      <c r="E24" s="196">
        <v>8</v>
      </c>
      <c r="F24" s="196">
        <v>6</v>
      </c>
      <c r="G24" s="196">
        <v>7</v>
      </c>
      <c r="H24" s="196">
        <v>8</v>
      </c>
      <c r="I24" s="196">
        <v>6</v>
      </c>
      <c r="J24" s="196">
        <v>5</v>
      </c>
      <c r="K24" s="196">
        <v>4</v>
      </c>
      <c r="L24" s="196">
        <v>4</v>
      </c>
    </row>
    <row r="25" spans="2:12">
      <c r="B25" s="331" t="s">
        <v>231</v>
      </c>
      <c r="C25" s="196">
        <v>41</v>
      </c>
      <c r="D25" s="196">
        <v>43</v>
      </c>
      <c r="E25" s="196">
        <v>42</v>
      </c>
      <c r="F25" s="196">
        <v>41</v>
      </c>
      <c r="G25" s="196">
        <v>42</v>
      </c>
      <c r="H25" s="196">
        <v>24</v>
      </c>
      <c r="I25" s="196">
        <v>24</v>
      </c>
      <c r="J25" s="196">
        <v>8</v>
      </c>
      <c r="K25" s="196">
        <v>6</v>
      </c>
      <c r="L25" s="196">
        <v>4</v>
      </c>
    </row>
    <row r="26" spans="2:12">
      <c r="B26" s="331" t="s">
        <v>224</v>
      </c>
      <c r="C26" s="196">
        <v>25</v>
      </c>
      <c r="D26" s="196">
        <v>22</v>
      </c>
      <c r="E26" s="196">
        <v>13</v>
      </c>
      <c r="F26" s="196">
        <v>11</v>
      </c>
      <c r="G26" s="196">
        <v>10</v>
      </c>
      <c r="H26" s="196">
        <v>7</v>
      </c>
      <c r="I26" s="196">
        <v>7</v>
      </c>
      <c r="J26" s="196">
        <v>4</v>
      </c>
      <c r="K26" s="196">
        <v>4</v>
      </c>
      <c r="L26" s="196">
        <v>5</v>
      </c>
    </row>
    <row r="27" spans="2:12">
      <c r="B27" s="331" t="s">
        <v>228</v>
      </c>
      <c r="C27" s="196">
        <v>2</v>
      </c>
      <c r="D27" s="196">
        <v>2</v>
      </c>
      <c r="E27" s="196">
        <v>0</v>
      </c>
      <c r="F27" s="196">
        <v>1</v>
      </c>
      <c r="G27" s="196">
        <v>0</v>
      </c>
      <c r="H27" s="196">
        <v>4</v>
      </c>
      <c r="I27" s="196">
        <v>4</v>
      </c>
      <c r="J27" s="196">
        <v>4</v>
      </c>
      <c r="K27" s="196">
        <v>3</v>
      </c>
      <c r="L27" s="196">
        <v>5</v>
      </c>
    </row>
    <row r="28" spans="2:12">
      <c r="B28" s="331" t="s">
        <v>211</v>
      </c>
      <c r="C28" s="196">
        <v>0</v>
      </c>
      <c r="D28" s="196">
        <v>1</v>
      </c>
      <c r="E28" s="196">
        <v>2</v>
      </c>
      <c r="F28" s="196">
        <v>2</v>
      </c>
      <c r="G28" s="196">
        <v>2</v>
      </c>
      <c r="H28" s="196">
        <v>2</v>
      </c>
      <c r="I28" s="196">
        <v>3</v>
      </c>
      <c r="J28" s="196">
        <v>3</v>
      </c>
      <c r="K28" s="196">
        <v>4</v>
      </c>
      <c r="L28" s="196">
        <v>6</v>
      </c>
    </row>
    <row r="29" spans="2:12">
      <c r="B29" s="331" t="s">
        <v>220</v>
      </c>
      <c r="C29" s="196">
        <v>0</v>
      </c>
      <c r="D29" s="196">
        <v>0</v>
      </c>
      <c r="E29" s="196">
        <v>0</v>
      </c>
      <c r="F29" s="196">
        <v>0</v>
      </c>
      <c r="G29" s="196">
        <v>0</v>
      </c>
      <c r="H29" s="196">
        <v>0</v>
      </c>
      <c r="I29" s="196">
        <v>0</v>
      </c>
      <c r="J29" s="196">
        <v>10</v>
      </c>
      <c r="K29" s="196">
        <v>10</v>
      </c>
      <c r="L29" s="196">
        <v>9</v>
      </c>
    </row>
    <row r="30" spans="2:12">
      <c r="B30" s="331" t="s">
        <v>215</v>
      </c>
      <c r="C30" s="196">
        <v>20</v>
      </c>
      <c r="D30" s="196">
        <v>17</v>
      </c>
      <c r="E30" s="196">
        <v>17</v>
      </c>
      <c r="F30" s="196">
        <v>13</v>
      </c>
      <c r="G30" s="196">
        <v>12</v>
      </c>
      <c r="H30" s="196">
        <v>17</v>
      </c>
      <c r="I30" s="196">
        <v>20</v>
      </c>
      <c r="J30" s="196">
        <v>21</v>
      </c>
      <c r="K30" s="196">
        <v>26</v>
      </c>
      <c r="L30" s="196">
        <v>19</v>
      </c>
    </row>
    <row r="31" spans="2:12">
      <c r="B31" s="331" t="s">
        <v>232</v>
      </c>
      <c r="C31" s="196">
        <v>118</v>
      </c>
      <c r="D31" s="196">
        <v>100</v>
      </c>
      <c r="E31" s="196">
        <v>84</v>
      </c>
      <c r="F31" s="196">
        <v>71</v>
      </c>
      <c r="G31" s="196">
        <v>75</v>
      </c>
      <c r="H31" s="196">
        <v>75</v>
      </c>
      <c r="I31" s="196">
        <v>75</v>
      </c>
      <c r="J31" s="196">
        <v>76</v>
      </c>
      <c r="K31" s="196">
        <v>57</v>
      </c>
      <c r="L31" s="196">
        <v>19</v>
      </c>
    </row>
    <row r="32" spans="2:12">
      <c r="B32" s="331" t="s">
        <v>222</v>
      </c>
      <c r="C32" s="196">
        <v>1</v>
      </c>
      <c r="D32" s="196">
        <v>2</v>
      </c>
      <c r="E32" s="196">
        <v>8</v>
      </c>
      <c r="F32" s="196">
        <v>14</v>
      </c>
      <c r="G32" s="196">
        <v>18</v>
      </c>
      <c r="H32" s="196">
        <v>21</v>
      </c>
      <c r="I32" s="196">
        <v>20</v>
      </c>
      <c r="J32" s="196">
        <v>20</v>
      </c>
      <c r="K32" s="196">
        <v>22</v>
      </c>
      <c r="L32" s="196">
        <v>23</v>
      </c>
    </row>
    <row r="33" spans="2:12">
      <c r="B33" s="331" t="s">
        <v>1212</v>
      </c>
      <c r="C33" s="196">
        <v>19</v>
      </c>
      <c r="D33" s="196">
        <v>18</v>
      </c>
      <c r="E33" s="196">
        <v>26</v>
      </c>
      <c r="F33" s="196">
        <v>28</v>
      </c>
      <c r="G33" s="196">
        <v>34</v>
      </c>
      <c r="H33" s="196">
        <v>26</v>
      </c>
      <c r="I33" s="196">
        <v>25</v>
      </c>
      <c r="J33" s="196">
        <v>24</v>
      </c>
      <c r="K33" s="196">
        <v>24</v>
      </c>
      <c r="L33" s="196">
        <v>25</v>
      </c>
    </row>
    <row r="34" spans="2:12">
      <c r="B34" s="331" t="s">
        <v>213</v>
      </c>
      <c r="C34" s="196">
        <v>6</v>
      </c>
      <c r="D34" s="196">
        <v>27</v>
      </c>
      <c r="E34" s="196">
        <v>51</v>
      </c>
      <c r="F34" s="196">
        <v>56</v>
      </c>
      <c r="G34" s="196">
        <v>62</v>
      </c>
      <c r="H34" s="196">
        <v>67</v>
      </c>
      <c r="I34" s="196">
        <v>72</v>
      </c>
      <c r="J34" s="196">
        <v>44</v>
      </c>
      <c r="K34" s="196">
        <v>42</v>
      </c>
      <c r="L34" s="196">
        <v>39</v>
      </c>
    </row>
    <row r="35" spans="2:12">
      <c r="B35" s="331" t="s">
        <v>206</v>
      </c>
      <c r="C35" s="196">
        <v>32</v>
      </c>
      <c r="D35" s="196">
        <v>35</v>
      </c>
      <c r="E35" s="196">
        <v>37</v>
      </c>
      <c r="F35" s="196">
        <v>42</v>
      </c>
      <c r="G35" s="196">
        <v>49</v>
      </c>
      <c r="H35" s="196">
        <v>49</v>
      </c>
      <c r="I35" s="196">
        <v>49</v>
      </c>
      <c r="J35" s="196">
        <v>47</v>
      </c>
      <c r="K35" s="196">
        <v>53</v>
      </c>
      <c r="L35" s="196">
        <v>42</v>
      </c>
    </row>
    <row r="36" spans="2:12">
      <c r="B36" s="331" t="s">
        <v>226</v>
      </c>
      <c r="C36" s="196">
        <v>0</v>
      </c>
      <c r="D36" s="196">
        <v>1</v>
      </c>
      <c r="E36" s="196">
        <v>6</v>
      </c>
      <c r="F36" s="196">
        <v>10</v>
      </c>
      <c r="G36" s="196">
        <v>12</v>
      </c>
      <c r="H36" s="196">
        <v>20</v>
      </c>
      <c r="I36" s="196">
        <v>20</v>
      </c>
      <c r="J36" s="196">
        <v>26</v>
      </c>
      <c r="K36" s="196">
        <v>36</v>
      </c>
      <c r="L36" s="196">
        <v>45</v>
      </c>
    </row>
    <row r="37" spans="2:12">
      <c r="B37" s="331" t="s">
        <v>236</v>
      </c>
      <c r="C37" s="196">
        <v>61</v>
      </c>
      <c r="D37" s="196">
        <v>64</v>
      </c>
      <c r="E37" s="196">
        <v>62</v>
      </c>
      <c r="F37" s="196">
        <v>69</v>
      </c>
      <c r="G37" s="196">
        <v>69</v>
      </c>
      <c r="H37" s="196">
        <v>62</v>
      </c>
      <c r="I37" s="196">
        <v>56</v>
      </c>
      <c r="J37" s="196">
        <v>59</v>
      </c>
      <c r="K37" s="196">
        <v>51</v>
      </c>
      <c r="L37" s="196">
        <v>48</v>
      </c>
    </row>
    <row r="38" spans="2:12">
      <c r="B38" s="331" t="s">
        <v>218</v>
      </c>
      <c r="C38" s="196">
        <v>0</v>
      </c>
      <c r="D38" s="196">
        <v>0</v>
      </c>
      <c r="E38" s="196">
        <v>0</v>
      </c>
      <c r="F38" s="196">
        <v>0</v>
      </c>
      <c r="G38" s="196">
        <v>0</v>
      </c>
      <c r="H38" s="196">
        <v>5</v>
      </c>
      <c r="I38" s="196">
        <v>5</v>
      </c>
      <c r="J38" s="196">
        <v>5</v>
      </c>
      <c r="K38" s="196">
        <v>51</v>
      </c>
      <c r="L38" s="196">
        <v>51</v>
      </c>
    </row>
    <row r="39" spans="2:12">
      <c r="B39" s="331" t="s">
        <v>209</v>
      </c>
      <c r="C39" s="196">
        <v>120</v>
      </c>
      <c r="D39" s="196">
        <v>121</v>
      </c>
      <c r="E39" s="196">
        <v>113</v>
      </c>
      <c r="F39" s="196">
        <v>93</v>
      </c>
      <c r="G39" s="196">
        <v>94</v>
      </c>
      <c r="H39" s="196">
        <v>92</v>
      </c>
      <c r="I39" s="196">
        <v>92</v>
      </c>
      <c r="J39" s="196">
        <v>72</v>
      </c>
      <c r="K39" s="196">
        <v>63</v>
      </c>
      <c r="L39" s="196">
        <v>54</v>
      </c>
    </row>
    <row r="40" spans="2:12">
      <c r="B40" s="331" t="s">
        <v>227</v>
      </c>
      <c r="C40" s="196">
        <v>25</v>
      </c>
      <c r="D40" s="196">
        <v>43</v>
      </c>
      <c r="E40" s="196">
        <v>52</v>
      </c>
      <c r="F40" s="196">
        <v>60</v>
      </c>
      <c r="G40" s="196">
        <v>78</v>
      </c>
      <c r="H40" s="196">
        <v>76</v>
      </c>
      <c r="I40" s="196">
        <v>76</v>
      </c>
      <c r="J40" s="196">
        <v>68</v>
      </c>
      <c r="K40" s="196">
        <v>59</v>
      </c>
      <c r="L40" s="196">
        <v>58</v>
      </c>
    </row>
    <row r="41" spans="2:12">
      <c r="B41" s="331" t="s">
        <v>225</v>
      </c>
      <c r="C41" s="196">
        <v>253</v>
      </c>
      <c r="D41" s="196">
        <v>261</v>
      </c>
      <c r="E41" s="196">
        <v>257</v>
      </c>
      <c r="F41" s="196">
        <v>252</v>
      </c>
      <c r="G41" s="196">
        <v>259</v>
      </c>
      <c r="H41" s="196">
        <v>255</v>
      </c>
      <c r="I41" s="196">
        <v>261</v>
      </c>
      <c r="J41" s="196">
        <v>249</v>
      </c>
      <c r="K41" s="196">
        <v>254</v>
      </c>
      <c r="L41" s="196">
        <v>249</v>
      </c>
    </row>
    <row r="42" spans="2:12">
      <c r="B42" s="331" t="s">
        <v>217</v>
      </c>
      <c r="C42" s="196">
        <v>258</v>
      </c>
      <c r="D42" s="196">
        <v>412</v>
      </c>
      <c r="E42" s="196">
        <v>570</v>
      </c>
      <c r="F42" s="196">
        <v>779</v>
      </c>
      <c r="G42" s="196">
        <v>965</v>
      </c>
      <c r="H42" s="196">
        <v>1035</v>
      </c>
      <c r="I42" s="196">
        <v>1103</v>
      </c>
      <c r="J42" s="196">
        <v>1190</v>
      </c>
      <c r="K42" s="196">
        <v>1124</v>
      </c>
      <c r="L42" s="196">
        <v>1017</v>
      </c>
    </row>
    <row r="43" spans="2:12">
      <c r="B43" s="331" t="s">
        <v>214</v>
      </c>
      <c r="C43" s="196">
        <v>445</v>
      </c>
      <c r="D43" s="196">
        <v>528</v>
      </c>
      <c r="E43" s="196">
        <v>666</v>
      </c>
      <c r="F43" s="196">
        <v>924</v>
      </c>
      <c r="G43" s="196">
        <v>1060</v>
      </c>
      <c r="H43" s="196">
        <v>1217</v>
      </c>
      <c r="I43" s="196">
        <v>1217</v>
      </c>
      <c r="J43" s="196">
        <v>1258</v>
      </c>
      <c r="K43" s="196">
        <v>992</v>
      </c>
      <c r="L43" s="196">
        <v>1072</v>
      </c>
    </row>
    <row r="44" spans="2:12">
      <c r="B44" s="331" t="s">
        <v>1213</v>
      </c>
      <c r="C44" s="196">
        <v>1619</v>
      </c>
      <c r="D44" s="196">
        <v>1499</v>
      </c>
      <c r="E44" s="196">
        <v>1490</v>
      </c>
      <c r="F44" s="196">
        <v>1443</v>
      </c>
      <c r="G44" s="196">
        <v>1402</v>
      </c>
      <c r="H44" s="196">
        <v>1337</v>
      </c>
      <c r="I44" s="196">
        <v>1296</v>
      </c>
      <c r="J44" s="196">
        <v>1240</v>
      </c>
      <c r="K44" s="196">
        <v>1205</v>
      </c>
      <c r="L44" s="196">
        <v>1229</v>
      </c>
    </row>
    <row r="45" spans="2:12">
      <c r="B45" s="331" t="s">
        <v>1214</v>
      </c>
      <c r="C45" s="196">
        <f t="shared" ref="C45:K45" si="0">SUM(C46:C74)</f>
        <v>0</v>
      </c>
      <c r="D45" s="196">
        <f t="shared" si="0"/>
        <v>0</v>
      </c>
      <c r="E45" s="196">
        <f t="shared" si="0"/>
        <v>0</v>
      </c>
      <c r="F45" s="196">
        <f t="shared" si="0"/>
        <v>0</v>
      </c>
      <c r="G45" s="196">
        <f t="shared" si="0"/>
        <v>0</v>
      </c>
      <c r="H45" s="196">
        <f t="shared" si="0"/>
        <v>0</v>
      </c>
      <c r="I45" s="196">
        <f t="shared" si="0"/>
        <v>0</v>
      </c>
      <c r="J45" s="196">
        <f t="shared" si="0"/>
        <v>0</v>
      </c>
      <c r="K45" s="196">
        <f t="shared" si="0"/>
        <v>0</v>
      </c>
      <c r="L45" s="196">
        <v>4031</v>
      </c>
    </row>
    <row r="46" spans="2:12">
      <c r="B46" s="331" t="s">
        <v>216</v>
      </c>
      <c r="C46" s="196" t="s">
        <v>204</v>
      </c>
      <c r="D46" s="196" t="s">
        <v>204</v>
      </c>
      <c r="E46" s="196" t="s">
        <v>204</v>
      </c>
      <c r="F46" s="196" t="s">
        <v>204</v>
      </c>
      <c r="G46" s="196" t="s">
        <v>204</v>
      </c>
      <c r="H46" s="196" t="s">
        <v>204</v>
      </c>
      <c r="I46" s="196" t="s">
        <v>204</v>
      </c>
      <c r="J46" s="196" t="s">
        <v>204</v>
      </c>
      <c r="K46" s="196" t="s">
        <v>204</v>
      </c>
      <c r="L46" s="196" t="s">
        <v>204</v>
      </c>
    </row>
    <row r="49" spans="2:2">
      <c r="B49" t="s">
        <v>51</v>
      </c>
    </row>
    <row r="50" spans="2:2">
      <c r="B50" t="s">
        <v>1499</v>
      </c>
    </row>
    <row r="51" spans="2:2">
      <c r="B51" t="s">
        <v>1217</v>
      </c>
    </row>
    <row r="52" spans="2:2">
      <c r="B52" t="s">
        <v>1216</v>
      </c>
    </row>
  </sheetData>
  <mergeCells count="1">
    <mergeCell ref="C16:L16"/>
  </mergeCells>
  <hyperlinks>
    <hyperlink ref="A1" location="Indice!A1" display="Regresar &lt;-"/>
  </hyperlinks>
  <pageMargins left="0.7" right="0.7" top="0.75" bottom="0.75" header="0.3" footer="0.3"/>
  <pageSetup paperSize="9" orientation="portrait"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6"/>
  <sheetViews>
    <sheetView workbookViewId="0"/>
  </sheetViews>
  <sheetFormatPr baseColWidth="10" defaultRowHeight="15"/>
  <sheetData>
    <row r="1" spans="1:20">
      <c r="A1" s="1" t="s">
        <v>1552</v>
      </c>
    </row>
    <row r="2" spans="1:20" ht="21">
      <c r="B2" s="2" t="s">
        <v>1218</v>
      </c>
    </row>
    <row r="3" spans="1:20" ht="21">
      <c r="B3" s="41" t="s">
        <v>1219</v>
      </c>
    </row>
    <row r="4" spans="1:20" ht="21">
      <c r="B4" s="41"/>
    </row>
    <row r="5" spans="1:20" ht="15.75">
      <c r="B5" s="47" t="s">
        <v>1220</v>
      </c>
    </row>
    <row r="8" spans="1:20">
      <c r="B8" s="73" t="s">
        <v>1221</v>
      </c>
    </row>
    <row r="9" spans="1:20">
      <c r="B9" s="336"/>
      <c r="C9" s="9">
        <v>2004</v>
      </c>
      <c r="D9" s="9">
        <v>2005</v>
      </c>
      <c r="E9" s="9">
        <v>2006</v>
      </c>
      <c r="F9" s="9">
        <v>2007</v>
      </c>
      <c r="G9" s="9">
        <v>2008</v>
      </c>
      <c r="H9" s="9">
        <v>2009</v>
      </c>
      <c r="I9" s="9">
        <v>2010</v>
      </c>
      <c r="J9" s="9">
        <v>2011</v>
      </c>
      <c r="K9" s="9">
        <v>2012</v>
      </c>
      <c r="L9" s="9">
        <v>2013</v>
      </c>
      <c r="M9" s="9">
        <v>2014</v>
      </c>
      <c r="N9" s="9">
        <v>2015</v>
      </c>
      <c r="O9" s="9">
        <v>2016</v>
      </c>
      <c r="P9" s="9">
        <v>2017</v>
      </c>
      <c r="Q9" s="9">
        <v>2018</v>
      </c>
      <c r="R9" s="9">
        <v>2019</v>
      </c>
      <c r="S9" s="9">
        <v>2020</v>
      </c>
      <c r="T9" s="9">
        <v>2021</v>
      </c>
    </row>
    <row r="10" spans="1:20">
      <c r="B10" s="331" t="s">
        <v>1222</v>
      </c>
      <c r="C10" s="337"/>
      <c r="D10" s="337"/>
      <c r="E10" s="337">
        <v>6</v>
      </c>
      <c r="F10" s="337">
        <v>4</v>
      </c>
      <c r="G10" s="337">
        <v>0</v>
      </c>
      <c r="H10" s="337">
        <v>1</v>
      </c>
      <c r="I10" s="337">
        <v>4</v>
      </c>
      <c r="J10" s="337">
        <v>1</v>
      </c>
      <c r="K10" s="337">
        <v>3</v>
      </c>
      <c r="L10" s="337">
        <v>1</v>
      </c>
      <c r="M10" s="337">
        <v>0</v>
      </c>
      <c r="N10" s="337">
        <v>11</v>
      </c>
      <c r="O10" s="337">
        <v>0</v>
      </c>
      <c r="P10" s="337">
        <v>5</v>
      </c>
      <c r="Q10" s="337">
        <v>16</v>
      </c>
      <c r="R10" s="337">
        <v>10</v>
      </c>
      <c r="S10" s="337">
        <v>0</v>
      </c>
      <c r="T10" s="337">
        <v>0</v>
      </c>
    </row>
    <row r="11" spans="1:20">
      <c r="B11" s="331" t="s">
        <v>1223</v>
      </c>
      <c r="C11" s="337"/>
      <c r="D11" s="337"/>
      <c r="E11" s="337">
        <v>15</v>
      </c>
      <c r="F11" s="337">
        <v>5</v>
      </c>
      <c r="G11" s="337">
        <v>3</v>
      </c>
      <c r="H11" s="337">
        <v>5</v>
      </c>
      <c r="I11" s="337">
        <v>11</v>
      </c>
      <c r="J11" s="337">
        <v>5</v>
      </c>
      <c r="K11" s="337">
        <v>1</v>
      </c>
      <c r="L11" s="337">
        <v>3</v>
      </c>
      <c r="M11" s="337">
        <v>0</v>
      </c>
      <c r="N11" s="337">
        <v>13</v>
      </c>
      <c r="O11" s="337">
        <v>7</v>
      </c>
      <c r="P11" s="337">
        <v>15</v>
      </c>
      <c r="Q11" s="337">
        <v>26</v>
      </c>
      <c r="R11" s="337">
        <v>11</v>
      </c>
      <c r="S11" s="337">
        <v>6</v>
      </c>
      <c r="T11" s="337">
        <v>5</v>
      </c>
    </row>
    <row r="12" spans="1:20">
      <c r="B12" s="331" t="s">
        <v>62</v>
      </c>
      <c r="C12" s="337">
        <v>26</v>
      </c>
      <c r="D12" s="337">
        <v>9</v>
      </c>
      <c r="E12" s="337">
        <v>21</v>
      </c>
      <c r="F12" s="337">
        <v>9</v>
      </c>
      <c r="G12" s="337">
        <v>3</v>
      </c>
      <c r="H12" s="337">
        <v>6</v>
      </c>
      <c r="I12" s="337">
        <v>15</v>
      </c>
      <c r="J12" s="337">
        <v>6</v>
      </c>
      <c r="K12" s="337">
        <v>4</v>
      </c>
      <c r="L12" s="337">
        <v>4</v>
      </c>
      <c r="M12" s="337">
        <v>0</v>
      </c>
      <c r="N12" s="337">
        <v>24</v>
      </c>
      <c r="O12" s="337">
        <v>7</v>
      </c>
      <c r="P12" s="337">
        <v>20</v>
      </c>
      <c r="Q12" s="337">
        <v>42</v>
      </c>
      <c r="R12" s="337">
        <v>21</v>
      </c>
      <c r="S12" s="337">
        <v>6</v>
      </c>
      <c r="T12" s="337">
        <v>5</v>
      </c>
    </row>
    <row r="15" spans="1:20">
      <c r="B15" t="s">
        <v>51</v>
      </c>
    </row>
    <row r="16" spans="1:20">
      <c r="B16" t="s">
        <v>1500</v>
      </c>
    </row>
  </sheetData>
  <hyperlinks>
    <hyperlink ref="A1" location="Indice!A1" display="Regresar &lt;-"/>
  </hyperlinks>
  <pageMargins left="0.7" right="0.7" top="0.75" bottom="0.75" header="0.3" footer="0.3"/>
  <pageSetup paperSize="9" orientation="portrait"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2"/>
  <sheetViews>
    <sheetView workbookViewId="0"/>
  </sheetViews>
  <sheetFormatPr baseColWidth="10" defaultRowHeight="15"/>
  <cols>
    <col min="3" max="3" width="12.85546875" bestFit="1" customWidth="1"/>
    <col min="4" max="4" width="24.7109375" bestFit="1" customWidth="1"/>
    <col min="5" max="5" width="19" bestFit="1" customWidth="1"/>
    <col min="6" max="6" width="15.28515625" bestFit="1" customWidth="1"/>
    <col min="7" max="7" width="22.85546875" bestFit="1" customWidth="1"/>
    <col min="8" max="8" width="12.7109375" customWidth="1"/>
    <col min="9" max="9" width="14.7109375" bestFit="1" customWidth="1"/>
    <col min="10" max="10" width="18" bestFit="1" customWidth="1"/>
    <col min="12" max="12" width="21" bestFit="1" customWidth="1"/>
  </cols>
  <sheetData>
    <row r="1" spans="1:13">
      <c r="A1" s="1" t="s">
        <v>1552</v>
      </c>
    </row>
    <row r="2" spans="1:13" ht="21">
      <c r="B2" s="2" t="s">
        <v>1218</v>
      </c>
    </row>
    <row r="3" spans="1:13" ht="21">
      <c r="B3" s="41" t="s">
        <v>1219</v>
      </c>
    </row>
    <row r="4" spans="1:13" ht="21">
      <c r="B4" s="41"/>
    </row>
    <row r="5" spans="1:13" ht="15.75">
      <c r="B5" s="47" t="s">
        <v>1224</v>
      </c>
    </row>
    <row r="7" spans="1:13">
      <c r="B7" s="73"/>
    </row>
    <row r="8" spans="1:13">
      <c r="B8" s="73" t="s">
        <v>1225</v>
      </c>
    </row>
    <row r="9" spans="1:13">
      <c r="B9" s="9" t="s">
        <v>57</v>
      </c>
      <c r="C9" s="332" t="s">
        <v>1228</v>
      </c>
      <c r="D9" s="332" t="s">
        <v>1229</v>
      </c>
      <c r="E9" s="332" t="s">
        <v>1230</v>
      </c>
      <c r="F9" s="332" t="s">
        <v>1231</v>
      </c>
      <c r="G9" s="332" t="s">
        <v>1233</v>
      </c>
      <c r="H9" s="332" t="s">
        <v>1232</v>
      </c>
      <c r="I9" s="332" t="s">
        <v>1234</v>
      </c>
      <c r="J9" s="332" t="s">
        <v>1235</v>
      </c>
      <c r="K9" s="332" t="s">
        <v>1236</v>
      </c>
      <c r="L9" s="332" t="s">
        <v>1237</v>
      </c>
      <c r="M9" s="332" t="s">
        <v>62</v>
      </c>
    </row>
    <row r="10" spans="1:13">
      <c r="B10" s="338">
        <v>1995</v>
      </c>
      <c r="C10" s="339">
        <v>22</v>
      </c>
      <c r="D10" s="339">
        <v>7</v>
      </c>
      <c r="E10" s="339">
        <v>8</v>
      </c>
      <c r="F10" s="339">
        <v>7</v>
      </c>
      <c r="G10" s="339">
        <v>0</v>
      </c>
      <c r="H10" s="339">
        <v>11</v>
      </c>
      <c r="I10" s="339">
        <v>8</v>
      </c>
      <c r="J10" s="339">
        <v>0</v>
      </c>
      <c r="K10" s="339">
        <v>0</v>
      </c>
      <c r="L10" s="339">
        <v>19</v>
      </c>
      <c r="M10" s="343">
        <f t="shared" ref="M10:M29" si="0">SUM(C10:L10)</f>
        <v>82</v>
      </c>
    </row>
    <row r="11" spans="1:13">
      <c r="B11" s="338">
        <v>1996</v>
      </c>
      <c r="C11" s="339">
        <v>110</v>
      </c>
      <c r="D11" s="339">
        <v>8</v>
      </c>
      <c r="E11" s="339">
        <v>1</v>
      </c>
      <c r="F11" s="339">
        <v>1</v>
      </c>
      <c r="G11" s="339">
        <v>2</v>
      </c>
      <c r="H11" s="339">
        <v>3</v>
      </c>
      <c r="I11" s="339">
        <v>10</v>
      </c>
      <c r="J11" s="339">
        <v>0</v>
      </c>
      <c r="K11" s="339">
        <v>0</v>
      </c>
      <c r="L11" s="339">
        <v>13</v>
      </c>
      <c r="M11" s="343">
        <f t="shared" si="0"/>
        <v>148</v>
      </c>
    </row>
    <row r="12" spans="1:13">
      <c r="B12" s="338">
        <v>1997</v>
      </c>
      <c r="C12" s="339">
        <v>40</v>
      </c>
      <c r="D12" s="339">
        <v>2</v>
      </c>
      <c r="E12" s="339">
        <v>4</v>
      </c>
      <c r="F12" s="339">
        <v>0</v>
      </c>
      <c r="G12" s="339">
        <v>5</v>
      </c>
      <c r="H12" s="339">
        <v>7</v>
      </c>
      <c r="I12" s="339">
        <v>7</v>
      </c>
      <c r="J12" s="339">
        <v>0</v>
      </c>
      <c r="K12" s="339">
        <v>0</v>
      </c>
      <c r="L12" s="339">
        <v>13</v>
      </c>
      <c r="M12" s="343">
        <f t="shared" si="0"/>
        <v>78</v>
      </c>
    </row>
    <row r="13" spans="1:13">
      <c r="B13" s="338">
        <v>1998</v>
      </c>
      <c r="C13" s="339">
        <v>0</v>
      </c>
      <c r="D13" s="339">
        <v>0</v>
      </c>
      <c r="E13" s="339">
        <v>4</v>
      </c>
      <c r="F13" s="339">
        <v>0</v>
      </c>
      <c r="G13" s="339">
        <v>1</v>
      </c>
      <c r="H13" s="339">
        <v>1</v>
      </c>
      <c r="I13" s="339">
        <v>1</v>
      </c>
      <c r="J13" s="339">
        <v>0</v>
      </c>
      <c r="K13" s="339">
        <v>0</v>
      </c>
      <c r="L13" s="339">
        <v>36</v>
      </c>
      <c r="M13" s="343">
        <f t="shared" si="0"/>
        <v>43</v>
      </c>
    </row>
    <row r="14" spans="1:13">
      <c r="B14" s="338">
        <v>1999</v>
      </c>
      <c r="C14" s="339">
        <v>5</v>
      </c>
      <c r="D14" s="339">
        <v>0</v>
      </c>
      <c r="E14" s="339">
        <v>8</v>
      </c>
      <c r="F14" s="339">
        <v>0</v>
      </c>
      <c r="G14" s="339">
        <v>0</v>
      </c>
      <c r="H14" s="339">
        <v>3</v>
      </c>
      <c r="I14" s="339">
        <v>17</v>
      </c>
      <c r="J14" s="339">
        <v>1</v>
      </c>
      <c r="K14" s="339">
        <v>0</v>
      </c>
      <c r="L14" s="339">
        <v>17</v>
      </c>
      <c r="M14" s="343">
        <f t="shared" si="0"/>
        <v>51</v>
      </c>
    </row>
    <row r="15" spans="1:13">
      <c r="B15" s="338">
        <v>2000</v>
      </c>
      <c r="C15" s="339">
        <v>14</v>
      </c>
      <c r="D15" s="339">
        <v>0</v>
      </c>
      <c r="E15" s="339">
        <v>6</v>
      </c>
      <c r="F15" s="339">
        <v>4</v>
      </c>
      <c r="G15" s="339">
        <v>2</v>
      </c>
      <c r="H15" s="339">
        <v>4</v>
      </c>
      <c r="I15" s="339">
        <v>24</v>
      </c>
      <c r="J15" s="339">
        <v>0</v>
      </c>
      <c r="K15" s="339">
        <v>0</v>
      </c>
      <c r="L15" s="339">
        <v>37</v>
      </c>
      <c r="M15" s="343">
        <f t="shared" si="0"/>
        <v>91</v>
      </c>
    </row>
    <row r="16" spans="1:13">
      <c r="B16" s="338">
        <v>2001</v>
      </c>
      <c r="C16" s="339">
        <v>9</v>
      </c>
      <c r="D16" s="339">
        <v>1</v>
      </c>
      <c r="E16" s="339">
        <v>1</v>
      </c>
      <c r="F16" s="339">
        <v>2</v>
      </c>
      <c r="G16" s="339">
        <v>4</v>
      </c>
      <c r="H16" s="339">
        <v>4</v>
      </c>
      <c r="I16" s="339">
        <v>13</v>
      </c>
      <c r="J16" s="339">
        <v>0</v>
      </c>
      <c r="K16" s="339">
        <v>0</v>
      </c>
      <c r="L16" s="339">
        <v>27</v>
      </c>
      <c r="M16" s="343">
        <f t="shared" si="0"/>
        <v>61</v>
      </c>
    </row>
    <row r="17" spans="2:13">
      <c r="B17" s="338">
        <v>2002</v>
      </c>
      <c r="C17" s="339">
        <v>13</v>
      </c>
      <c r="D17" s="339">
        <v>1</v>
      </c>
      <c r="E17" s="339">
        <v>6</v>
      </c>
      <c r="F17" s="339">
        <v>4</v>
      </c>
      <c r="G17" s="339">
        <v>0</v>
      </c>
      <c r="H17" s="339">
        <v>2</v>
      </c>
      <c r="I17" s="339">
        <v>10</v>
      </c>
      <c r="J17" s="339">
        <v>0</v>
      </c>
      <c r="K17" s="339">
        <v>0</v>
      </c>
      <c r="L17" s="340">
        <v>15</v>
      </c>
      <c r="M17" s="344">
        <f t="shared" si="0"/>
        <v>51</v>
      </c>
    </row>
    <row r="18" spans="2:13">
      <c r="B18" s="338">
        <v>2003</v>
      </c>
      <c r="C18" s="340">
        <v>9</v>
      </c>
      <c r="D18" s="340">
        <v>2</v>
      </c>
      <c r="E18" s="340">
        <v>11</v>
      </c>
      <c r="F18" s="340">
        <v>4</v>
      </c>
      <c r="G18" s="340">
        <v>0</v>
      </c>
      <c r="H18" s="340">
        <v>1</v>
      </c>
      <c r="I18" s="340">
        <v>7</v>
      </c>
      <c r="J18" s="340">
        <v>60</v>
      </c>
      <c r="K18" s="340">
        <v>0</v>
      </c>
      <c r="L18" s="340">
        <v>5</v>
      </c>
      <c r="M18" s="344">
        <f t="shared" si="0"/>
        <v>99</v>
      </c>
    </row>
    <row r="19" spans="2:13">
      <c r="B19" s="338">
        <v>2004</v>
      </c>
      <c r="C19" s="340">
        <v>7</v>
      </c>
      <c r="D19" s="340">
        <v>0</v>
      </c>
      <c r="E19" s="340">
        <v>4</v>
      </c>
      <c r="F19" s="340">
        <v>5</v>
      </c>
      <c r="G19" s="340">
        <v>3</v>
      </c>
      <c r="H19" s="340">
        <v>4</v>
      </c>
      <c r="I19" s="340">
        <v>2</v>
      </c>
      <c r="J19" s="340">
        <v>25</v>
      </c>
      <c r="K19" s="340">
        <v>0</v>
      </c>
      <c r="L19" s="340">
        <v>20</v>
      </c>
      <c r="M19" s="344">
        <f t="shared" si="0"/>
        <v>70</v>
      </c>
    </row>
    <row r="20" spans="2:13">
      <c r="B20" s="338">
        <v>2005</v>
      </c>
      <c r="C20" s="340">
        <v>8</v>
      </c>
      <c r="D20" s="340">
        <v>0</v>
      </c>
      <c r="E20" s="340">
        <v>19</v>
      </c>
      <c r="F20" s="340">
        <v>1</v>
      </c>
      <c r="G20" s="340">
        <v>3</v>
      </c>
      <c r="H20" s="340">
        <v>1</v>
      </c>
      <c r="I20" s="340">
        <v>7</v>
      </c>
      <c r="J20" s="340">
        <v>9</v>
      </c>
      <c r="K20" s="340">
        <v>0</v>
      </c>
      <c r="L20" s="340" t="s">
        <v>1226</v>
      </c>
      <c r="M20" s="344">
        <f t="shared" si="0"/>
        <v>48</v>
      </c>
    </row>
    <row r="21" spans="2:13">
      <c r="B21" s="338">
        <v>2006</v>
      </c>
      <c r="C21" s="340">
        <v>9</v>
      </c>
      <c r="D21" s="340">
        <v>5</v>
      </c>
      <c r="E21" s="340">
        <v>8</v>
      </c>
      <c r="F21" s="340">
        <v>0</v>
      </c>
      <c r="G21" s="340">
        <v>0</v>
      </c>
      <c r="H21" s="340">
        <v>1</v>
      </c>
      <c r="I21" s="340">
        <v>8</v>
      </c>
      <c r="J21" s="340">
        <v>23</v>
      </c>
      <c r="K21" s="340">
        <v>0</v>
      </c>
      <c r="L21" s="340" t="s">
        <v>1226</v>
      </c>
      <c r="M21" s="344">
        <f t="shared" si="0"/>
        <v>54</v>
      </c>
    </row>
    <row r="22" spans="2:13">
      <c r="B22" s="338">
        <v>2007</v>
      </c>
      <c r="C22" s="340">
        <v>11</v>
      </c>
      <c r="D22" s="340">
        <v>2</v>
      </c>
      <c r="E22" s="340">
        <v>1</v>
      </c>
      <c r="F22" s="340">
        <v>0</v>
      </c>
      <c r="G22" s="340">
        <v>0</v>
      </c>
      <c r="H22" s="340">
        <v>1</v>
      </c>
      <c r="I22" s="341">
        <v>2</v>
      </c>
      <c r="J22" s="340">
        <v>9</v>
      </c>
      <c r="K22" s="340">
        <v>0</v>
      </c>
      <c r="L22" s="341">
        <v>2</v>
      </c>
      <c r="M22" s="344">
        <f t="shared" si="0"/>
        <v>28</v>
      </c>
    </row>
    <row r="23" spans="2:13">
      <c r="B23" s="338">
        <v>2008</v>
      </c>
      <c r="C23" s="340">
        <v>6</v>
      </c>
      <c r="D23" s="340">
        <v>1</v>
      </c>
      <c r="E23" s="340">
        <v>1</v>
      </c>
      <c r="F23" s="340">
        <v>4</v>
      </c>
      <c r="G23" s="340">
        <v>0</v>
      </c>
      <c r="H23" s="341">
        <v>2</v>
      </c>
      <c r="I23" s="341">
        <v>2</v>
      </c>
      <c r="J23" s="340">
        <v>3</v>
      </c>
      <c r="K23" s="340">
        <v>0</v>
      </c>
      <c r="L23" s="341">
        <v>5</v>
      </c>
      <c r="M23" s="344">
        <f t="shared" si="0"/>
        <v>24</v>
      </c>
    </row>
    <row r="24" spans="2:13">
      <c r="B24" s="338">
        <v>2009</v>
      </c>
      <c r="C24" s="341">
        <v>6</v>
      </c>
      <c r="D24" s="340">
        <v>2</v>
      </c>
      <c r="E24" s="340">
        <v>11</v>
      </c>
      <c r="F24" s="340">
        <v>3</v>
      </c>
      <c r="G24" s="340">
        <v>1</v>
      </c>
      <c r="H24" s="341">
        <v>1</v>
      </c>
      <c r="I24" s="340">
        <v>11</v>
      </c>
      <c r="J24" s="340">
        <v>6</v>
      </c>
      <c r="K24" s="340">
        <v>0</v>
      </c>
      <c r="L24" s="340">
        <v>2</v>
      </c>
      <c r="M24" s="344">
        <f t="shared" si="0"/>
        <v>43</v>
      </c>
    </row>
    <row r="25" spans="2:13">
      <c r="B25" s="338">
        <v>2010</v>
      </c>
      <c r="C25" s="340">
        <v>12</v>
      </c>
      <c r="D25" s="340">
        <v>2</v>
      </c>
      <c r="E25" s="340">
        <v>9</v>
      </c>
      <c r="F25" s="340">
        <v>11</v>
      </c>
      <c r="G25" s="340">
        <v>1</v>
      </c>
      <c r="H25" s="340">
        <v>1</v>
      </c>
      <c r="I25" s="340">
        <v>5</v>
      </c>
      <c r="J25" s="340">
        <v>16</v>
      </c>
      <c r="K25" s="340">
        <v>0</v>
      </c>
      <c r="L25" s="340">
        <v>5</v>
      </c>
      <c r="M25" s="344">
        <f t="shared" si="0"/>
        <v>62</v>
      </c>
    </row>
    <row r="26" spans="2:13">
      <c r="B26" s="338">
        <v>2011</v>
      </c>
      <c r="C26" s="340">
        <v>9</v>
      </c>
      <c r="D26" s="340">
        <v>3</v>
      </c>
      <c r="E26" s="340">
        <v>12</v>
      </c>
      <c r="F26" s="340">
        <v>2</v>
      </c>
      <c r="G26" s="340">
        <v>1</v>
      </c>
      <c r="H26" s="340">
        <v>1</v>
      </c>
      <c r="I26" s="340">
        <v>1</v>
      </c>
      <c r="J26" s="340">
        <v>6</v>
      </c>
      <c r="K26" s="340">
        <v>9</v>
      </c>
      <c r="L26" s="340">
        <v>2</v>
      </c>
      <c r="M26" s="344">
        <f t="shared" si="0"/>
        <v>46</v>
      </c>
    </row>
    <row r="27" spans="2:13">
      <c r="B27" s="338">
        <v>2012</v>
      </c>
      <c r="C27" s="340">
        <v>15</v>
      </c>
      <c r="D27" s="340">
        <v>0</v>
      </c>
      <c r="E27" s="340">
        <v>10</v>
      </c>
      <c r="F27" s="340">
        <v>0</v>
      </c>
      <c r="G27" s="340">
        <v>0</v>
      </c>
      <c r="H27" s="340">
        <v>1</v>
      </c>
      <c r="I27" s="340">
        <v>0</v>
      </c>
      <c r="J27" s="340">
        <v>6</v>
      </c>
      <c r="K27" s="340">
        <v>0</v>
      </c>
      <c r="L27" s="340">
        <v>7</v>
      </c>
      <c r="M27" s="344">
        <f t="shared" si="0"/>
        <v>39</v>
      </c>
    </row>
    <row r="28" spans="2:13">
      <c r="B28" s="338">
        <v>2013</v>
      </c>
      <c r="C28" s="340">
        <v>5</v>
      </c>
      <c r="D28" s="340">
        <v>2</v>
      </c>
      <c r="E28" s="340">
        <v>1</v>
      </c>
      <c r="F28" s="340">
        <v>4</v>
      </c>
      <c r="G28" s="340">
        <v>0</v>
      </c>
      <c r="H28" s="340">
        <v>1</v>
      </c>
      <c r="I28" s="340">
        <v>6</v>
      </c>
      <c r="J28" s="340">
        <v>4</v>
      </c>
      <c r="K28" s="340">
        <v>0</v>
      </c>
      <c r="L28" s="340">
        <v>9</v>
      </c>
      <c r="M28" s="344">
        <f t="shared" si="0"/>
        <v>32</v>
      </c>
    </row>
    <row r="29" spans="2:13">
      <c r="B29" s="338">
        <v>2014</v>
      </c>
      <c r="C29" s="340">
        <v>2</v>
      </c>
      <c r="D29" s="340">
        <v>0</v>
      </c>
      <c r="E29" s="340">
        <v>4</v>
      </c>
      <c r="F29" s="340">
        <v>0</v>
      </c>
      <c r="G29" s="340">
        <v>0</v>
      </c>
      <c r="H29" s="340">
        <v>1</v>
      </c>
      <c r="I29" s="340">
        <v>4</v>
      </c>
      <c r="J29" s="340">
        <v>0</v>
      </c>
      <c r="K29" s="340">
        <v>0</v>
      </c>
      <c r="L29" s="340">
        <v>18</v>
      </c>
      <c r="M29" s="344">
        <f t="shared" si="0"/>
        <v>29</v>
      </c>
    </row>
    <row r="30" spans="2:13">
      <c r="B30" s="338">
        <v>2015</v>
      </c>
      <c r="C30" s="340">
        <v>17</v>
      </c>
      <c r="D30" s="340">
        <v>0</v>
      </c>
      <c r="E30" s="340">
        <v>3</v>
      </c>
      <c r="F30" s="340">
        <v>1</v>
      </c>
      <c r="G30" s="340">
        <v>0</v>
      </c>
      <c r="H30" s="340">
        <v>1</v>
      </c>
      <c r="I30" s="340">
        <v>2</v>
      </c>
      <c r="J30" s="340">
        <v>33</v>
      </c>
      <c r="K30" s="340">
        <v>0</v>
      </c>
      <c r="L30" s="340">
        <v>2</v>
      </c>
      <c r="M30" s="344">
        <f t="shared" ref="M30:M34" si="1">SUM(C30:L30)</f>
        <v>59</v>
      </c>
    </row>
    <row r="31" spans="2:13">
      <c r="B31" s="338">
        <v>2016</v>
      </c>
      <c r="C31" s="340">
        <v>10</v>
      </c>
      <c r="D31" s="340">
        <v>3</v>
      </c>
      <c r="E31" s="340">
        <v>1</v>
      </c>
      <c r="F31" s="340">
        <v>1</v>
      </c>
      <c r="G31" s="340">
        <v>2</v>
      </c>
      <c r="H31" s="340">
        <v>1</v>
      </c>
      <c r="I31" s="340">
        <v>0</v>
      </c>
      <c r="J31" s="340">
        <v>8</v>
      </c>
      <c r="K31" s="340">
        <v>0</v>
      </c>
      <c r="L31" s="340">
        <v>4</v>
      </c>
      <c r="M31" s="344">
        <f t="shared" si="1"/>
        <v>30</v>
      </c>
    </row>
    <row r="32" spans="2:13">
      <c r="B32" s="338">
        <v>2017</v>
      </c>
      <c r="C32" s="340">
        <v>3</v>
      </c>
      <c r="D32" s="340">
        <v>0</v>
      </c>
      <c r="E32" s="340">
        <v>6</v>
      </c>
      <c r="F32" s="340">
        <v>0</v>
      </c>
      <c r="G32" s="340">
        <v>0</v>
      </c>
      <c r="H32" s="340">
        <v>1</v>
      </c>
      <c r="I32" s="340">
        <v>3</v>
      </c>
      <c r="J32" s="340">
        <v>20</v>
      </c>
      <c r="K32" s="340">
        <v>0</v>
      </c>
      <c r="L32" s="340">
        <v>1</v>
      </c>
      <c r="M32" s="344">
        <f t="shared" si="1"/>
        <v>34</v>
      </c>
    </row>
    <row r="33" spans="2:13">
      <c r="B33" s="338">
        <v>2018</v>
      </c>
      <c r="C33" s="340">
        <v>24</v>
      </c>
      <c r="D33" s="340">
        <v>4</v>
      </c>
      <c r="E33" s="340">
        <v>1</v>
      </c>
      <c r="F33" s="340">
        <v>3</v>
      </c>
      <c r="G33" s="340">
        <v>2</v>
      </c>
      <c r="H33" s="340">
        <v>0</v>
      </c>
      <c r="I33" s="340">
        <v>2</v>
      </c>
      <c r="J33" s="340">
        <v>42</v>
      </c>
      <c r="K33" s="340">
        <v>0</v>
      </c>
      <c r="L33" s="340">
        <v>10</v>
      </c>
      <c r="M33" s="344">
        <f t="shared" si="1"/>
        <v>88</v>
      </c>
    </row>
    <row r="34" spans="2:13">
      <c r="B34" s="338">
        <v>2019</v>
      </c>
      <c r="C34" s="340">
        <v>20</v>
      </c>
      <c r="D34" s="340">
        <v>4</v>
      </c>
      <c r="E34" s="340">
        <v>3</v>
      </c>
      <c r="F34" s="340">
        <v>1</v>
      </c>
      <c r="G34" s="340">
        <v>0</v>
      </c>
      <c r="H34" s="340">
        <v>0</v>
      </c>
      <c r="I34" s="340">
        <v>1</v>
      </c>
      <c r="J34" s="340">
        <v>21</v>
      </c>
      <c r="K34" s="340">
        <v>0</v>
      </c>
      <c r="L34" s="340">
        <v>2</v>
      </c>
      <c r="M34" s="344">
        <f t="shared" si="1"/>
        <v>52</v>
      </c>
    </row>
    <row r="35" spans="2:13">
      <c r="B35" s="338">
        <v>2020</v>
      </c>
      <c r="C35" s="340">
        <v>6</v>
      </c>
      <c r="D35" s="340">
        <v>0</v>
      </c>
      <c r="E35" s="340">
        <v>6</v>
      </c>
      <c r="F35" s="340">
        <v>1</v>
      </c>
      <c r="G35" s="340">
        <v>4</v>
      </c>
      <c r="H35" s="340">
        <v>1</v>
      </c>
      <c r="I35" s="340">
        <v>2</v>
      </c>
      <c r="J35" s="340">
        <v>6</v>
      </c>
      <c r="K35" s="340">
        <v>0</v>
      </c>
      <c r="L35" s="340">
        <v>6</v>
      </c>
      <c r="M35" s="344">
        <f>SUM(C35:L35)</f>
        <v>32</v>
      </c>
    </row>
    <row r="36" spans="2:13">
      <c r="B36" s="338">
        <v>2021</v>
      </c>
      <c r="C36" s="298">
        <v>4</v>
      </c>
      <c r="D36" s="298">
        <v>2</v>
      </c>
      <c r="E36" s="298">
        <v>1</v>
      </c>
      <c r="F36" s="298">
        <v>3</v>
      </c>
      <c r="G36" s="298">
        <v>2</v>
      </c>
      <c r="H36" s="298">
        <v>1</v>
      </c>
      <c r="I36" s="298">
        <v>0</v>
      </c>
      <c r="J36" s="298">
        <v>5</v>
      </c>
      <c r="K36" s="298">
        <v>0</v>
      </c>
      <c r="L36" s="298">
        <v>1</v>
      </c>
      <c r="M36" s="298">
        <f>SUM(C36:L36)</f>
        <v>19</v>
      </c>
    </row>
    <row r="37" spans="2:13">
      <c r="B37" s="338" t="s">
        <v>265</v>
      </c>
      <c r="C37" s="339">
        <f t="shared" ref="C37:M37" si="2">SUM(C10:C36)</f>
        <v>396</v>
      </c>
      <c r="D37" s="339">
        <f t="shared" si="2"/>
        <v>51</v>
      </c>
      <c r="E37" s="339">
        <f t="shared" si="2"/>
        <v>150</v>
      </c>
      <c r="F37" s="339">
        <f t="shared" si="2"/>
        <v>62</v>
      </c>
      <c r="G37" s="339">
        <f t="shared" si="2"/>
        <v>33</v>
      </c>
      <c r="H37" s="339">
        <f t="shared" si="2"/>
        <v>56</v>
      </c>
      <c r="I37" s="339">
        <f t="shared" si="2"/>
        <v>155</v>
      </c>
      <c r="J37" s="339">
        <f t="shared" si="2"/>
        <v>303</v>
      </c>
      <c r="K37" s="339">
        <f t="shared" si="2"/>
        <v>9</v>
      </c>
      <c r="L37" s="339">
        <f t="shared" si="2"/>
        <v>278</v>
      </c>
      <c r="M37" s="344">
        <f t="shared" si="2"/>
        <v>1493</v>
      </c>
    </row>
    <row r="38" spans="2:13">
      <c r="B38" s="338" t="s">
        <v>1227</v>
      </c>
      <c r="C38" s="342">
        <f>(C37*100)/M37</f>
        <v>26.523777628935029</v>
      </c>
      <c r="D38" s="342">
        <f>(D37*100)/M37</f>
        <v>3.4159410582719358</v>
      </c>
      <c r="E38" s="342">
        <f>(E37*100)/M37</f>
        <v>10.046885465505694</v>
      </c>
      <c r="F38" s="342">
        <f>(F37*100)/M37</f>
        <v>4.1527126590756867</v>
      </c>
      <c r="G38" s="342">
        <f>(G37*100)/M37</f>
        <v>2.2103148024112524</v>
      </c>
      <c r="H38" s="342">
        <f>(H37*100)/M37</f>
        <v>3.7508372404554589</v>
      </c>
      <c r="I38" s="342">
        <f>(I37*100)/M37</f>
        <v>10.381781647689216</v>
      </c>
      <c r="J38" s="342">
        <f>(J37*100)/M37</f>
        <v>20.294708640321499</v>
      </c>
      <c r="K38" s="342">
        <f>(K37*100)/M37</f>
        <v>0.60281312793034159</v>
      </c>
      <c r="L38" s="342">
        <f>(L37*100)/M37</f>
        <v>18.620227729403886</v>
      </c>
      <c r="M38" s="339">
        <f>SUM(C38:L38)</f>
        <v>100</v>
      </c>
    </row>
    <row r="41" spans="2:13">
      <c r="B41" t="s">
        <v>51</v>
      </c>
    </row>
    <row r="42" spans="2:13">
      <c r="B42" t="s">
        <v>1238</v>
      </c>
    </row>
  </sheetData>
  <hyperlinks>
    <hyperlink ref="A1" location="Indice!A1" display="Regresar &lt;-"/>
  </hyperlinks>
  <pageMargins left="0.7" right="0.7" top="0.75" bottom="0.75" header="0.3" footer="0.3"/>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9"/>
  <sheetViews>
    <sheetView workbookViewId="0"/>
  </sheetViews>
  <sheetFormatPr baseColWidth="10" defaultRowHeight="15"/>
  <cols>
    <col min="7" max="7" width="19.5703125" customWidth="1"/>
  </cols>
  <sheetData>
    <row r="1" spans="1:7">
      <c r="A1" s="1" t="s">
        <v>1552</v>
      </c>
    </row>
    <row r="2" spans="1:7" ht="21">
      <c r="B2" s="2" t="s">
        <v>1218</v>
      </c>
    </row>
    <row r="3" spans="1:7" ht="21">
      <c r="B3" s="41" t="s">
        <v>1219</v>
      </c>
    </row>
    <row r="4" spans="1:7" ht="21">
      <c r="B4" s="41"/>
    </row>
    <row r="5" spans="1:7" ht="15.75">
      <c r="B5" s="47" t="s">
        <v>1239</v>
      </c>
    </row>
    <row r="8" spans="1:7" ht="60">
      <c r="B8" s="332" t="s">
        <v>245</v>
      </c>
      <c r="C8" s="332" t="s">
        <v>1240</v>
      </c>
      <c r="D8" s="332" t="s">
        <v>1241</v>
      </c>
      <c r="E8" s="332" t="s">
        <v>1242</v>
      </c>
      <c r="F8" s="332" t="s">
        <v>62</v>
      </c>
      <c r="G8" s="128" t="s">
        <v>1243</v>
      </c>
    </row>
    <row r="9" spans="1:7">
      <c r="B9" s="338">
        <v>2015</v>
      </c>
      <c r="C9" s="160">
        <v>23</v>
      </c>
      <c r="D9" s="160">
        <v>16</v>
      </c>
      <c r="E9" s="160">
        <v>2</v>
      </c>
      <c r="F9" s="160">
        <v>41</v>
      </c>
      <c r="G9" s="160">
        <v>0</v>
      </c>
    </row>
    <row r="10" spans="1:7">
      <c r="B10" s="338">
        <v>2016</v>
      </c>
      <c r="C10" s="160">
        <v>20</v>
      </c>
      <c r="D10" s="160">
        <v>14</v>
      </c>
      <c r="E10" s="160">
        <v>4</v>
      </c>
      <c r="F10" s="160">
        <v>38</v>
      </c>
      <c r="G10" s="160">
        <v>0</v>
      </c>
    </row>
    <row r="11" spans="1:7">
      <c r="B11" s="338">
        <v>2017</v>
      </c>
      <c r="C11" s="160">
        <v>17</v>
      </c>
      <c r="D11" s="160">
        <v>17</v>
      </c>
      <c r="E11" s="160">
        <v>2</v>
      </c>
      <c r="F11" s="160">
        <v>36</v>
      </c>
      <c r="G11" s="160">
        <v>0</v>
      </c>
    </row>
    <row r="12" spans="1:7">
      <c r="B12" s="338">
        <v>2018</v>
      </c>
      <c r="C12" s="160">
        <v>21</v>
      </c>
      <c r="D12" s="160">
        <v>10</v>
      </c>
      <c r="E12" s="160">
        <v>1</v>
      </c>
      <c r="F12" s="160">
        <v>32</v>
      </c>
      <c r="G12" s="160">
        <v>0</v>
      </c>
    </row>
    <row r="13" spans="1:7">
      <c r="B13" s="338">
        <v>2019</v>
      </c>
      <c r="C13" s="160">
        <v>28</v>
      </c>
      <c r="D13" s="160">
        <v>24</v>
      </c>
      <c r="E13" s="160">
        <v>1</v>
      </c>
      <c r="F13" s="160">
        <v>53</v>
      </c>
      <c r="G13" s="160">
        <v>0</v>
      </c>
    </row>
    <row r="14" spans="1:7">
      <c r="B14" s="338">
        <v>2020</v>
      </c>
      <c r="C14" s="345">
        <v>24</v>
      </c>
      <c r="D14" s="345">
        <v>28</v>
      </c>
      <c r="E14" s="345">
        <v>1</v>
      </c>
      <c r="F14" s="345">
        <v>53</v>
      </c>
      <c r="G14" s="345">
        <v>4</v>
      </c>
    </row>
    <row r="15" spans="1:7">
      <c r="B15" s="338">
        <v>2021</v>
      </c>
      <c r="C15" s="345">
        <v>30</v>
      </c>
      <c r="D15" s="345">
        <v>34</v>
      </c>
      <c r="E15" s="345">
        <v>1</v>
      </c>
      <c r="F15" s="345">
        <v>65</v>
      </c>
      <c r="G15" s="345">
        <v>0</v>
      </c>
    </row>
    <row r="18" spans="2:2">
      <c r="B18" t="s">
        <v>51</v>
      </c>
    </row>
    <row r="19" spans="2:2">
      <c r="B19" t="s">
        <v>1244</v>
      </c>
    </row>
  </sheetData>
  <hyperlinks>
    <hyperlink ref="A1" location="Indice!A1" display="Regresar &lt;-"/>
  </hyperlinks>
  <pageMargins left="0.7" right="0.7" top="0.75" bottom="0.75" header="0.3" footer="0.3"/>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9"/>
  <sheetViews>
    <sheetView workbookViewId="0"/>
  </sheetViews>
  <sheetFormatPr baseColWidth="10" defaultRowHeight="15"/>
  <cols>
    <col min="3" max="3" width="18.42578125" customWidth="1"/>
    <col min="4" max="4" width="14.85546875" customWidth="1"/>
  </cols>
  <sheetData>
    <row r="1" spans="1:5">
      <c r="A1" s="1" t="s">
        <v>1552</v>
      </c>
    </row>
    <row r="2" spans="1:5" ht="21">
      <c r="B2" s="2" t="s">
        <v>1218</v>
      </c>
    </row>
    <row r="3" spans="1:5" ht="21">
      <c r="B3" s="41" t="s">
        <v>1219</v>
      </c>
    </row>
    <row r="4" spans="1:5" ht="21">
      <c r="B4" s="41"/>
    </row>
    <row r="5" spans="1:5" ht="15.75">
      <c r="B5" s="47" t="s">
        <v>1245</v>
      </c>
    </row>
    <row r="8" spans="1:5" ht="45">
      <c r="B8" s="128"/>
      <c r="C8" s="128" t="s">
        <v>1246</v>
      </c>
      <c r="D8" s="128" t="s">
        <v>1247</v>
      </c>
      <c r="E8" s="128" t="s">
        <v>62</v>
      </c>
    </row>
    <row r="9" spans="1:5">
      <c r="B9" s="338">
        <v>2015</v>
      </c>
      <c r="C9" s="160">
        <v>10</v>
      </c>
      <c r="D9" s="160">
        <v>5</v>
      </c>
      <c r="E9" s="160">
        <v>15</v>
      </c>
    </row>
    <row r="10" spans="1:5">
      <c r="B10" s="338">
        <v>2016</v>
      </c>
      <c r="C10" s="160">
        <v>8</v>
      </c>
      <c r="D10" s="160">
        <v>3</v>
      </c>
      <c r="E10" s="160">
        <v>11</v>
      </c>
    </row>
    <row r="11" spans="1:5">
      <c r="B11" s="338">
        <v>2017</v>
      </c>
      <c r="C11" s="160">
        <v>14</v>
      </c>
      <c r="D11" s="160">
        <v>5</v>
      </c>
      <c r="E11" s="160">
        <v>19</v>
      </c>
    </row>
    <row r="12" spans="1:5">
      <c r="B12" s="338">
        <v>2018</v>
      </c>
      <c r="C12" s="160">
        <v>31</v>
      </c>
      <c r="D12" s="160">
        <v>2</v>
      </c>
      <c r="E12" s="160">
        <v>33</v>
      </c>
    </row>
    <row r="13" spans="1:5">
      <c r="B13" s="338">
        <v>2019</v>
      </c>
      <c r="C13" s="160">
        <v>23</v>
      </c>
      <c r="D13" s="160">
        <v>2</v>
      </c>
      <c r="E13" s="160">
        <v>25</v>
      </c>
    </row>
    <row r="14" spans="1:5">
      <c r="B14" s="338">
        <v>2020</v>
      </c>
      <c r="C14" s="160">
        <v>22</v>
      </c>
      <c r="D14" s="160">
        <v>2</v>
      </c>
      <c r="E14" s="160">
        <v>23</v>
      </c>
    </row>
    <row r="15" spans="1:5">
      <c r="B15" s="338">
        <v>2021</v>
      </c>
      <c r="C15" s="160">
        <v>27</v>
      </c>
      <c r="D15" s="160">
        <v>2</v>
      </c>
      <c r="E15" s="160">
        <v>29</v>
      </c>
    </row>
    <row r="18" spans="2:2">
      <c r="B18" t="s">
        <v>51</v>
      </c>
    </row>
    <row r="19" spans="2:2">
      <c r="B19" t="s">
        <v>1248</v>
      </c>
    </row>
  </sheetData>
  <hyperlinks>
    <hyperlink ref="A1" location="Indice!A1" display="Regresar &lt;-"/>
  </hyperlinks>
  <pageMargins left="0.7" right="0.7" top="0.75" bottom="0.75" header="0.3" footer="0.3"/>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2"/>
  <sheetViews>
    <sheetView zoomScaleNormal="100" workbookViewId="0">
      <selection activeCell="F38" sqref="F38"/>
    </sheetView>
  </sheetViews>
  <sheetFormatPr baseColWidth="10" defaultColWidth="12.5703125" defaultRowHeight="12"/>
  <cols>
    <col min="1" max="1" width="13.42578125" style="426" customWidth="1"/>
    <col min="2" max="2" width="26.140625" style="427" customWidth="1"/>
    <col min="3" max="3" width="43.7109375" style="426" customWidth="1"/>
    <col min="4" max="4" width="18.42578125" style="426" customWidth="1"/>
    <col min="5" max="5" width="52.140625" style="441" customWidth="1"/>
    <col min="6" max="6" width="59.5703125" style="426" customWidth="1"/>
    <col min="7" max="7" width="39.140625" style="426" customWidth="1"/>
    <col min="8" max="8" width="13.140625" style="426" customWidth="1"/>
    <col min="9" max="9" width="14.42578125" style="426" bestFit="1" customWidth="1"/>
    <col min="10" max="10" width="13.7109375" style="426" customWidth="1"/>
    <col min="11" max="11" width="15.42578125" style="426" bestFit="1" customWidth="1"/>
    <col min="12" max="12" width="13.7109375" style="426" bestFit="1" customWidth="1"/>
    <col min="13" max="13" width="19" style="426" customWidth="1"/>
    <col min="14" max="14" width="14.140625" style="426" customWidth="1"/>
    <col min="15" max="15" width="9.140625" style="426" customWidth="1"/>
    <col min="16" max="16" width="12.5703125" style="426"/>
    <col min="17" max="17" width="9.140625" style="426" customWidth="1"/>
    <col min="18" max="18" width="14.42578125" style="426" customWidth="1"/>
    <col min="19" max="19" width="9.140625" style="426" customWidth="1"/>
    <col min="20" max="20" width="15.7109375" style="426" customWidth="1"/>
    <col min="21" max="21" width="8.42578125" style="426" customWidth="1"/>
    <col min="22" max="16384" width="12.5703125" style="426"/>
  </cols>
  <sheetData>
    <row r="1" spans="1:6" ht="15">
      <c r="A1" s="442" t="s">
        <v>1552</v>
      </c>
    </row>
    <row r="3" spans="1:6" ht="15.75">
      <c r="B3" s="423" t="s">
        <v>1551</v>
      </c>
      <c r="C3" s="424"/>
      <c r="D3" s="424"/>
      <c r="E3" s="425"/>
    </row>
    <row r="4" spans="1:6">
      <c r="C4" s="428"/>
      <c r="D4" s="428"/>
      <c r="E4" s="429"/>
    </row>
    <row r="5" spans="1:6" ht="21" customHeight="1">
      <c r="B5" s="128" t="s">
        <v>1576</v>
      </c>
      <c r="C5" s="128" t="s">
        <v>1647</v>
      </c>
      <c r="D5" s="128" t="s">
        <v>1577</v>
      </c>
      <c r="E5" s="128" t="s">
        <v>1578</v>
      </c>
      <c r="F5" s="128" t="s">
        <v>1579</v>
      </c>
    </row>
    <row r="6" spans="1:6" ht="45">
      <c r="B6" s="543" t="s">
        <v>302</v>
      </c>
      <c r="C6" s="430" t="s">
        <v>1580</v>
      </c>
      <c r="D6" s="431">
        <v>2021</v>
      </c>
      <c r="E6" s="432" t="s">
        <v>1581</v>
      </c>
      <c r="F6" s="433" t="s">
        <v>1582</v>
      </c>
    </row>
    <row r="7" spans="1:6" ht="45">
      <c r="B7" s="543" t="s">
        <v>303</v>
      </c>
      <c r="C7" s="430" t="s">
        <v>1583</v>
      </c>
      <c r="D7" s="431">
        <v>2021</v>
      </c>
      <c r="E7" s="432" t="s">
        <v>1584</v>
      </c>
      <c r="F7" s="433" t="s">
        <v>1585</v>
      </c>
    </row>
    <row r="8" spans="1:6" ht="45">
      <c r="B8" s="543" t="s">
        <v>304</v>
      </c>
      <c r="C8" s="430" t="s">
        <v>1586</v>
      </c>
      <c r="D8" s="431">
        <v>2021</v>
      </c>
      <c r="E8" s="432" t="s">
        <v>1587</v>
      </c>
      <c r="F8" s="433" t="s">
        <v>1588</v>
      </c>
    </row>
    <row r="9" spans="1:6" ht="30">
      <c r="B9" s="543" t="s">
        <v>305</v>
      </c>
      <c r="C9" s="434" t="s">
        <v>1589</v>
      </c>
      <c r="D9" s="435"/>
      <c r="E9" s="436" t="s">
        <v>1590</v>
      </c>
      <c r="F9" s="433" t="s">
        <v>1591</v>
      </c>
    </row>
    <row r="10" spans="1:6" ht="45">
      <c r="B10" s="544" t="s">
        <v>306</v>
      </c>
      <c r="C10" s="434" t="s">
        <v>1592</v>
      </c>
      <c r="D10" s="431">
        <v>2022</v>
      </c>
      <c r="E10" s="436" t="s">
        <v>1593</v>
      </c>
      <c r="F10" s="536" t="s">
        <v>1594</v>
      </c>
    </row>
    <row r="11" spans="1:6" ht="30">
      <c r="B11" s="545"/>
      <c r="C11" s="434" t="s">
        <v>1595</v>
      </c>
      <c r="D11" s="431">
        <v>2022</v>
      </c>
      <c r="E11" s="436" t="s">
        <v>1596</v>
      </c>
      <c r="F11" s="537"/>
    </row>
    <row r="12" spans="1:6" ht="30">
      <c r="B12" s="543" t="s">
        <v>307</v>
      </c>
      <c r="C12" s="434" t="s">
        <v>1597</v>
      </c>
      <c r="D12" s="431">
        <v>2022</v>
      </c>
      <c r="E12" s="436" t="s">
        <v>1598</v>
      </c>
      <c r="F12" s="433" t="s">
        <v>1599</v>
      </c>
    </row>
    <row r="13" spans="1:6" ht="45">
      <c r="B13" s="544" t="s">
        <v>308</v>
      </c>
      <c r="C13" s="434" t="s">
        <v>1600</v>
      </c>
      <c r="D13" s="431">
        <v>2022</v>
      </c>
      <c r="E13" s="436" t="s">
        <v>1601</v>
      </c>
      <c r="F13" s="433" t="s">
        <v>1602</v>
      </c>
    </row>
    <row r="14" spans="1:6" ht="45">
      <c r="B14" s="545"/>
      <c r="C14" s="434" t="s">
        <v>1603</v>
      </c>
      <c r="D14" s="431">
        <v>2021</v>
      </c>
      <c r="E14" s="436" t="s">
        <v>1604</v>
      </c>
      <c r="F14" s="433" t="s">
        <v>1605</v>
      </c>
    </row>
    <row r="15" spans="1:6" ht="45">
      <c r="B15" s="543" t="s">
        <v>309</v>
      </c>
      <c r="C15" s="430" t="s">
        <v>1606</v>
      </c>
      <c r="D15" s="435"/>
      <c r="E15" s="436" t="s">
        <v>1607</v>
      </c>
      <c r="F15" s="433" t="s">
        <v>1608</v>
      </c>
    </row>
    <row r="16" spans="1:6" ht="15">
      <c r="B16" s="543" t="s">
        <v>310</v>
      </c>
      <c r="C16" s="434"/>
      <c r="D16" s="435"/>
      <c r="E16" s="436"/>
      <c r="F16" s="433" t="s">
        <v>1609</v>
      </c>
    </row>
    <row r="17" spans="2:6" ht="30">
      <c r="B17" s="543" t="s">
        <v>312</v>
      </c>
      <c r="C17" s="434" t="s">
        <v>1610</v>
      </c>
      <c r="D17" s="435">
        <v>2022</v>
      </c>
      <c r="E17" s="436" t="s">
        <v>1611</v>
      </c>
      <c r="F17" s="433" t="s">
        <v>1612</v>
      </c>
    </row>
    <row r="18" spans="2:6" ht="30" customHeight="1">
      <c r="B18" s="544" t="s">
        <v>311</v>
      </c>
      <c r="C18" s="538" t="s">
        <v>1613</v>
      </c>
      <c r="D18" s="538" t="s">
        <v>1614</v>
      </c>
      <c r="E18" s="540" t="s">
        <v>1615</v>
      </c>
      <c r="F18" s="536" t="s">
        <v>1616</v>
      </c>
    </row>
    <row r="19" spans="2:6" ht="15" customHeight="1">
      <c r="B19" s="545"/>
      <c r="C19" s="539"/>
      <c r="D19" s="539"/>
      <c r="E19" s="541"/>
      <c r="F19" s="542"/>
    </row>
    <row r="20" spans="2:6" ht="60">
      <c r="B20" s="543" t="s">
        <v>313</v>
      </c>
      <c r="C20" s="434" t="s">
        <v>1617</v>
      </c>
      <c r="D20" s="435"/>
      <c r="E20" s="436" t="s">
        <v>1618</v>
      </c>
      <c r="F20" s="433" t="s">
        <v>1619</v>
      </c>
    </row>
    <row r="21" spans="2:6" ht="30">
      <c r="B21" s="543" t="s">
        <v>314</v>
      </c>
      <c r="C21" s="434" t="s">
        <v>1620</v>
      </c>
      <c r="D21" s="435"/>
      <c r="E21" s="436" t="s">
        <v>1621</v>
      </c>
      <c r="F21" s="433" t="s">
        <v>1622</v>
      </c>
    </row>
    <row r="22" spans="2:6" ht="15">
      <c r="B22" s="543" t="s">
        <v>315</v>
      </c>
      <c r="C22" s="434" t="s">
        <v>1623</v>
      </c>
      <c r="D22" s="435"/>
      <c r="E22" s="436" t="s">
        <v>1624</v>
      </c>
      <c r="F22" s="433" t="s">
        <v>1625</v>
      </c>
    </row>
    <row r="23" spans="2:6" ht="30">
      <c r="B23" s="543" t="s">
        <v>316</v>
      </c>
      <c r="C23" s="430" t="s">
        <v>1626</v>
      </c>
      <c r="D23" s="435">
        <v>2018</v>
      </c>
      <c r="E23" s="436" t="s">
        <v>1627</v>
      </c>
      <c r="F23" s="433" t="s">
        <v>1628</v>
      </c>
    </row>
    <row r="24" spans="2:6" ht="45">
      <c r="B24" s="543" t="s">
        <v>317</v>
      </c>
      <c r="C24" s="434" t="s">
        <v>1629</v>
      </c>
      <c r="D24" s="435">
        <v>2019</v>
      </c>
      <c r="E24" s="436" t="s">
        <v>1630</v>
      </c>
      <c r="F24" s="433" t="s">
        <v>1631</v>
      </c>
    </row>
    <row r="25" spans="2:6" ht="45">
      <c r="B25" s="544" t="s">
        <v>318</v>
      </c>
      <c r="C25" s="434" t="s">
        <v>1632</v>
      </c>
      <c r="D25" s="435">
        <v>2021</v>
      </c>
      <c r="E25" s="436" t="s">
        <v>1633</v>
      </c>
      <c r="F25" s="433" t="s">
        <v>1634</v>
      </c>
    </row>
    <row r="26" spans="2:6" ht="15">
      <c r="B26" s="545"/>
      <c r="C26" s="434" t="s">
        <v>1635</v>
      </c>
      <c r="D26" s="435">
        <v>2020</v>
      </c>
      <c r="E26" s="436" t="s">
        <v>1636</v>
      </c>
      <c r="F26" s="433" t="s">
        <v>1637</v>
      </c>
    </row>
    <row r="27" spans="2:6" ht="45">
      <c r="B27" s="544" t="s">
        <v>319</v>
      </c>
      <c r="C27" s="434" t="s">
        <v>1638</v>
      </c>
      <c r="D27" s="435">
        <v>2017</v>
      </c>
      <c r="E27" s="436" t="s">
        <v>1639</v>
      </c>
      <c r="F27" s="536" t="s">
        <v>1640</v>
      </c>
    </row>
    <row r="28" spans="2:6" ht="180">
      <c r="B28" s="545"/>
      <c r="C28" s="434" t="s">
        <v>1641</v>
      </c>
      <c r="D28" s="435">
        <v>2021</v>
      </c>
      <c r="E28" s="436" t="s">
        <v>1642</v>
      </c>
      <c r="F28" s="537"/>
    </row>
    <row r="29" spans="2:6" ht="48">
      <c r="B29" s="543" t="s">
        <v>320</v>
      </c>
      <c r="C29" s="434" t="s">
        <v>1643</v>
      </c>
      <c r="D29" s="435"/>
      <c r="E29" s="436" t="s">
        <v>1644</v>
      </c>
      <c r="F29" s="433" t="s">
        <v>1645</v>
      </c>
    </row>
    <row r="30" spans="2:6">
      <c r="C30" s="437"/>
      <c r="D30" s="437"/>
      <c r="E30" s="438"/>
      <c r="F30" s="439"/>
    </row>
    <row r="31" spans="2:6">
      <c r="B31" s="440"/>
      <c r="C31" s="437"/>
      <c r="D31" s="437"/>
      <c r="E31" s="438"/>
      <c r="F31" s="439"/>
    </row>
    <row r="32" spans="2:6">
      <c r="B32" s="443" t="s">
        <v>1646</v>
      </c>
    </row>
  </sheetData>
  <mergeCells count="11">
    <mergeCell ref="B25:B26"/>
    <mergeCell ref="B27:B28"/>
    <mergeCell ref="F27:F28"/>
    <mergeCell ref="B10:B11"/>
    <mergeCell ref="F10:F11"/>
    <mergeCell ref="B13:B14"/>
    <mergeCell ref="B18:B19"/>
    <mergeCell ref="C18:C19"/>
    <mergeCell ref="D18:D19"/>
    <mergeCell ref="E18:E19"/>
    <mergeCell ref="F18:F19"/>
  </mergeCells>
  <hyperlinks>
    <hyperlink ref="F6" r:id="rId1"/>
    <hyperlink ref="F7" r:id="rId2"/>
    <hyperlink ref="F10" r:id="rId3"/>
    <hyperlink ref="F13" r:id="rId4"/>
    <hyperlink ref="F14" r:id="rId5"/>
    <hyperlink ref="E17" r:id="rId6"/>
    <hyperlink ref="F17" r:id="rId7"/>
    <hyperlink ref="E18" r:id="rId8" location="header2"/>
    <hyperlink ref="F18" r:id="rId9"/>
    <hyperlink ref="E20" r:id="rId10"/>
    <hyperlink ref="F20" r:id="rId11"/>
    <hyperlink ref="F21" r:id="rId12"/>
    <hyperlink ref="F23" r:id="rId13"/>
    <hyperlink ref="E23" r:id="rId14"/>
    <hyperlink ref="F25" r:id="rId15"/>
    <hyperlink ref="E26" r:id="rId16"/>
    <hyperlink ref="F26" r:id="rId17"/>
    <hyperlink ref="E27" r:id="rId18"/>
    <hyperlink ref="F27" r:id="rId19"/>
    <hyperlink ref="E29" r:id="rId20"/>
    <hyperlink ref="F29" r:id="rId21"/>
    <hyperlink ref="E22" r:id="rId22"/>
    <hyperlink ref="F22" r:id="rId23"/>
    <hyperlink ref="E24" r:id="rId24"/>
    <hyperlink ref="E9" r:id="rId25"/>
    <hyperlink ref="F9" r:id="rId26"/>
    <hyperlink ref="F24" r:id="rId27"/>
    <hyperlink ref="F16" r:id="rId28"/>
    <hyperlink ref="E15" r:id="rId29"/>
    <hyperlink ref="F15" r:id="rId30"/>
    <hyperlink ref="E6" r:id="rId31"/>
    <hyperlink ref="E7" r:id="rId32"/>
    <hyperlink ref="E8" r:id="rId33"/>
    <hyperlink ref="F12" r:id="rId34"/>
    <hyperlink ref="E12" r:id="rId35"/>
    <hyperlink ref="E21" r:id="rId36"/>
    <hyperlink ref="E25" r:id="rId37"/>
    <hyperlink ref="E11" r:id="rId38"/>
    <hyperlink ref="E10" r:id="rId39"/>
    <hyperlink ref="F8" r:id="rId40"/>
    <hyperlink ref="E13" r:id="rId41"/>
    <hyperlink ref="E14" r:id="rId42"/>
    <hyperlink ref="E28" display="https://medioambiente.asturias.es/detalle-publicaciones/-/categories/765594?_com_liferay_asset_categories_navigation_web_portlet_AssetCategoriesNavigationPortlet_articleId=1796845&amp;articleId=1796845&amp;title=Sistema%20de%20Informaci%C3%B3n%20Ambiental.%20Indi"/>
    <hyperlink ref="A1" location="Indice!A1" display="Regresar &lt;-"/>
  </hyperlinks>
  <pageMargins left="0.7" right="0.7" top="0.75" bottom="0.75" header="0.3" footer="0.3"/>
  <pageSetup paperSize="9" orientation="portrait" r:id="rId43"/>
  <drawing r:id="rId4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73</vt:i4>
      </vt:variant>
    </vt:vector>
  </HeadingPairs>
  <TitlesOfParts>
    <vt:vector size="73" baseType="lpstr">
      <vt:lpstr>Indice</vt:lpstr>
      <vt:lpstr>2.1.1 Emisiones de GEI</vt:lpstr>
      <vt:lpstr>2.1.1 Contaminantes atmosferi</vt:lpstr>
      <vt:lpstr>2.1.1 Nº zonas evaluadas</vt:lpstr>
      <vt:lpstr>2.1.1 Nivel medio exp. PM2.5</vt:lpstr>
      <vt:lpstr>2.1.1 Calidad de aire de fondo</vt:lpstr>
      <vt:lpstr>2.1.2 ConsumoIntensidadEnergía</vt:lpstr>
      <vt:lpstr>2.1.2 GeneraciónPotenciaRenov</vt:lpstr>
      <vt:lpstr>2.1.2 GarantíasOrigenEtiquetado</vt:lpstr>
      <vt:lpstr>2.1.2 Objetivo Renovables</vt:lpstr>
      <vt:lpstr>2.1.2 Dependencia exterior</vt:lpstr>
      <vt:lpstr>2.1.2 Períodos sequía</vt:lpstr>
      <vt:lpstr>2.1.2 Registro huella carbono</vt:lpstr>
      <vt:lpstr>2.1.2 Precio derecho emisión</vt:lpstr>
      <vt:lpstr>2.2.1 Espacios protegidos</vt:lpstr>
      <vt:lpstr>2.2.1 Alertas EEI</vt:lpstr>
      <vt:lpstr>2.2.1 Taxones amenazados</vt:lpstr>
      <vt:lpstr>2.2.1 Aves amenazadas</vt:lpstr>
      <vt:lpstr>2.2.1 Defoliación</vt:lpstr>
      <vt:lpstr>2.2.1 Incendios forestales</vt:lpstr>
      <vt:lpstr>2.2.1 Superficies forestales</vt:lpstr>
      <vt:lpstr>2.2.1 DiversidadMasasForestales</vt:lpstr>
      <vt:lpstr>2.2.2 Sup. parcelas urbanas</vt:lpstr>
      <vt:lpstr>2.2.2 Pérdida suelo erosión</vt:lpstr>
      <vt:lpstr>2.2.3 Expedientes sancionadores</vt:lpstr>
      <vt:lpstr>2.2.3 Basuras marinas en playas</vt:lpstr>
      <vt:lpstr>2.2.3 Microplásticos en playas</vt:lpstr>
      <vt:lpstr>2.2.3 RID WISE-1</vt:lpstr>
      <vt:lpstr>2.2.3 Calidad aguas baño</vt:lpstr>
      <vt:lpstr>2.2.4 Reservas de agua</vt:lpstr>
      <vt:lpstr>2.2.4 Agua en forma de nieve</vt:lpstr>
      <vt:lpstr>2.2.4 Agua usos consuntivos</vt:lpstr>
      <vt:lpstr>2.2.4 Fitobentos en ríos</vt:lpstr>
      <vt:lpstr>2.2.4 Nitratos origen agrario</vt:lpstr>
      <vt:lpstr>2.2.4 Plaguicidas en las aguas</vt:lpstr>
      <vt:lpstr>2.2.4 Estado aguas sup y sub</vt:lpstr>
      <vt:lpstr>2.2.4 Calidad aguas baño</vt:lpstr>
      <vt:lpstr>2.2.4 Intrusión marina</vt:lpstr>
      <vt:lpstr>2.2.4 Vertidos aguas residuales</vt:lpstr>
      <vt:lpstr>2.2.4 Sequía y escasez</vt:lpstr>
      <vt:lpstr>2.3.1 Consumo fitosanitarios</vt:lpstr>
      <vt:lpstr>2.3.1 Consumo E.final industria</vt:lpstr>
      <vt:lpstr>2.3.1 Emisiones industria</vt:lpstr>
      <vt:lpstr>2.3.1 Emisiones transporte</vt:lpstr>
      <vt:lpstr>2.3.1 Parque turismos</vt:lpstr>
      <vt:lpstr>2.3.1 Consumo energía transpor</vt:lpstr>
      <vt:lpstr>2.3.1 Transporte urbano</vt:lpstr>
      <vt:lpstr>2.3.1 Consumo hogares</vt:lpstr>
      <vt:lpstr>2.3.1 Visitantes PPNN</vt:lpstr>
      <vt:lpstr>2.3.1 Turismo rural</vt:lpstr>
      <vt:lpstr>2.3.1 Alojamientos Ecolabel</vt:lpstr>
      <vt:lpstr>2.4.1 Población</vt:lpstr>
      <vt:lpstr>2.4.1 Municipios pierden pobl.</vt:lpstr>
      <vt:lpstr>2.4.1 Áreas urb. pierden poblac</vt:lpstr>
      <vt:lpstr>2.4.1 Mun sup forestal y EN pob</vt:lpstr>
      <vt:lpstr>2.4.1 Mun riesgo dem y RN</vt:lpstr>
      <vt:lpstr>2.4.1 Índice envejecimiento</vt:lpstr>
      <vt:lpstr>2.4.1 Municipios masculinizados</vt:lpstr>
      <vt:lpstr>2.4.1 Riesgo pobreza</vt:lpstr>
      <vt:lpstr>2.4.2 Generación de residuos</vt:lpstr>
      <vt:lpstr>2.4.2 Tratamiento de residuos</vt:lpstr>
      <vt:lpstr>2.4.2 Productividad energía</vt:lpstr>
      <vt:lpstr>2.4.2 Consumo nacional material</vt:lpstr>
      <vt:lpstr>2.4.2 Gasto reparac y mantenim</vt:lpstr>
      <vt:lpstr>2.4.2 Tasa de circularidad</vt:lpstr>
      <vt:lpstr>2.4.2 Aguas residuales reutiliz</vt:lpstr>
      <vt:lpstr>2.4.2 Productos Ecolabel</vt:lpstr>
      <vt:lpstr>2.4.2 Sist.Gest. Ambiental EMAS</vt:lpstr>
      <vt:lpstr>2.5.1 Mortalidad golpe calor</vt:lpstr>
      <vt:lpstr>2.5.1 Desastres naturales</vt:lpstr>
      <vt:lpstr>2.5.1 Instalaciones util. conf </vt:lpstr>
      <vt:lpstr>2.5.1 Liberación volunt OMG</vt:lpstr>
      <vt:lpstr>3. CC. AA.</vt:lpstr>
    </vt:vector>
  </TitlesOfParts>
  <Company>TRAGSA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Palacios Juzgado, Adriano</dc:creator>
  <cp:lastModifiedBy>Palacios Juzgado, Adriano</cp:lastModifiedBy>
  <dcterms:created xsi:type="dcterms:W3CDTF">2022-09-23T07:01:46Z</dcterms:created>
  <dcterms:modified xsi:type="dcterms:W3CDTF">2022-11-15T13:48:02Z</dcterms:modified>
</cp:coreProperties>
</file>