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3040" windowHeight="8610"/>
  </bookViews>
  <sheets>
    <sheet name="PORTADA" sheetId="7" r:id="rId1"/>
    <sheet name="BALANCES DE FABRICACION" sheetId="1" r:id="rId2"/>
    <sheet name="MOVIMIENTO CARBONES" sheetId="2" r:id="rId3"/>
    <sheet name="MOV. BENZOLES ALQUITRANES BREAS" sheetId="3" r:id="rId4"/>
    <sheet name="MOV. COQUE PRODUCIDO" sheetId="4" r:id="rId5"/>
    <sheet name="MOV. GASES COQUERIA" sheetId="5" r:id="rId6"/>
    <sheet name="PRODUCCION" sheetId="6" r:id="rId7"/>
  </sheets>
  <definedNames>
    <definedName name="_xlnm.Print_Area" localSheetId="1">'BALANCES DE FABRICACION'!$B$5:$Q$31</definedName>
    <definedName name="_xlnm.Print_Area" localSheetId="3">'MOV. BENZOLES ALQUITRANES BREAS'!$C$3:$N$24</definedName>
    <definedName name="_xlnm.Print_Area" localSheetId="4">'MOV. COQUE PRODUCIDO'!$B$3:$K$23</definedName>
    <definedName name="_xlnm.Print_Area" localSheetId="5">'MOV. GASES COQUERIA'!$C$3:$L$24</definedName>
    <definedName name="_xlnm.Print_Area" localSheetId="2">'MOVIMIENTO CARBONES'!$C$3:$J$21</definedName>
    <definedName name="_xlnm.Print_Area" localSheetId="6">PRODUCCION!$B$5:$M$48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1" l="1"/>
  <c r="I8" i="1" l="1"/>
  <c r="I9" i="1"/>
  <c r="I10" i="1"/>
  <c r="I11" i="1"/>
  <c r="I12" i="1"/>
  <c r="I13" i="1"/>
  <c r="I14" i="1"/>
  <c r="I15" i="1"/>
  <c r="I16" i="1"/>
  <c r="Q8" i="1"/>
  <c r="Q9" i="1"/>
  <c r="Q10" i="1"/>
  <c r="Q11" i="1"/>
  <c r="Q12" i="1"/>
  <c r="Q13" i="1"/>
  <c r="I22" i="4" l="1"/>
  <c r="G22" i="4"/>
  <c r="O38" i="4" l="1"/>
  <c r="N38" i="4"/>
  <c r="P38" i="4" l="1"/>
  <c r="P41" i="4" s="1"/>
  <c r="I23" i="4" l="1"/>
  <c r="M48" i="6"/>
  <c r="J24" i="5"/>
  <c r="L24" i="5"/>
  <c r="L23" i="5"/>
  <c r="J23" i="5"/>
  <c r="K22" i="4"/>
  <c r="K23" i="4"/>
  <c r="G23" i="4"/>
  <c r="H20" i="2"/>
  <c r="H19" i="2"/>
  <c r="Q22" i="1"/>
  <c r="Q21" i="1"/>
  <c r="Q20" i="1"/>
  <c r="Q19" i="1"/>
  <c r="Q18" i="1"/>
  <c r="Q29" i="1"/>
  <c r="Q28" i="1"/>
  <c r="Q27" i="1"/>
  <c r="Q26" i="1"/>
  <c r="Q25" i="1"/>
  <c r="I30" i="1"/>
  <c r="I29" i="1"/>
  <c r="I28" i="1"/>
  <c r="I27" i="1"/>
  <c r="I26" i="1"/>
  <c r="I25" i="1"/>
  <c r="I23" i="1"/>
  <c r="I22" i="1"/>
  <c r="I21" i="1"/>
  <c r="I20" i="1"/>
  <c r="I19" i="1"/>
  <c r="I18" i="1"/>
  <c r="I24" i="1" l="1"/>
  <c r="I31" i="1"/>
  <c r="Q31" i="1"/>
  <c r="Q24" i="1"/>
  <c r="J23" i="3"/>
  <c r="H23" i="5"/>
  <c r="G24" i="4"/>
  <c r="H21" i="2"/>
  <c r="I24" i="4"/>
  <c r="J24" i="3"/>
  <c r="I17" i="1"/>
  <c r="Q16" i="1" s="1"/>
  <c r="Q17" i="1" s="1"/>
  <c r="Q23" i="1" l="1"/>
  <c r="J26" i="3"/>
  <c r="Q30" i="1"/>
  <c r="H24" i="5"/>
</calcChain>
</file>

<file path=xl/sharedStrings.xml><?xml version="1.0" encoding="utf-8"?>
<sst xmlns="http://schemas.openxmlformats.org/spreadsheetml/2006/main" count="275" uniqueCount="166">
  <si>
    <t>Hulla</t>
  </si>
  <si>
    <t>Coque reciclado</t>
  </si>
  <si>
    <t>Coque para reciclo</t>
  </si>
  <si>
    <t>Benzol bruto</t>
  </si>
  <si>
    <t>Pasta coquizable</t>
  </si>
  <si>
    <t>Alquitrán bruto</t>
  </si>
  <si>
    <t>Gas de batería</t>
  </si>
  <si>
    <t>Gas Horno Alto</t>
  </si>
  <si>
    <t>Otros: Gas residual</t>
  </si>
  <si>
    <t>Gas residual</t>
  </si>
  <si>
    <t>Benzol motor</t>
  </si>
  <si>
    <t>Otros energéticos</t>
  </si>
  <si>
    <t>Otros no energéticos</t>
  </si>
  <si>
    <t>Productos no energét.</t>
  </si>
  <si>
    <t>BALANCES DE FABRICACION</t>
  </si>
  <si>
    <t>ENTRADAS</t>
  </si>
  <si>
    <t>kcal/kg PCI</t>
  </si>
  <si>
    <t>SALIDAS</t>
  </si>
  <si>
    <t>Coque (prod. Neta)</t>
  </si>
  <si>
    <t>t</t>
  </si>
  <si>
    <t>PERDIDAS</t>
  </si>
  <si>
    <t>DESTILACION HULLA</t>
  </si>
  <si>
    <t>DESTILACION BENZOL</t>
  </si>
  <si>
    <t>DESTILACION ALQUITRAN</t>
  </si>
  <si>
    <t>Brea aglomerados</t>
  </si>
  <si>
    <t>Otros prod. Energéticos</t>
  </si>
  <si>
    <r>
      <t>10</t>
    </r>
    <r>
      <rPr>
        <b/>
        <vertAlign val="superscript"/>
        <sz val="10"/>
        <color theme="1"/>
        <rFont val="Calibri"/>
        <family val="2"/>
        <scheme val="minor"/>
      </rPr>
      <t>6</t>
    </r>
    <r>
      <rPr>
        <b/>
        <sz val="10"/>
        <color theme="1"/>
        <rFont val="Calibri"/>
        <family val="2"/>
        <scheme val="minor"/>
      </rPr>
      <t xml:space="preserve"> kcal</t>
    </r>
  </si>
  <si>
    <r>
      <t>E</t>
    </r>
    <r>
      <rPr>
        <b/>
        <vertAlign val="sub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>=</t>
    </r>
  </si>
  <si>
    <r>
      <t>S</t>
    </r>
    <r>
      <rPr>
        <b/>
        <vertAlign val="sub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>=</t>
    </r>
  </si>
  <si>
    <r>
      <t>S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=</t>
    </r>
  </si>
  <si>
    <r>
      <t>E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=</t>
    </r>
  </si>
  <si>
    <r>
      <t>E</t>
    </r>
    <r>
      <rPr>
        <b/>
        <vertAlign val="subscript"/>
        <sz val="10"/>
        <color theme="1"/>
        <rFont val="Calibri"/>
        <family val="2"/>
        <scheme val="minor"/>
      </rPr>
      <t>3</t>
    </r>
    <r>
      <rPr>
        <b/>
        <sz val="10"/>
        <color theme="1"/>
        <rFont val="Calibri"/>
        <family val="2"/>
        <scheme val="minor"/>
      </rPr>
      <t>=</t>
    </r>
  </si>
  <si>
    <r>
      <t>S</t>
    </r>
    <r>
      <rPr>
        <b/>
        <vertAlign val="subscript"/>
        <sz val="10"/>
        <color theme="1"/>
        <rFont val="Calibri"/>
        <family val="2"/>
        <scheme val="minor"/>
      </rPr>
      <t>3</t>
    </r>
    <r>
      <rPr>
        <b/>
        <sz val="10"/>
        <color theme="1"/>
        <rFont val="Calibri"/>
        <family val="2"/>
        <scheme val="minor"/>
      </rPr>
      <t>=</t>
    </r>
  </si>
  <si>
    <t>APROVISIONAMIENTOS</t>
  </si>
  <si>
    <t>EXISTENCIAS</t>
  </si>
  <si>
    <t xml:space="preserve">CONCEPTOS </t>
  </si>
  <si>
    <t>Unidad</t>
  </si>
  <si>
    <t>Hulla coquizable</t>
  </si>
  <si>
    <t>€</t>
  </si>
  <si>
    <t>Valor total</t>
  </si>
  <si>
    <t xml:space="preserve">Compras mercado interior </t>
  </si>
  <si>
    <t>En la propia empresa</t>
  </si>
  <si>
    <t xml:space="preserve">Importaciones </t>
  </si>
  <si>
    <t xml:space="preserve">1º de mes o año </t>
  </si>
  <si>
    <t xml:space="preserve">Fin de mes o año </t>
  </si>
  <si>
    <t xml:space="preserve">Consumos propios </t>
  </si>
  <si>
    <t xml:space="preserve">Consumos para la destilación </t>
  </si>
  <si>
    <t>PODER CALORIFICO MEDIO</t>
  </si>
  <si>
    <t xml:space="preserve">Superior </t>
  </si>
  <si>
    <t>kcal/kg</t>
  </si>
  <si>
    <t xml:space="preserve">Inferior </t>
  </si>
  <si>
    <t>MOVIMIENTO DE CARBONES PARA DESTILACION</t>
  </si>
  <si>
    <t xml:space="preserve">1 + 2 + 3 + 4 = 5 + 6 + 7 </t>
  </si>
  <si>
    <t xml:space="preserve"> </t>
  </si>
  <si>
    <t>1+2+3+4=</t>
  </si>
  <si>
    <t>MOVIMIENTO DE BENZOLES, ALQUITRANES Y BREAS</t>
  </si>
  <si>
    <t>1 + 2 + 4 + 6 = 5 + 8 + 9 + 10 + 11</t>
  </si>
  <si>
    <t>1+2+4+6=</t>
  </si>
  <si>
    <t>5+8+9+10+11=</t>
  </si>
  <si>
    <t>Producción</t>
  </si>
  <si>
    <t xml:space="preserve">Consumo para la destilación </t>
  </si>
  <si>
    <t>Consumos propios</t>
  </si>
  <si>
    <t>Ventas mercado interior</t>
  </si>
  <si>
    <t>A la propia empresa</t>
  </si>
  <si>
    <t>Exportaciones</t>
  </si>
  <si>
    <t>SUMINISTROS</t>
  </si>
  <si>
    <t>MOVIMIENTO DEL COQUE PRODUCIDO</t>
  </si>
  <si>
    <t>1+3 = 2+4+5+6+7+8+9+10</t>
  </si>
  <si>
    <t>PRODUCCION</t>
  </si>
  <si>
    <t>CONSUMO PROPIO</t>
  </si>
  <si>
    <t>Horno Alto</t>
  </si>
  <si>
    <t>Fundiciones y ferroaleaciones</t>
  </si>
  <si>
    <t>Fundiciones no férricas</t>
  </si>
  <si>
    <t>Azucareras, químicas almacenistas y otros</t>
  </si>
  <si>
    <t>Fines no energéticos</t>
  </si>
  <si>
    <t>Coque metalúrgico</t>
  </si>
  <si>
    <t>Coque de fundición</t>
  </si>
  <si>
    <t>Polvo de coque</t>
  </si>
  <si>
    <t>1+3=</t>
  </si>
  <si>
    <t>2+4+5+6+7+8+9+10=</t>
  </si>
  <si>
    <t>MOVIMIENTO DE GASES DE COQUERIA Y HORNO ALTO</t>
  </si>
  <si>
    <t>1+3 = 2+4+5+6+7+8+9+10+11</t>
  </si>
  <si>
    <t>PRODUCCION DE GAS</t>
  </si>
  <si>
    <t>Consumo en baterías de coque</t>
  </si>
  <si>
    <t>Consumo destilación benzol o alquitrán anexa a baterías</t>
  </si>
  <si>
    <t>Siderurgia integral</t>
  </si>
  <si>
    <t>Centrales eléctricas</t>
  </si>
  <si>
    <t>Fubdición</t>
  </si>
  <si>
    <t>Industrias químicas</t>
  </si>
  <si>
    <t>Fábrica de gas y otros</t>
  </si>
  <si>
    <t>Gas de Horno Alto</t>
  </si>
  <si>
    <t>2+4+5+6+7+8+9+10+11=</t>
  </si>
  <si>
    <r>
      <t>kcal/Nm</t>
    </r>
    <r>
      <rPr>
        <vertAlign val="superscript"/>
        <sz val="10"/>
        <color theme="1"/>
        <rFont val="Calibri"/>
        <family val="2"/>
        <scheme val="minor"/>
      </rPr>
      <t>3</t>
    </r>
  </si>
  <si>
    <t>Gas residual de plantas de síntesis</t>
  </si>
  <si>
    <t>COQUERIA</t>
  </si>
  <si>
    <t>HORNO ALTO</t>
  </si>
  <si>
    <t>CONCEPTOS</t>
  </si>
  <si>
    <t>Coque</t>
  </si>
  <si>
    <r>
      <t>10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Nm</t>
    </r>
    <r>
      <rPr>
        <vertAlign val="superscript"/>
        <sz val="10"/>
        <color theme="1"/>
        <rFont val="Calibri"/>
        <family val="2"/>
        <scheme val="minor"/>
      </rPr>
      <t>3</t>
    </r>
  </si>
  <si>
    <t>Intermedio t (II)</t>
  </si>
  <si>
    <t>Combustible t (I)</t>
  </si>
  <si>
    <t>t (III)</t>
  </si>
  <si>
    <t>REEMPLEO EN LA DESTILACION</t>
  </si>
  <si>
    <t>PRODUCTO PARA LA VENTA O PARA OTRAS INSTALACIONES</t>
  </si>
  <si>
    <t>Siderúrgico</t>
  </si>
  <si>
    <t>Otras calidades</t>
  </si>
  <si>
    <r>
      <t>Gas de hornos de coque (10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</si>
  <si>
    <t>Benzol Bruto</t>
  </si>
  <si>
    <t>Producido</t>
  </si>
  <si>
    <t>Destilado</t>
  </si>
  <si>
    <t>Aceite extraligero</t>
  </si>
  <si>
    <t>Benceno</t>
  </si>
  <si>
    <t>Calidad síntesis</t>
  </si>
  <si>
    <t>Calidad nitración</t>
  </si>
  <si>
    <t>Industrial</t>
  </si>
  <si>
    <t>Benzol de 90</t>
  </si>
  <si>
    <t>Tolueno</t>
  </si>
  <si>
    <t>Xileno</t>
  </si>
  <si>
    <t>Solvent nafta</t>
  </si>
  <si>
    <t>Benzol pesado</t>
  </si>
  <si>
    <t>Alquitrán Bruto</t>
  </si>
  <si>
    <t>Aceite ligero</t>
  </si>
  <si>
    <t>Aceite carbólico</t>
  </si>
  <si>
    <t>Aceite de naftalina bruto</t>
  </si>
  <si>
    <t>Aceite de naftalina refinado</t>
  </si>
  <si>
    <t>Naftalina</t>
  </si>
  <si>
    <t>Bruta</t>
  </si>
  <si>
    <t>Calidad ftálico PF 78,5</t>
  </si>
  <si>
    <t>Refinada</t>
  </si>
  <si>
    <t>Aceite de lavado</t>
  </si>
  <si>
    <t>Aceite de antraceno bruto</t>
  </si>
  <si>
    <t>Aceite de antraceno refinado</t>
  </si>
  <si>
    <t>Pastas de antraceno</t>
  </si>
  <si>
    <t>Alquitrán desaceitado</t>
  </si>
  <si>
    <t>Alquitrán reconstituido</t>
  </si>
  <si>
    <t>Para aglomerados de carbón</t>
  </si>
  <si>
    <t>Especiales</t>
  </si>
  <si>
    <r>
      <t>Amoniaco ( 100% 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</si>
  <si>
    <r>
      <t>Ácido sulfúrico ( 100% 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</si>
  <si>
    <t>Sulfato amónico</t>
  </si>
  <si>
    <t>Otros productos</t>
  </si>
  <si>
    <t>Valor total de los productos para venta o con destino a instalaciones propias anejas a esta instalación</t>
  </si>
  <si>
    <t>Coque de petróleo</t>
  </si>
  <si>
    <t>Alquitranes</t>
  </si>
  <si>
    <r>
      <t>Gas (10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Nm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</si>
  <si>
    <t>Producido (46,98 % de agua)</t>
  </si>
  <si>
    <t>Antracitas</t>
  </si>
  <si>
    <t>COMPROBACIÓN (DEBEN DAR IGUAL)</t>
  </si>
  <si>
    <t>Suministros</t>
  </si>
  <si>
    <t>5+6+7+8=</t>
  </si>
  <si>
    <t>PRODUCCION TOTAL          
 t (I + II + III)</t>
  </si>
  <si>
    <t>SECRETARÍA DE ESTADO DE ENERGÍA</t>
  </si>
  <si>
    <t>SUBDIRECCIÓN GENERAL DE PROSPECTIVA, ESTRATEGIA Y NORMATIVA EN MATERIA DE ENERGÍA</t>
  </si>
  <si>
    <t>ESTADÍSTICA DE DESTILACIÓN DE CARBONES</t>
  </si>
  <si>
    <t>INFORMACIÓN MENSUAL Y ANUAL</t>
  </si>
  <si>
    <t>El cuestionario  mensual  se remitirá por duplicado  a la Subdirección General de Prospectiva, Estrategia y Normativa en Materia de Energía antes del día 10 del mes siguiente al de referencia de los datos. No es preciso completar las tablas de Balance y Producción para los cuestionarios mensuales.
Para la información anual se cumplimentará en todos sus cuadros, debiendo remitirse antes del 10 de febrero próximo</t>
  </si>
  <si>
    <t>NOMBRE O RAZÓN SOCIAL</t>
  </si>
  <si>
    <t>TELÉFONO</t>
  </si>
  <si>
    <t>PLANTA</t>
  </si>
  <si>
    <t>CALLE O PLAZA Y NÚMERO</t>
  </si>
  <si>
    <t>E-MAIL</t>
  </si>
  <si>
    <t>PROVINCIA</t>
  </si>
  <si>
    <t>C.P.</t>
  </si>
  <si>
    <t>MUNICIPIO</t>
  </si>
  <si>
    <t>MES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</si>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</sst>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26"/>
      <color rgb="FF000000"/>
      <name val="Calibri"/>
      <family val="2"/>
    </font>
    <font>
      <b/>
      <sz val="12"/>
      <color rgb="FF000000"/>
      <name val="Calibri"/>
      <family val="2"/>
    </font>
    <font>
      <sz val="16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4" fillId="0" borderId="0" applyNumberFormat="0" applyBorder="0" applyProtection="0"/>
  </cellStyleXfs>
  <cellXfs count="212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1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 indent="1"/>
    </xf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1" fillId="2" borderId="14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3" fillId="4" borderId="23" xfId="0" applyNumberFormat="1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center" vertical="center"/>
    </xf>
    <xf numFmtId="3" fontId="3" fillId="4" borderId="24" xfId="0" applyNumberFormat="1" applyFont="1" applyFill="1" applyBorder="1" applyAlignment="1">
      <alignment horizontal="right"/>
    </xf>
    <xf numFmtId="3" fontId="3" fillId="4" borderId="22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indent="1"/>
    </xf>
    <xf numFmtId="3" fontId="1" fillId="0" borderId="9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 indent="1"/>
    </xf>
    <xf numFmtId="0" fontId="3" fillId="3" borderId="31" xfId="0" applyFont="1" applyFill="1" applyBorder="1" applyAlignment="1">
      <alignment horizontal="center" vertical="center"/>
    </xf>
    <xf numFmtId="3" fontId="1" fillId="0" borderId="29" xfId="0" applyNumberFormat="1" applyFont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3" fontId="1" fillId="0" borderId="33" xfId="0" applyNumberFormat="1" applyFont="1" applyBorder="1" applyAlignment="1">
      <alignment horizontal="center" vertical="center"/>
    </xf>
    <xf numFmtId="3" fontId="1" fillId="0" borderId="34" xfId="0" applyNumberFormat="1" applyFont="1" applyBorder="1" applyAlignment="1">
      <alignment horizontal="center" vertical="center"/>
    </xf>
    <xf numFmtId="3" fontId="1" fillId="2" borderId="33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3" fontId="1" fillId="0" borderId="3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indent="1"/>
    </xf>
    <xf numFmtId="0" fontId="3" fillId="3" borderId="1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 indent="1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/>
    </xf>
    <xf numFmtId="3" fontId="1" fillId="0" borderId="29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 indent="1"/>
    </xf>
    <xf numFmtId="3" fontId="1" fillId="0" borderId="21" xfId="0" applyNumberFormat="1" applyFont="1" applyFill="1" applyBorder="1" applyAlignment="1">
      <alignment horizontal="center" vertical="center"/>
    </xf>
    <xf numFmtId="3" fontId="1" fillId="0" borderId="34" xfId="0" applyNumberFormat="1" applyFont="1" applyFill="1" applyBorder="1" applyAlignment="1">
      <alignment horizontal="center" vertical="center"/>
    </xf>
    <xf numFmtId="3" fontId="10" fillId="0" borderId="33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6" fillId="0" borderId="0" xfId="0" applyNumberFormat="1" applyFont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2" fontId="1" fillId="0" borderId="0" xfId="0" applyNumberFormat="1" applyFont="1"/>
    <xf numFmtId="4" fontId="9" fillId="0" borderId="0" xfId="0" applyNumberFormat="1" applyFont="1"/>
    <xf numFmtId="0" fontId="9" fillId="0" borderId="0" xfId="0" applyFont="1"/>
    <xf numFmtId="0" fontId="3" fillId="3" borderId="41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1" fillId="0" borderId="37" xfId="0" applyFont="1" applyBorder="1"/>
    <xf numFmtId="0" fontId="6" fillId="0" borderId="45" xfId="0" applyFont="1" applyBorder="1" applyAlignment="1">
      <alignment horizontal="right" vertical="center"/>
    </xf>
    <xf numFmtId="0" fontId="1" fillId="0" borderId="47" xfId="0" applyFont="1" applyBorder="1"/>
    <xf numFmtId="0" fontId="6" fillId="0" borderId="48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inden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left" vertical="center" indent="1"/>
    </xf>
    <xf numFmtId="3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3" fontId="1" fillId="0" borderId="9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 vertical="center"/>
    </xf>
    <xf numFmtId="4" fontId="1" fillId="0" borderId="0" xfId="0" applyNumberFormat="1" applyFont="1" applyFill="1"/>
    <xf numFmtId="4" fontId="1" fillId="0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3" fontId="1" fillId="0" borderId="49" xfId="0" applyNumberFormat="1" applyFont="1" applyFill="1" applyBorder="1" applyAlignment="1">
      <alignment horizontal="center" vertical="center"/>
    </xf>
    <xf numFmtId="3" fontId="1" fillId="0" borderId="23" xfId="0" applyNumberFormat="1" applyFont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3" fontId="10" fillId="0" borderId="29" xfId="0" applyNumberFormat="1" applyFont="1" applyFill="1" applyBorder="1" applyAlignment="1">
      <alignment horizontal="center" vertical="center"/>
    </xf>
    <xf numFmtId="3" fontId="10" fillId="0" borderId="49" xfId="0" applyNumberFormat="1" applyFont="1" applyFill="1" applyBorder="1" applyAlignment="1">
      <alignment horizontal="center" vertical="center"/>
    </xf>
    <xf numFmtId="3" fontId="1" fillId="0" borderId="23" xfId="0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3" fontId="1" fillId="0" borderId="40" xfId="0" applyNumberFormat="1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4" borderId="23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3" fontId="1" fillId="2" borderId="21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 indent="1"/>
    </xf>
    <xf numFmtId="3" fontId="1" fillId="4" borderId="44" xfId="0" applyNumberFormat="1" applyFont="1" applyFill="1" applyBorder="1" applyAlignment="1">
      <alignment horizontal="right"/>
    </xf>
    <xf numFmtId="3" fontId="1" fillId="4" borderId="23" xfId="0" applyNumberFormat="1" applyFont="1" applyFill="1" applyBorder="1" applyAlignment="1">
      <alignment horizontal="right"/>
    </xf>
    <xf numFmtId="0" fontId="1" fillId="0" borderId="5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0" xfId="0" applyFill="1" applyAlignment="1" applyProtection="1"/>
    <xf numFmtId="0" fontId="12" fillId="0" borderId="0" xfId="0" applyFont="1" applyFill="1" applyAlignment="1" applyProtection="1"/>
    <xf numFmtId="0" fontId="15" fillId="0" borderId="0" xfId="2" applyFont="1" applyFill="1" applyAlignment="1"/>
    <xf numFmtId="0" fontId="0" fillId="0" borderId="0" xfId="2" applyFont="1" applyFill="1" applyAlignment="1"/>
    <xf numFmtId="0" fontId="18" fillId="0" borderId="0" xfId="0" applyFont="1" applyFill="1" applyAlignment="1" applyProtection="1"/>
    <xf numFmtId="0" fontId="0" fillId="0" borderId="0" xfId="0" applyFill="1"/>
    <xf numFmtId="0" fontId="0" fillId="0" borderId="0" xfId="0" applyFill="1" applyAlignment="1" applyProtection="1">
      <alignment horizontal="center"/>
    </xf>
    <xf numFmtId="0" fontId="0" fillId="0" borderId="1" xfId="0" applyFill="1" applyBorder="1" applyAlignment="1" applyProtection="1"/>
    <xf numFmtId="0" fontId="0" fillId="0" borderId="1" xfId="0" applyFill="1" applyBorder="1"/>
    <xf numFmtId="0" fontId="0" fillId="0" borderId="52" xfId="0" applyFill="1" applyBorder="1"/>
    <xf numFmtId="0" fontId="0" fillId="0" borderId="52" xfId="0" applyFill="1" applyBorder="1" applyAlignment="1" applyProtection="1"/>
    <xf numFmtId="0" fontId="0" fillId="0" borderId="29" xfId="0" applyFill="1" applyBorder="1" applyAlignment="1" applyProtection="1">
      <alignment horizontal="center"/>
    </xf>
    <xf numFmtId="0" fontId="0" fillId="0" borderId="49" xfId="0" applyFill="1" applyBorder="1" applyAlignment="1" applyProtection="1">
      <alignment horizontal="center"/>
    </xf>
    <xf numFmtId="0" fontId="0" fillId="0" borderId="30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>
      <alignment horizontal="left" vertical="top" wrapText="1"/>
    </xf>
    <xf numFmtId="0" fontId="16" fillId="0" borderId="0" xfId="0" applyFont="1" applyFill="1" applyAlignment="1" applyProtection="1">
      <alignment horizontal="center" wrapText="1"/>
    </xf>
    <xf numFmtId="0" fontId="17" fillId="0" borderId="0" xfId="0" applyFont="1" applyFill="1" applyAlignment="1" applyProtection="1">
      <alignment horizontal="center" wrapText="1"/>
    </xf>
    <xf numFmtId="0" fontId="0" fillId="0" borderId="0" xfId="0" applyFill="1" applyAlignment="1" applyProtection="1">
      <alignment horizontal="left" wrapText="1"/>
    </xf>
    <xf numFmtId="0" fontId="3" fillId="2" borderId="19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8" xfId="0" applyFont="1" applyFill="1" applyBorder="1" applyAlignment="1">
      <alignment horizontal="center" vertical="center" textRotation="90"/>
    </xf>
    <xf numFmtId="0" fontId="3" fillId="2" borderId="18" xfId="0" applyFont="1" applyFill="1" applyBorder="1" applyAlignment="1">
      <alignment horizontal="center" vertical="center" textRotation="90"/>
    </xf>
    <xf numFmtId="0" fontId="5" fillId="3" borderId="0" xfId="0" applyFont="1" applyFill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1" fillId="0" borderId="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>
      <alignment horizontal="center"/>
    </xf>
    <xf numFmtId="0" fontId="3" fillId="3" borderId="3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1" fillId="0" borderId="22" xfId="0" applyFont="1" applyBorder="1" applyAlignment="1">
      <alignment horizontal="left" vertical="center" indent="1"/>
    </xf>
    <xf numFmtId="0" fontId="1" fillId="0" borderId="23" xfId="0" applyFont="1" applyBorder="1" applyAlignment="1">
      <alignment horizontal="left" vertical="center" indent="1"/>
    </xf>
    <xf numFmtId="0" fontId="1" fillId="0" borderId="44" xfId="0" applyFont="1" applyBorder="1" applyAlignment="1">
      <alignment horizontal="left" vertical="center" indent="1"/>
    </xf>
    <xf numFmtId="0" fontId="1" fillId="0" borderId="43" xfId="0" applyFont="1" applyBorder="1" applyAlignment="1">
      <alignment horizontal="left" vertical="center" indent="1"/>
    </xf>
    <xf numFmtId="0" fontId="1" fillId="0" borderId="30" xfId="0" applyFont="1" applyBorder="1" applyAlignment="1">
      <alignment horizontal="left" vertical="center" indent="1"/>
    </xf>
    <xf numFmtId="0" fontId="3" fillId="0" borderId="1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180975</xdr:rowOff>
    </xdr:from>
    <xdr:to>
      <xdr:col>4</xdr:col>
      <xdr:colOff>603975</xdr:colOff>
      <xdr:row>4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80975"/>
          <a:ext cx="29376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tabSelected="1" topLeftCell="A7" workbookViewId="0">
      <selection activeCell="M6" sqref="M6"/>
    </sheetView>
  </sheetViews>
  <sheetFormatPr baseColWidth="10" defaultColWidth="11.7109375" defaultRowHeight="15" x14ac:dyDescent="0.25"/>
  <cols>
    <col min="1" max="1" width="2.140625" style="119" customWidth="1"/>
    <col min="2" max="5" width="11.7109375" style="119" customWidth="1"/>
    <col min="6" max="6" width="2.5703125" style="119" customWidth="1"/>
    <col min="7" max="7" width="11.7109375" style="119" customWidth="1"/>
    <col min="8" max="16384" width="11.7109375" style="119"/>
  </cols>
  <sheetData>
    <row r="2" spans="3:9" customFormat="1" ht="15.75" x14ac:dyDescent="0.25">
      <c r="C2" s="119"/>
      <c r="D2" s="119"/>
      <c r="E2" s="119"/>
      <c r="F2" s="120"/>
      <c r="G2" s="135" t="s">
        <v>151</v>
      </c>
      <c r="H2" s="135"/>
      <c r="I2" s="135"/>
    </row>
    <row r="3" spans="3:9" customFormat="1" ht="15" customHeight="1" x14ac:dyDescent="0.25">
      <c r="C3" s="119"/>
      <c r="D3" s="119"/>
      <c r="E3" s="119"/>
      <c r="F3" s="119"/>
      <c r="G3" s="119"/>
      <c r="H3" s="119"/>
      <c r="I3" s="119"/>
    </row>
    <row r="4" spans="3:9" customFormat="1" x14ac:dyDescent="0.25">
      <c r="C4" s="119"/>
      <c r="D4" s="119"/>
      <c r="E4" s="119"/>
      <c r="F4" s="119"/>
      <c r="G4" s="136" t="s">
        <v>152</v>
      </c>
      <c r="H4" s="136"/>
      <c r="I4" s="136"/>
    </row>
    <row r="5" spans="3:9" customFormat="1" x14ac:dyDescent="0.25">
      <c r="C5" s="119"/>
      <c r="D5" s="119"/>
      <c r="E5" s="119"/>
      <c r="F5" s="119"/>
      <c r="G5" s="136"/>
      <c r="H5" s="136"/>
      <c r="I5" s="136"/>
    </row>
    <row r="6" spans="3:9" customFormat="1" x14ac:dyDescent="0.25">
      <c r="C6" s="119"/>
      <c r="D6" s="119"/>
      <c r="E6" s="119"/>
      <c r="F6" s="119"/>
      <c r="G6" s="136"/>
      <c r="H6" s="136"/>
      <c r="I6" s="136"/>
    </row>
    <row r="7" spans="3:9" customFormat="1" x14ac:dyDescent="0.25">
      <c r="C7" s="119"/>
      <c r="D7" s="119"/>
      <c r="E7" s="119"/>
      <c r="F7" s="119"/>
      <c r="G7" s="124"/>
      <c r="H7" s="124"/>
      <c r="I7" s="124"/>
    </row>
    <row r="8" spans="3:9" customFormat="1" x14ac:dyDescent="0.25">
      <c r="C8" s="119"/>
      <c r="D8" s="119"/>
      <c r="E8" s="119"/>
      <c r="F8" s="119"/>
      <c r="G8" s="124" t="s">
        <v>164</v>
      </c>
      <c r="H8" s="127"/>
      <c r="I8" s="128"/>
    </row>
    <row r="9" spans="3:9" x14ac:dyDescent="0.25">
      <c r="G9" s="119" t="s">
        <v>165</v>
      </c>
      <c r="H9" s="126"/>
      <c r="I9" s="129"/>
    </row>
    <row r="10" spans="3:9" customFormat="1" x14ac:dyDescent="0.25">
      <c r="C10" s="119"/>
      <c r="D10" s="119"/>
      <c r="E10" s="119"/>
      <c r="F10" s="119"/>
      <c r="G10" s="121"/>
      <c r="H10" s="119"/>
      <c r="I10" s="119"/>
    </row>
    <row r="11" spans="3:9" customFormat="1" x14ac:dyDescent="0.25">
      <c r="C11" s="119"/>
      <c r="D11" s="119"/>
      <c r="E11" s="119"/>
      <c r="F11" s="119"/>
      <c r="G11" s="121"/>
      <c r="H11" s="119"/>
      <c r="I11" s="119"/>
    </row>
    <row r="12" spans="3:9" customFormat="1" x14ac:dyDescent="0.25">
      <c r="C12" s="119"/>
      <c r="D12" s="119"/>
      <c r="E12" s="119"/>
      <c r="F12" s="119"/>
      <c r="G12" s="122"/>
      <c r="H12" s="119"/>
      <c r="I12" s="119"/>
    </row>
    <row r="13" spans="3:9" customFormat="1" x14ac:dyDescent="0.25">
      <c r="C13" s="137" t="s">
        <v>153</v>
      </c>
      <c r="D13" s="137"/>
      <c r="E13" s="137"/>
      <c r="F13" s="137"/>
      <c r="G13" s="137"/>
      <c r="H13" s="137"/>
      <c r="I13" s="119"/>
    </row>
    <row r="14" spans="3:9" customFormat="1" x14ac:dyDescent="0.25">
      <c r="C14" s="137"/>
      <c r="D14" s="137"/>
      <c r="E14" s="137"/>
      <c r="F14" s="137"/>
      <c r="G14" s="137"/>
      <c r="H14" s="137"/>
      <c r="I14" s="119"/>
    </row>
    <row r="15" spans="3:9" customFormat="1" x14ac:dyDescent="0.25">
      <c r="C15" s="137"/>
      <c r="D15" s="137"/>
      <c r="E15" s="137"/>
      <c r="F15" s="137"/>
      <c r="G15" s="137"/>
      <c r="H15" s="137"/>
      <c r="I15" s="119"/>
    </row>
    <row r="16" spans="3:9" customFormat="1" x14ac:dyDescent="0.25">
      <c r="C16" s="137"/>
      <c r="D16" s="137"/>
      <c r="E16" s="137"/>
      <c r="F16" s="137"/>
      <c r="G16" s="137"/>
      <c r="H16" s="137"/>
      <c r="I16" s="119"/>
    </row>
    <row r="17" spans="2:9" customFormat="1" x14ac:dyDescent="0.25">
      <c r="C17" s="137"/>
      <c r="D17" s="137"/>
      <c r="E17" s="137"/>
      <c r="F17" s="137"/>
      <c r="G17" s="137"/>
      <c r="H17" s="137"/>
      <c r="I17" s="119"/>
    </row>
    <row r="19" spans="2:9" customFormat="1" ht="15.75" x14ac:dyDescent="0.25">
      <c r="C19" s="138" t="s">
        <v>154</v>
      </c>
      <c r="D19" s="138"/>
      <c r="E19" s="138"/>
      <c r="F19" s="138"/>
      <c r="G19" s="138"/>
      <c r="H19" s="138"/>
      <c r="I19" s="119"/>
    </row>
    <row r="20" spans="2:9" customFormat="1" ht="21" x14ac:dyDescent="0.35">
      <c r="C20" s="123"/>
      <c r="D20" s="119"/>
      <c r="E20" s="119"/>
      <c r="F20" s="119"/>
      <c r="G20" s="119"/>
      <c r="H20" s="119"/>
      <c r="I20" s="119"/>
    </row>
    <row r="21" spans="2:9" ht="15" customHeight="1" x14ac:dyDescent="0.25">
      <c r="B21" s="139" t="s">
        <v>155</v>
      </c>
      <c r="C21" s="139"/>
      <c r="D21" s="139"/>
      <c r="E21" s="139"/>
      <c r="F21" s="139"/>
      <c r="G21" s="139"/>
      <c r="H21" s="139"/>
      <c r="I21" s="139"/>
    </row>
    <row r="22" spans="2:9" x14ac:dyDescent="0.25">
      <c r="B22" s="139"/>
      <c r="C22" s="139"/>
      <c r="D22" s="139"/>
      <c r="E22" s="139"/>
      <c r="F22" s="139"/>
      <c r="G22" s="139"/>
      <c r="H22" s="139"/>
      <c r="I22" s="139"/>
    </row>
    <row r="23" spans="2:9" x14ac:dyDescent="0.25">
      <c r="B23" s="139"/>
      <c r="C23" s="139"/>
      <c r="D23" s="139"/>
      <c r="E23" s="139"/>
      <c r="F23" s="139"/>
      <c r="G23" s="139"/>
      <c r="H23" s="139"/>
      <c r="I23" s="139"/>
    </row>
    <row r="24" spans="2:9" customFormat="1" x14ac:dyDescent="0.25">
      <c r="B24" s="139"/>
      <c r="C24" s="139"/>
      <c r="D24" s="139"/>
      <c r="E24" s="139"/>
      <c r="F24" s="139"/>
      <c r="G24" s="139"/>
      <c r="H24" s="139"/>
      <c r="I24" s="139"/>
    </row>
    <row r="25" spans="2:9" customFormat="1" x14ac:dyDescent="0.25">
      <c r="C25" s="119"/>
      <c r="D25" s="119"/>
      <c r="E25" s="119"/>
      <c r="F25" s="119"/>
      <c r="G25" s="119"/>
      <c r="H25" s="119"/>
      <c r="I25" s="119"/>
    </row>
    <row r="26" spans="2:9" customFormat="1" x14ac:dyDescent="0.25">
      <c r="C26" s="119"/>
      <c r="D26" s="119"/>
      <c r="E26" s="119"/>
      <c r="F26" s="119"/>
      <c r="G26" s="119"/>
      <c r="H26" s="119"/>
      <c r="I26" s="119"/>
    </row>
    <row r="27" spans="2:9" x14ac:dyDescent="0.25">
      <c r="B27" s="133" t="s">
        <v>156</v>
      </c>
      <c r="C27" s="133"/>
      <c r="D27" s="133"/>
      <c r="E27" s="133"/>
      <c r="G27" s="133" t="s">
        <v>157</v>
      </c>
      <c r="H27" s="133"/>
      <c r="I27" s="133"/>
    </row>
    <row r="28" spans="2:9" x14ac:dyDescent="0.25">
      <c r="B28" s="130"/>
      <c r="C28" s="131"/>
      <c r="D28" s="131"/>
      <c r="E28" s="132"/>
      <c r="G28" s="130"/>
      <c r="H28" s="131"/>
      <c r="I28" s="132"/>
    </row>
    <row r="30" spans="2:9" x14ac:dyDescent="0.25">
      <c r="B30" s="133" t="s">
        <v>158</v>
      </c>
      <c r="C30" s="133"/>
      <c r="D30" s="133"/>
      <c r="E30" s="133"/>
      <c r="G30" s="133" t="s">
        <v>159</v>
      </c>
      <c r="H30" s="133"/>
      <c r="I30" s="133"/>
    </row>
    <row r="31" spans="2:9" x14ac:dyDescent="0.25">
      <c r="B31" s="130"/>
      <c r="C31" s="131"/>
      <c r="D31" s="131"/>
      <c r="E31" s="132"/>
      <c r="G31" s="130"/>
      <c r="H31" s="131"/>
      <c r="I31" s="132"/>
    </row>
    <row r="33" spans="2:9" x14ac:dyDescent="0.25">
      <c r="B33" s="133" t="s">
        <v>160</v>
      </c>
      <c r="C33" s="133"/>
      <c r="D33" s="125" t="s">
        <v>162</v>
      </c>
      <c r="E33" s="133" t="s">
        <v>163</v>
      </c>
      <c r="F33" s="133"/>
      <c r="G33" s="133"/>
      <c r="H33" s="133" t="s">
        <v>161</v>
      </c>
      <c r="I33" s="133"/>
    </row>
    <row r="34" spans="2:9" x14ac:dyDescent="0.25">
      <c r="B34" s="134"/>
      <c r="C34" s="134"/>
      <c r="D34" s="126"/>
      <c r="E34" s="134"/>
      <c r="F34" s="134"/>
      <c r="G34" s="134"/>
      <c r="H34" s="134"/>
      <c r="I34" s="134"/>
    </row>
  </sheetData>
  <mergeCells count="19">
    <mergeCell ref="G2:I2"/>
    <mergeCell ref="G4:I6"/>
    <mergeCell ref="C13:H17"/>
    <mergeCell ref="C19:H19"/>
    <mergeCell ref="B21:I24"/>
    <mergeCell ref="B28:E28"/>
    <mergeCell ref="B27:E27"/>
    <mergeCell ref="G27:I27"/>
    <mergeCell ref="G28:I28"/>
    <mergeCell ref="B34:C34"/>
    <mergeCell ref="E34:G34"/>
    <mergeCell ref="H34:I34"/>
    <mergeCell ref="B30:E30"/>
    <mergeCell ref="G30:I30"/>
    <mergeCell ref="B31:E31"/>
    <mergeCell ref="G31:I31"/>
    <mergeCell ref="H33:I33"/>
    <mergeCell ref="E33:G33"/>
    <mergeCell ref="B33:C3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5:R31"/>
  <sheetViews>
    <sheetView topLeftCell="K22" zoomScaleNormal="100" workbookViewId="0">
      <selection activeCell="K18" sqref="K18"/>
    </sheetView>
  </sheetViews>
  <sheetFormatPr baseColWidth="10" defaultColWidth="11.42578125" defaultRowHeight="12.75" x14ac:dyDescent="0.2"/>
  <cols>
    <col min="1" max="1" width="11.42578125" style="1"/>
    <col min="2" max="2" width="5.5703125" style="1" customWidth="1"/>
    <col min="3" max="3" width="22.85546875" style="1" customWidth="1"/>
    <col min="4" max="4" width="4" style="107" bestFit="1" customWidth="1"/>
    <col min="5" max="5" width="11.42578125" style="1"/>
    <col min="6" max="6" width="4" style="107" bestFit="1" customWidth="1"/>
    <col min="7" max="7" width="11.42578125" style="1"/>
    <col min="8" max="8" width="4" style="107" bestFit="1" customWidth="1"/>
    <col min="9" max="9" width="11.42578125" style="1"/>
    <col min="10" max="10" width="3.140625" style="1" customWidth="1"/>
    <col min="11" max="11" width="22.85546875" style="1" customWidth="1"/>
    <col min="12" max="12" width="4" style="74" bestFit="1" customWidth="1"/>
    <col min="13" max="13" width="11.42578125" style="1"/>
    <col min="14" max="14" width="4" style="1" bestFit="1" customWidth="1"/>
    <col min="15" max="15" width="11.42578125" style="1"/>
    <col min="16" max="16" width="4" style="1" bestFit="1" customWidth="1"/>
    <col min="17" max="16384" width="11.42578125" style="1"/>
  </cols>
  <sheetData>
    <row r="5" spans="2:17" ht="20.25" customHeight="1" x14ac:dyDescent="0.2">
      <c r="B5" s="144" t="s">
        <v>14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</row>
    <row r="6" spans="2:17" ht="13.5" thickBot="1" x14ac:dyDescent="0.25"/>
    <row r="7" spans="2:17" ht="20.25" customHeight="1" x14ac:dyDescent="0.2">
      <c r="B7" s="2"/>
      <c r="C7" s="8" t="s">
        <v>15</v>
      </c>
      <c r="D7" s="145" t="s">
        <v>19</v>
      </c>
      <c r="E7" s="146"/>
      <c r="F7" s="145" t="s">
        <v>16</v>
      </c>
      <c r="G7" s="146"/>
      <c r="H7" s="145" t="s">
        <v>26</v>
      </c>
      <c r="I7" s="147"/>
      <c r="J7" s="10"/>
      <c r="K7" s="11" t="s">
        <v>17</v>
      </c>
      <c r="L7" s="109"/>
      <c r="M7" s="8" t="s">
        <v>19</v>
      </c>
      <c r="N7" s="81"/>
      <c r="O7" s="8" t="s">
        <v>16</v>
      </c>
      <c r="P7" s="101"/>
      <c r="Q7" s="9" t="s">
        <v>26</v>
      </c>
    </row>
    <row r="8" spans="2:17" ht="20.25" customHeight="1" x14ac:dyDescent="0.2">
      <c r="B8" s="140" t="s">
        <v>21</v>
      </c>
      <c r="C8" s="3" t="s">
        <v>0</v>
      </c>
      <c r="D8" s="75">
        <v>252</v>
      </c>
      <c r="E8" s="51"/>
      <c r="F8" s="51">
        <v>253</v>
      </c>
      <c r="G8" s="51"/>
      <c r="H8" s="53">
        <v>254</v>
      </c>
      <c r="I8" s="15">
        <f>(E8*G8)/1000</f>
        <v>0</v>
      </c>
      <c r="K8" s="6" t="s">
        <v>18</v>
      </c>
      <c r="L8" s="79">
        <v>265</v>
      </c>
      <c r="M8" s="83"/>
      <c r="N8" s="83">
        <v>266</v>
      </c>
      <c r="O8" s="51"/>
      <c r="P8" s="53">
        <v>267</v>
      </c>
      <c r="Q8" s="15">
        <f>(M8*O8)/1000</f>
        <v>0</v>
      </c>
    </row>
    <row r="9" spans="2:17" ht="20.25" customHeight="1" x14ac:dyDescent="0.2">
      <c r="B9" s="141"/>
      <c r="C9" s="3" t="s">
        <v>1</v>
      </c>
      <c r="D9" s="75">
        <v>255</v>
      </c>
      <c r="E9" s="51"/>
      <c r="F9" s="51">
        <v>256</v>
      </c>
      <c r="G9" s="51"/>
      <c r="H9" s="53">
        <v>257</v>
      </c>
      <c r="I9" s="15">
        <f t="shared" ref="I9:I15" si="0">(E9*G9)/1000</f>
        <v>0</v>
      </c>
      <c r="K9" s="6" t="s">
        <v>2</v>
      </c>
      <c r="L9" s="79">
        <v>268</v>
      </c>
      <c r="M9" s="51"/>
      <c r="N9" s="51">
        <v>269</v>
      </c>
      <c r="O9" s="51"/>
      <c r="P9" s="53">
        <v>270</v>
      </c>
      <c r="Q9" s="15">
        <f t="shared" ref="Q9:Q13" si="1">(M9*O9)/1000</f>
        <v>0</v>
      </c>
    </row>
    <row r="10" spans="2:17" ht="20.25" customHeight="1" x14ac:dyDescent="0.2">
      <c r="B10" s="141"/>
      <c r="C10" s="3" t="s">
        <v>142</v>
      </c>
      <c r="D10" s="75">
        <v>258</v>
      </c>
      <c r="E10" s="86"/>
      <c r="F10" s="51">
        <v>259</v>
      </c>
      <c r="G10" s="51"/>
      <c r="H10" s="53">
        <v>260</v>
      </c>
      <c r="I10" s="15">
        <f t="shared" si="0"/>
        <v>0</v>
      </c>
      <c r="K10" s="6" t="s">
        <v>3</v>
      </c>
      <c r="L10" s="79">
        <v>271</v>
      </c>
      <c r="M10" s="51"/>
      <c r="N10" s="83">
        <v>272</v>
      </c>
      <c r="O10" s="51"/>
      <c r="P10" s="53">
        <v>273</v>
      </c>
      <c r="Q10" s="15">
        <f t="shared" si="1"/>
        <v>0</v>
      </c>
    </row>
    <row r="11" spans="2:17" ht="20.25" customHeight="1" x14ac:dyDescent="0.2">
      <c r="B11" s="141"/>
      <c r="C11" s="3" t="s">
        <v>4</v>
      </c>
      <c r="D11" s="75">
        <v>261</v>
      </c>
      <c r="E11" s="51"/>
      <c r="F11" s="51">
        <v>262</v>
      </c>
      <c r="G11" s="51"/>
      <c r="H11" s="53">
        <v>263</v>
      </c>
      <c r="I11" s="15">
        <f t="shared" si="0"/>
        <v>0</v>
      </c>
      <c r="K11" s="6" t="s">
        <v>5</v>
      </c>
      <c r="L11" s="79">
        <v>274</v>
      </c>
      <c r="M11" s="83"/>
      <c r="N11" s="51">
        <v>275</v>
      </c>
      <c r="O11" s="51"/>
      <c r="P11" s="53">
        <v>276</v>
      </c>
      <c r="Q11" s="15">
        <f t="shared" si="1"/>
        <v>0</v>
      </c>
    </row>
    <row r="12" spans="2:17" ht="20.25" customHeight="1" x14ac:dyDescent="0.2">
      <c r="B12" s="141"/>
      <c r="C12" s="6" t="s">
        <v>144</v>
      </c>
      <c r="D12" s="79"/>
      <c r="E12" s="51"/>
      <c r="F12" s="51"/>
      <c r="G12" s="51"/>
      <c r="H12" s="53"/>
      <c r="I12" s="15">
        <f t="shared" si="0"/>
        <v>0</v>
      </c>
      <c r="K12" s="6" t="s">
        <v>144</v>
      </c>
      <c r="L12" s="79">
        <v>277</v>
      </c>
      <c r="M12" s="83"/>
      <c r="N12" s="83">
        <v>278</v>
      </c>
      <c r="O12" s="51"/>
      <c r="P12" s="53">
        <v>279</v>
      </c>
      <c r="Q12" s="15">
        <f t="shared" si="1"/>
        <v>0</v>
      </c>
    </row>
    <row r="13" spans="2:17" ht="20.25" customHeight="1" x14ac:dyDescent="0.2">
      <c r="B13" s="141"/>
      <c r="C13" s="3" t="s">
        <v>7</v>
      </c>
      <c r="D13" s="75"/>
      <c r="E13" s="51"/>
      <c r="F13" s="51"/>
      <c r="G13" s="51"/>
      <c r="H13" s="53"/>
      <c r="I13" s="15">
        <f t="shared" si="0"/>
        <v>0</v>
      </c>
      <c r="K13" s="6" t="s">
        <v>8</v>
      </c>
      <c r="L13" s="79">
        <v>280</v>
      </c>
      <c r="M13" s="51"/>
      <c r="N13" s="51">
        <v>281</v>
      </c>
      <c r="O13" s="51"/>
      <c r="P13" s="53">
        <v>282</v>
      </c>
      <c r="Q13" s="15">
        <f t="shared" si="1"/>
        <v>0</v>
      </c>
    </row>
    <row r="14" spans="2:17" ht="20.25" customHeight="1" x14ac:dyDescent="0.2">
      <c r="B14" s="141"/>
      <c r="C14" s="3" t="s">
        <v>9</v>
      </c>
      <c r="D14" s="75"/>
      <c r="E14" s="51"/>
      <c r="F14" s="51"/>
      <c r="G14" s="51"/>
      <c r="H14" s="53"/>
      <c r="I14" s="15">
        <f t="shared" si="0"/>
        <v>0</v>
      </c>
      <c r="K14" s="6"/>
      <c r="L14" s="79"/>
      <c r="M14" s="14"/>
      <c r="N14" s="71"/>
      <c r="O14" s="14"/>
      <c r="P14" s="37"/>
      <c r="Q14" s="15"/>
    </row>
    <row r="15" spans="2:17" ht="20.25" customHeight="1" x14ac:dyDescent="0.2">
      <c r="B15" s="141"/>
      <c r="C15" s="3" t="s">
        <v>143</v>
      </c>
      <c r="D15" s="75"/>
      <c r="E15" s="83"/>
      <c r="F15" s="83"/>
      <c r="G15" s="51"/>
      <c r="H15" s="53"/>
      <c r="I15" s="15">
        <f t="shared" si="0"/>
        <v>0</v>
      </c>
      <c r="K15" s="6"/>
      <c r="L15" s="79"/>
      <c r="M15" s="14"/>
      <c r="N15" s="71"/>
      <c r="O15" s="14"/>
      <c r="P15" s="37"/>
      <c r="Q15" s="15"/>
    </row>
    <row r="16" spans="2:17" ht="20.25" customHeight="1" x14ac:dyDescent="0.2">
      <c r="B16" s="141"/>
      <c r="C16" s="3" t="s">
        <v>146</v>
      </c>
      <c r="D16" s="75"/>
      <c r="E16" s="51"/>
      <c r="F16" s="51"/>
      <c r="G16" s="83"/>
      <c r="H16" s="98"/>
      <c r="I16" s="15">
        <f>(E16*G16)/1000</f>
        <v>0</v>
      </c>
      <c r="K16" s="6" t="s">
        <v>20</v>
      </c>
      <c r="L16" s="115"/>
      <c r="M16" s="20"/>
      <c r="N16" s="20"/>
      <c r="O16" s="21"/>
      <c r="P16" s="111">
        <v>283</v>
      </c>
      <c r="Q16" s="22">
        <f>+I17-SUM(Q8:Q13)</f>
        <v>0</v>
      </c>
    </row>
    <row r="17" spans="2:18" ht="20.25" customHeight="1" thickBot="1" x14ac:dyDescent="0.3">
      <c r="B17" s="142"/>
      <c r="C17" s="12"/>
      <c r="D17" s="104"/>
      <c r="E17" s="24"/>
      <c r="F17" s="94"/>
      <c r="G17" s="25" t="s">
        <v>27</v>
      </c>
      <c r="H17" s="108">
        <v>264</v>
      </c>
      <c r="I17" s="26">
        <f>SUM(I8:I16)</f>
        <v>0</v>
      </c>
      <c r="K17" s="112"/>
      <c r="L17" s="116"/>
      <c r="M17" s="24">
        <f>SUM(M8:M16)</f>
        <v>0</v>
      </c>
      <c r="N17" s="110"/>
      <c r="O17" s="27" t="s">
        <v>28</v>
      </c>
      <c r="P17" s="113">
        <v>284</v>
      </c>
      <c r="Q17" s="26">
        <f>SUM(Q8:Q16)</f>
        <v>0</v>
      </c>
      <c r="R17" s="19"/>
    </row>
    <row r="18" spans="2:18" ht="20.25" customHeight="1" x14ac:dyDescent="0.2">
      <c r="B18" s="143" t="s">
        <v>22</v>
      </c>
      <c r="C18" s="5" t="s">
        <v>3</v>
      </c>
      <c r="D18" s="105">
        <v>285</v>
      </c>
      <c r="E18" s="18"/>
      <c r="F18" s="18">
        <v>286</v>
      </c>
      <c r="G18" s="18"/>
      <c r="H18" s="102">
        <v>287</v>
      </c>
      <c r="I18" s="23">
        <f t="shared" ref="I18:I23" si="2">(E18*G18)/1000</f>
        <v>0</v>
      </c>
      <c r="K18" s="7" t="s">
        <v>10</v>
      </c>
      <c r="L18" s="117">
        <v>289</v>
      </c>
      <c r="M18" s="18"/>
      <c r="N18" s="18">
        <v>290</v>
      </c>
      <c r="O18" s="18"/>
      <c r="P18" s="102">
        <v>291</v>
      </c>
      <c r="Q18" s="23">
        <f t="shared" ref="Q18:Q22" si="3">(M18*O18)/1000</f>
        <v>0</v>
      </c>
    </row>
    <row r="19" spans="2:18" ht="20.25" customHeight="1" x14ac:dyDescent="0.2">
      <c r="B19" s="141"/>
      <c r="C19" s="3"/>
      <c r="D19" s="75"/>
      <c r="E19" s="14"/>
      <c r="F19" s="71"/>
      <c r="G19" s="14"/>
      <c r="H19" s="37"/>
      <c r="I19" s="15">
        <f t="shared" si="2"/>
        <v>0</v>
      </c>
      <c r="K19" s="6" t="s">
        <v>11</v>
      </c>
      <c r="L19" s="79">
        <v>292</v>
      </c>
      <c r="M19" s="14"/>
      <c r="N19" s="71">
        <v>293</v>
      </c>
      <c r="O19" s="14"/>
      <c r="P19" s="37">
        <v>294</v>
      </c>
      <c r="Q19" s="15">
        <f t="shared" si="3"/>
        <v>0</v>
      </c>
    </row>
    <row r="20" spans="2:18" ht="20.25" customHeight="1" x14ac:dyDescent="0.2">
      <c r="B20" s="141"/>
      <c r="C20" s="3"/>
      <c r="D20" s="75"/>
      <c r="E20" s="14"/>
      <c r="F20" s="71"/>
      <c r="G20" s="14"/>
      <c r="H20" s="37"/>
      <c r="I20" s="15">
        <f t="shared" si="2"/>
        <v>0</v>
      </c>
      <c r="K20" s="6" t="s">
        <v>12</v>
      </c>
      <c r="L20" s="79">
        <v>295</v>
      </c>
      <c r="M20" s="14"/>
      <c r="N20" s="71">
        <v>296</v>
      </c>
      <c r="O20" s="14"/>
      <c r="P20" s="37">
        <v>297</v>
      </c>
      <c r="Q20" s="15">
        <f t="shared" si="3"/>
        <v>0</v>
      </c>
    </row>
    <row r="21" spans="2:18" ht="20.25" customHeight="1" x14ac:dyDescent="0.2">
      <c r="B21" s="141"/>
      <c r="C21" s="3"/>
      <c r="D21" s="75"/>
      <c r="E21" s="14"/>
      <c r="F21" s="71"/>
      <c r="G21" s="14"/>
      <c r="H21" s="37"/>
      <c r="I21" s="15">
        <f t="shared" si="2"/>
        <v>0</v>
      </c>
      <c r="K21" s="6"/>
      <c r="L21" s="79"/>
      <c r="M21" s="14"/>
      <c r="N21" s="71"/>
      <c r="O21" s="14"/>
      <c r="P21" s="37"/>
      <c r="Q21" s="15">
        <f t="shared" si="3"/>
        <v>0</v>
      </c>
    </row>
    <row r="22" spans="2:18" ht="20.25" customHeight="1" x14ac:dyDescent="0.2">
      <c r="B22" s="141"/>
      <c r="C22" s="3"/>
      <c r="D22" s="75"/>
      <c r="E22" s="14"/>
      <c r="F22" s="71"/>
      <c r="G22" s="14"/>
      <c r="H22" s="37"/>
      <c r="I22" s="15">
        <f t="shared" si="2"/>
        <v>0</v>
      </c>
      <c r="K22" s="6"/>
      <c r="L22" s="79"/>
      <c r="M22" s="14"/>
      <c r="N22" s="71"/>
      <c r="O22" s="14"/>
      <c r="P22" s="37"/>
      <c r="Q22" s="15">
        <f t="shared" si="3"/>
        <v>0</v>
      </c>
    </row>
    <row r="23" spans="2:18" ht="20.25" customHeight="1" x14ac:dyDescent="0.2">
      <c r="B23" s="141"/>
      <c r="C23" s="3"/>
      <c r="D23" s="106"/>
      <c r="E23" s="16"/>
      <c r="F23" s="16"/>
      <c r="G23" s="14"/>
      <c r="H23" s="103"/>
      <c r="I23" s="17">
        <f t="shared" si="2"/>
        <v>0</v>
      </c>
      <c r="K23" s="6" t="s">
        <v>20</v>
      </c>
      <c r="L23" s="115"/>
      <c r="M23" s="20"/>
      <c r="N23" s="20"/>
      <c r="O23" s="21"/>
      <c r="P23" s="111">
        <v>298</v>
      </c>
      <c r="Q23" s="22">
        <f>I24-Q24</f>
        <v>0</v>
      </c>
    </row>
    <row r="24" spans="2:18" ht="20.25" customHeight="1" thickBot="1" x14ac:dyDescent="0.3">
      <c r="B24" s="142"/>
      <c r="C24" s="12"/>
      <c r="D24" s="104"/>
      <c r="E24" s="24"/>
      <c r="F24" s="94"/>
      <c r="G24" s="25" t="s">
        <v>30</v>
      </c>
      <c r="H24" s="108">
        <v>288</v>
      </c>
      <c r="I24" s="26">
        <f>SUM(I18:I23)</f>
        <v>0</v>
      </c>
      <c r="K24" s="112"/>
      <c r="L24" s="118"/>
      <c r="M24" s="24"/>
      <c r="N24" s="110"/>
      <c r="O24" s="27" t="s">
        <v>29</v>
      </c>
      <c r="P24" s="113">
        <v>299</v>
      </c>
      <c r="Q24" s="26">
        <f>SUM(Q18:Q22)</f>
        <v>0</v>
      </c>
    </row>
    <row r="25" spans="2:18" ht="20.25" customHeight="1" x14ac:dyDescent="0.2">
      <c r="B25" s="143" t="s">
        <v>23</v>
      </c>
      <c r="C25" s="5" t="s">
        <v>5</v>
      </c>
      <c r="D25" s="105">
        <v>300</v>
      </c>
      <c r="E25" s="18"/>
      <c r="F25" s="18">
        <v>301</v>
      </c>
      <c r="G25" s="18"/>
      <c r="H25" s="102">
        <v>302</v>
      </c>
      <c r="I25" s="23">
        <f t="shared" ref="I25:I30" si="4">(E25*G25)/1000</f>
        <v>0</v>
      </c>
      <c r="K25" s="7" t="s">
        <v>24</v>
      </c>
      <c r="L25" s="117">
        <v>304</v>
      </c>
      <c r="M25" s="18"/>
      <c r="N25" s="18">
        <v>305</v>
      </c>
      <c r="O25" s="18"/>
      <c r="P25" s="102">
        <v>306</v>
      </c>
      <c r="Q25" s="23">
        <f t="shared" ref="Q25:Q29" si="5">(M25*O25)/1000</f>
        <v>0</v>
      </c>
    </row>
    <row r="26" spans="2:18" ht="20.25" customHeight="1" x14ac:dyDescent="0.2">
      <c r="B26" s="141"/>
      <c r="C26" s="3"/>
      <c r="D26" s="75"/>
      <c r="E26" s="14"/>
      <c r="F26" s="71"/>
      <c r="G26" s="14"/>
      <c r="H26" s="37"/>
      <c r="I26" s="15">
        <f t="shared" si="4"/>
        <v>0</v>
      </c>
      <c r="K26" s="6" t="s">
        <v>25</v>
      </c>
      <c r="L26" s="79">
        <v>307</v>
      </c>
      <c r="M26" s="14"/>
      <c r="N26" s="16">
        <v>308</v>
      </c>
      <c r="O26" s="14"/>
      <c r="P26" s="37">
        <v>309</v>
      </c>
      <c r="Q26" s="15">
        <f t="shared" si="5"/>
        <v>0</v>
      </c>
    </row>
    <row r="27" spans="2:18" ht="20.25" customHeight="1" x14ac:dyDescent="0.2">
      <c r="B27" s="141"/>
      <c r="C27" s="3"/>
      <c r="D27" s="75"/>
      <c r="E27" s="14"/>
      <c r="F27" s="71"/>
      <c r="G27" s="14"/>
      <c r="H27" s="37"/>
      <c r="I27" s="15">
        <f t="shared" si="4"/>
        <v>0</v>
      </c>
      <c r="K27" s="6" t="s">
        <v>13</v>
      </c>
      <c r="L27" s="79">
        <v>310</v>
      </c>
      <c r="M27" s="14"/>
      <c r="N27" s="71">
        <v>311</v>
      </c>
      <c r="O27" s="14"/>
      <c r="P27" s="102">
        <v>312</v>
      </c>
      <c r="Q27" s="15">
        <f t="shared" si="5"/>
        <v>0</v>
      </c>
    </row>
    <row r="28" spans="2:18" ht="20.25" customHeight="1" x14ac:dyDescent="0.2">
      <c r="B28" s="141"/>
      <c r="C28" s="3"/>
      <c r="D28" s="75"/>
      <c r="E28" s="14"/>
      <c r="F28" s="71"/>
      <c r="G28" s="14"/>
      <c r="H28" s="37"/>
      <c r="I28" s="15">
        <f t="shared" si="4"/>
        <v>0</v>
      </c>
      <c r="K28" s="6"/>
      <c r="L28" s="79"/>
      <c r="M28" s="14"/>
      <c r="N28" s="71"/>
      <c r="O28" s="14"/>
      <c r="P28" s="37"/>
      <c r="Q28" s="15">
        <f t="shared" si="5"/>
        <v>0</v>
      </c>
    </row>
    <row r="29" spans="2:18" ht="20.25" customHeight="1" x14ac:dyDescent="0.2">
      <c r="B29" s="141"/>
      <c r="C29" s="3"/>
      <c r="D29" s="75"/>
      <c r="E29" s="14"/>
      <c r="F29" s="71"/>
      <c r="G29" s="14"/>
      <c r="H29" s="37"/>
      <c r="I29" s="15">
        <f t="shared" si="4"/>
        <v>0</v>
      </c>
      <c r="K29" s="6"/>
      <c r="L29" s="79"/>
      <c r="M29" s="14"/>
      <c r="N29" s="71"/>
      <c r="O29" s="14"/>
      <c r="P29" s="37"/>
      <c r="Q29" s="15">
        <f t="shared" si="5"/>
        <v>0</v>
      </c>
    </row>
    <row r="30" spans="2:18" ht="20.25" customHeight="1" x14ac:dyDescent="0.2">
      <c r="B30" s="141"/>
      <c r="C30" s="3"/>
      <c r="D30" s="106"/>
      <c r="E30" s="16"/>
      <c r="F30" s="16"/>
      <c r="G30" s="14"/>
      <c r="H30" s="103"/>
      <c r="I30" s="17">
        <f t="shared" si="4"/>
        <v>0</v>
      </c>
      <c r="K30" s="6" t="s">
        <v>20</v>
      </c>
      <c r="L30" s="115"/>
      <c r="M30" s="20"/>
      <c r="N30" s="20"/>
      <c r="O30" s="21"/>
      <c r="P30" s="111">
        <v>313</v>
      </c>
      <c r="Q30" s="22">
        <f>I31-Q31</f>
        <v>0</v>
      </c>
    </row>
    <row r="31" spans="2:18" ht="20.25" customHeight="1" thickBot="1" x14ac:dyDescent="0.3">
      <c r="B31" s="142"/>
      <c r="C31" s="12"/>
      <c r="D31" s="104"/>
      <c r="E31" s="24"/>
      <c r="F31" s="94"/>
      <c r="G31" s="25" t="s">
        <v>31</v>
      </c>
      <c r="H31" s="108">
        <v>303</v>
      </c>
      <c r="I31" s="26">
        <f>SUM(I25:I30)</f>
        <v>0</v>
      </c>
      <c r="K31" s="112"/>
      <c r="L31" s="118"/>
      <c r="M31" s="24"/>
      <c r="N31" s="94"/>
      <c r="O31" s="28" t="s">
        <v>32</v>
      </c>
      <c r="P31" s="114">
        <v>314</v>
      </c>
      <c r="Q31" s="26">
        <f>SUM(Q25:Q29)</f>
        <v>0</v>
      </c>
    </row>
  </sheetData>
  <mergeCells count="7">
    <mergeCell ref="B8:B17"/>
    <mergeCell ref="B18:B24"/>
    <mergeCell ref="B25:B31"/>
    <mergeCell ref="B5:Q5"/>
    <mergeCell ref="D7:E7"/>
    <mergeCell ref="F7:G7"/>
    <mergeCell ref="H7:I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3:M22"/>
  <sheetViews>
    <sheetView topLeftCell="B1" zoomScale="130" zoomScaleNormal="130" workbookViewId="0">
      <selection activeCell="C22" sqref="C22"/>
    </sheetView>
  </sheetViews>
  <sheetFormatPr baseColWidth="10" defaultColWidth="11.42578125" defaultRowHeight="12.75" x14ac:dyDescent="0.2"/>
  <cols>
    <col min="1" max="1" width="11.42578125" style="1"/>
    <col min="2" max="2" width="11.42578125" style="1" customWidth="1"/>
    <col min="3" max="3" width="20.7109375" style="1" customWidth="1"/>
    <col min="4" max="4" width="30.7109375" style="1" customWidth="1"/>
    <col min="5" max="5" width="5.7109375" style="1" customWidth="1"/>
    <col min="6" max="6" width="6.5703125" style="1" customWidth="1"/>
    <col min="7" max="7" width="3" style="1" bestFit="1" customWidth="1"/>
    <col min="8" max="8" width="20.7109375" style="1" customWidth="1"/>
    <col min="9" max="9" width="3" style="1" bestFit="1" customWidth="1"/>
    <col min="10" max="10" width="20.7109375" style="1" customWidth="1"/>
    <col min="11" max="16384" width="11.42578125" style="1"/>
  </cols>
  <sheetData>
    <row r="3" spans="3:13" ht="15" customHeight="1" x14ac:dyDescent="0.2">
      <c r="C3" s="144" t="s">
        <v>51</v>
      </c>
      <c r="D3" s="144"/>
      <c r="E3" s="144"/>
      <c r="F3" s="144"/>
      <c r="G3" s="144"/>
      <c r="H3" s="144"/>
      <c r="I3" s="144"/>
      <c r="J3" s="144"/>
    </row>
    <row r="4" spans="3:13" x14ac:dyDescent="0.2">
      <c r="C4" s="150" t="s">
        <v>52</v>
      </c>
      <c r="D4" s="150"/>
      <c r="E4" s="150"/>
      <c r="F4" s="150"/>
      <c r="G4" s="150"/>
      <c r="H4" s="150"/>
      <c r="I4" s="150"/>
      <c r="J4" s="150"/>
    </row>
    <row r="5" spans="3:13" ht="13.5" thickBot="1" x14ac:dyDescent="0.25"/>
    <row r="6" spans="3:13" ht="20.25" customHeight="1" x14ac:dyDescent="0.2">
      <c r="C6" s="160" t="s">
        <v>35</v>
      </c>
      <c r="D6" s="161"/>
      <c r="E6" s="153" t="s">
        <v>36</v>
      </c>
      <c r="F6" s="153"/>
      <c r="G6" s="76"/>
      <c r="H6" s="30" t="s">
        <v>37</v>
      </c>
      <c r="I6" s="36"/>
      <c r="J6" s="31" t="s">
        <v>4</v>
      </c>
      <c r="L6" s="62"/>
    </row>
    <row r="7" spans="3:13" ht="20.25" customHeight="1" x14ac:dyDescent="0.2">
      <c r="C7" s="154" t="s">
        <v>33</v>
      </c>
      <c r="D7" s="3" t="s">
        <v>39</v>
      </c>
      <c r="E7" s="151" t="s">
        <v>38</v>
      </c>
      <c r="F7" s="152"/>
      <c r="G7" s="75">
        <v>12</v>
      </c>
      <c r="H7" s="93"/>
      <c r="I7" s="51">
        <v>13</v>
      </c>
      <c r="J7" s="39"/>
    </row>
    <row r="8" spans="3:13" ht="20.25" customHeight="1" x14ac:dyDescent="0.2">
      <c r="C8" s="154"/>
      <c r="D8" s="3" t="s">
        <v>40</v>
      </c>
      <c r="E8" s="29">
        <v>1</v>
      </c>
      <c r="F8" s="78" t="s">
        <v>19</v>
      </c>
      <c r="G8" s="75">
        <v>14</v>
      </c>
      <c r="H8" s="99"/>
      <c r="I8" s="83">
        <v>15</v>
      </c>
      <c r="J8" s="39"/>
    </row>
    <row r="9" spans="3:13" ht="20.25" customHeight="1" x14ac:dyDescent="0.2">
      <c r="C9" s="154"/>
      <c r="D9" s="3" t="s">
        <v>41</v>
      </c>
      <c r="E9" s="29">
        <v>2</v>
      </c>
      <c r="F9" s="78" t="s">
        <v>19</v>
      </c>
      <c r="G9" s="75">
        <v>16</v>
      </c>
      <c r="H9" s="99"/>
      <c r="I9" s="51">
        <v>17</v>
      </c>
      <c r="J9" s="39"/>
    </row>
    <row r="10" spans="3:13" ht="20.25" customHeight="1" x14ac:dyDescent="0.2">
      <c r="C10" s="154"/>
      <c r="D10" s="3" t="s">
        <v>42</v>
      </c>
      <c r="E10" s="29">
        <v>3</v>
      </c>
      <c r="F10" s="78" t="s">
        <v>19</v>
      </c>
      <c r="G10" s="75">
        <v>18</v>
      </c>
      <c r="H10" s="93"/>
      <c r="I10" s="83">
        <v>19</v>
      </c>
      <c r="J10" s="39"/>
    </row>
    <row r="11" spans="3:13" ht="20.25" customHeight="1" x14ac:dyDescent="0.2">
      <c r="C11" s="154" t="s">
        <v>34</v>
      </c>
      <c r="D11" s="3" t="s">
        <v>43</v>
      </c>
      <c r="E11" s="29">
        <v>4</v>
      </c>
      <c r="F11" s="78" t="s">
        <v>19</v>
      </c>
      <c r="G11" s="75">
        <v>20</v>
      </c>
      <c r="H11" s="93"/>
      <c r="I11" s="51">
        <v>21</v>
      </c>
      <c r="J11" s="39"/>
      <c r="M11" s="19"/>
    </row>
    <row r="12" spans="3:13" ht="20.25" customHeight="1" x14ac:dyDescent="0.2">
      <c r="C12" s="154"/>
      <c r="D12" s="3" t="s">
        <v>44</v>
      </c>
      <c r="E12" s="29">
        <v>5</v>
      </c>
      <c r="F12" s="78" t="s">
        <v>19</v>
      </c>
      <c r="G12" s="75">
        <v>22</v>
      </c>
      <c r="H12" s="93"/>
      <c r="I12" s="83">
        <v>23</v>
      </c>
      <c r="J12" s="39"/>
      <c r="M12" s="19"/>
    </row>
    <row r="13" spans="3:13" ht="20.25" customHeight="1" x14ac:dyDescent="0.2">
      <c r="C13" s="156" t="s">
        <v>45</v>
      </c>
      <c r="D13" s="157"/>
      <c r="E13" s="29">
        <v>6</v>
      </c>
      <c r="F13" s="78" t="s">
        <v>19</v>
      </c>
      <c r="G13" s="75">
        <v>24</v>
      </c>
      <c r="H13" s="84"/>
      <c r="I13" s="51">
        <v>25</v>
      </c>
      <c r="J13" s="39"/>
    </row>
    <row r="14" spans="3:13" ht="20.25" customHeight="1" x14ac:dyDescent="0.2">
      <c r="C14" s="73" t="s">
        <v>148</v>
      </c>
      <c r="D14" s="35"/>
      <c r="E14" s="72">
        <v>7</v>
      </c>
      <c r="F14" s="78" t="s">
        <v>19</v>
      </c>
      <c r="G14" s="75"/>
      <c r="H14" s="93"/>
      <c r="I14" s="83"/>
      <c r="J14" s="39"/>
    </row>
    <row r="15" spans="3:13" ht="20.25" customHeight="1" x14ac:dyDescent="0.2">
      <c r="C15" s="32" t="s">
        <v>46</v>
      </c>
      <c r="D15" s="34"/>
      <c r="E15" s="29">
        <v>8</v>
      </c>
      <c r="F15" s="78" t="s">
        <v>19</v>
      </c>
      <c r="G15" s="75">
        <v>26</v>
      </c>
      <c r="H15" s="99"/>
      <c r="I15" s="51">
        <v>27</v>
      </c>
      <c r="J15" s="39"/>
    </row>
    <row r="16" spans="3:13" ht="20.25" customHeight="1" x14ac:dyDescent="0.2">
      <c r="C16" s="154" t="s">
        <v>47</v>
      </c>
      <c r="D16" s="3" t="s">
        <v>48</v>
      </c>
      <c r="E16" s="151" t="s">
        <v>49</v>
      </c>
      <c r="F16" s="152"/>
      <c r="G16" s="75">
        <v>28</v>
      </c>
      <c r="H16" s="93"/>
      <c r="I16" s="83">
        <v>29</v>
      </c>
      <c r="J16" s="39"/>
    </row>
    <row r="17" spans="3:10" ht="20.25" customHeight="1" thickBot="1" x14ac:dyDescent="0.25">
      <c r="C17" s="155"/>
      <c r="D17" s="4" t="s">
        <v>50</v>
      </c>
      <c r="E17" s="158" t="s">
        <v>49</v>
      </c>
      <c r="F17" s="159"/>
      <c r="G17" s="77">
        <v>30</v>
      </c>
      <c r="H17" s="100"/>
      <c r="I17" s="85">
        <v>31</v>
      </c>
      <c r="J17" s="24"/>
    </row>
    <row r="18" spans="3:10" ht="13.5" thickBot="1" x14ac:dyDescent="0.25">
      <c r="C18" s="10"/>
      <c r="D18" s="10"/>
      <c r="E18" s="10"/>
      <c r="F18" s="10"/>
      <c r="G18" s="10"/>
      <c r="H18" s="10"/>
      <c r="I18" s="10"/>
      <c r="J18" s="10"/>
    </row>
    <row r="19" spans="3:10" x14ac:dyDescent="0.2">
      <c r="D19" s="148" t="s">
        <v>147</v>
      </c>
      <c r="E19" s="67"/>
      <c r="F19" s="68" t="s">
        <v>54</v>
      </c>
      <c r="G19" s="97"/>
      <c r="H19" s="47">
        <f>SUM(H8:H11)</f>
        <v>0</v>
      </c>
      <c r="I19" s="47"/>
      <c r="J19" s="47"/>
    </row>
    <row r="20" spans="3:10" ht="13.5" thickBot="1" x14ac:dyDescent="0.25">
      <c r="D20" s="149"/>
      <c r="E20" s="69"/>
      <c r="F20" s="70" t="s">
        <v>149</v>
      </c>
      <c r="G20" s="97"/>
      <c r="H20" s="47">
        <f>SUM(H12:H15)</f>
        <v>0</v>
      </c>
      <c r="I20" s="47"/>
      <c r="J20" s="47"/>
    </row>
    <row r="21" spans="3:10" x14ac:dyDescent="0.2">
      <c r="H21" s="59">
        <f>+H20-H19</f>
        <v>0</v>
      </c>
      <c r="I21" s="59"/>
      <c r="J21" s="59"/>
    </row>
    <row r="22" spans="3:10" x14ac:dyDescent="0.2">
      <c r="C22" s="1" t="s">
        <v>53</v>
      </c>
    </row>
  </sheetData>
  <mergeCells count="12">
    <mergeCell ref="D19:D20"/>
    <mergeCell ref="C3:J3"/>
    <mergeCell ref="C4:J4"/>
    <mergeCell ref="E7:F7"/>
    <mergeCell ref="E6:F6"/>
    <mergeCell ref="C16:C17"/>
    <mergeCell ref="C7:C10"/>
    <mergeCell ref="C11:C12"/>
    <mergeCell ref="C13:D13"/>
    <mergeCell ref="E16:F16"/>
    <mergeCell ref="E17:F17"/>
    <mergeCell ref="C6:D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3:N31"/>
  <sheetViews>
    <sheetView zoomScale="110" zoomScaleNormal="110" workbookViewId="0">
      <selection activeCell="J21" sqref="J9:J21"/>
    </sheetView>
  </sheetViews>
  <sheetFormatPr baseColWidth="10" defaultColWidth="11.42578125" defaultRowHeight="12.75" x14ac:dyDescent="0.2"/>
  <cols>
    <col min="1" max="1" width="11.42578125" style="1"/>
    <col min="2" max="2" width="11.42578125" style="1" customWidth="1"/>
    <col min="3" max="3" width="20.7109375" style="1" customWidth="1"/>
    <col min="4" max="4" width="30.7109375" style="1" customWidth="1"/>
    <col min="5" max="5" width="5.7109375" style="1" customWidth="1"/>
    <col min="6" max="6" width="7.7109375" style="1" customWidth="1"/>
    <col min="7" max="7" width="4" style="1" bestFit="1" customWidth="1"/>
    <col min="8" max="8" width="20.7109375" style="1" customWidth="1"/>
    <col min="9" max="9" width="4" style="1" bestFit="1" customWidth="1"/>
    <col min="10" max="10" width="20.7109375" style="1" customWidth="1"/>
    <col min="11" max="11" width="5" style="1" customWidth="1"/>
    <col min="12" max="12" width="20.7109375" style="1" customWidth="1"/>
    <col min="13" max="13" width="4" style="1" bestFit="1" customWidth="1"/>
    <col min="14" max="14" width="20.7109375" style="1" customWidth="1"/>
    <col min="15" max="16384" width="11.42578125" style="1"/>
  </cols>
  <sheetData>
    <row r="3" spans="3:14" ht="15" customHeight="1" x14ac:dyDescent="0.2">
      <c r="C3" s="144" t="s">
        <v>55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3:14" x14ac:dyDescent="0.2">
      <c r="C4" s="150" t="s">
        <v>56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3:14" ht="13.5" thickBot="1" x14ac:dyDescent="0.25"/>
    <row r="6" spans="3:14" ht="20.25" customHeight="1" x14ac:dyDescent="0.2">
      <c r="C6" s="160" t="s">
        <v>35</v>
      </c>
      <c r="D6" s="161"/>
      <c r="E6" s="153" t="s">
        <v>36</v>
      </c>
      <c r="F6" s="153"/>
      <c r="G6" s="166" t="s">
        <v>3</v>
      </c>
      <c r="H6" s="161"/>
      <c r="I6" s="166" t="s">
        <v>5</v>
      </c>
      <c r="J6" s="161"/>
      <c r="K6" s="166" t="s">
        <v>10</v>
      </c>
      <c r="L6" s="161"/>
      <c r="M6" s="166" t="s">
        <v>24</v>
      </c>
      <c r="N6" s="167"/>
    </row>
    <row r="7" spans="3:14" ht="20.25" customHeight="1" x14ac:dyDescent="0.2">
      <c r="C7" s="154" t="s">
        <v>33</v>
      </c>
      <c r="D7" s="3" t="s">
        <v>39</v>
      </c>
      <c r="E7" s="151" t="s">
        <v>38</v>
      </c>
      <c r="F7" s="151"/>
      <c r="G7" s="75">
        <v>62</v>
      </c>
      <c r="H7" s="14"/>
      <c r="I7" s="37">
        <v>63</v>
      </c>
      <c r="J7" s="37"/>
      <c r="K7" s="37"/>
      <c r="L7" s="21"/>
      <c r="M7" s="71"/>
      <c r="N7" s="41"/>
    </row>
    <row r="8" spans="3:14" ht="20.25" customHeight="1" x14ac:dyDescent="0.2">
      <c r="C8" s="154"/>
      <c r="D8" s="3" t="s">
        <v>40</v>
      </c>
      <c r="E8" s="29">
        <v>1</v>
      </c>
      <c r="F8" s="29" t="s">
        <v>19</v>
      </c>
      <c r="G8" s="75">
        <v>66</v>
      </c>
      <c r="H8" s="14"/>
      <c r="I8" s="37">
        <v>67</v>
      </c>
      <c r="J8" s="37"/>
      <c r="K8" s="37"/>
      <c r="L8" s="21"/>
      <c r="M8" s="71"/>
      <c r="N8" s="41"/>
    </row>
    <row r="9" spans="3:14" ht="20.25" customHeight="1" x14ac:dyDescent="0.2">
      <c r="C9" s="154"/>
      <c r="D9" s="3" t="s">
        <v>41</v>
      </c>
      <c r="E9" s="29">
        <v>2</v>
      </c>
      <c r="F9" s="29" t="s">
        <v>19</v>
      </c>
      <c r="G9" s="75">
        <v>70</v>
      </c>
      <c r="H9" s="14"/>
      <c r="I9" s="37">
        <v>71</v>
      </c>
      <c r="J9" s="53"/>
      <c r="K9" s="37"/>
      <c r="L9" s="21"/>
      <c r="M9" s="71"/>
      <c r="N9" s="41"/>
    </row>
    <row r="10" spans="3:14" ht="20.25" customHeight="1" x14ac:dyDescent="0.2">
      <c r="C10" s="154"/>
      <c r="D10" s="3" t="s">
        <v>42</v>
      </c>
      <c r="E10" s="29">
        <v>3</v>
      </c>
      <c r="F10" s="29" t="s">
        <v>19</v>
      </c>
      <c r="G10" s="75">
        <v>74</v>
      </c>
      <c r="H10" s="14"/>
      <c r="I10" s="37">
        <v>75</v>
      </c>
      <c r="J10" s="53"/>
      <c r="K10" s="37"/>
      <c r="L10" s="21"/>
      <c r="M10" s="71"/>
      <c r="N10" s="41"/>
    </row>
    <row r="11" spans="3:14" ht="20.25" customHeight="1" x14ac:dyDescent="0.2">
      <c r="C11" s="154" t="s">
        <v>34</v>
      </c>
      <c r="D11" s="3" t="s">
        <v>43</v>
      </c>
      <c r="E11" s="29">
        <v>4</v>
      </c>
      <c r="F11" s="29" t="s">
        <v>19</v>
      </c>
      <c r="G11" s="75">
        <v>78</v>
      </c>
      <c r="H11" s="14"/>
      <c r="I11" s="37">
        <v>79</v>
      </c>
      <c r="J11" s="53"/>
      <c r="K11" s="37">
        <v>80</v>
      </c>
      <c r="L11" s="14"/>
      <c r="M11" s="71">
        <v>81</v>
      </c>
      <c r="N11" s="39"/>
    </row>
    <row r="12" spans="3:14" ht="20.25" customHeight="1" x14ac:dyDescent="0.2">
      <c r="C12" s="154"/>
      <c r="D12" s="3" t="s">
        <v>44</v>
      </c>
      <c r="E12" s="29">
        <v>5</v>
      </c>
      <c r="F12" s="29" t="s">
        <v>19</v>
      </c>
      <c r="G12" s="75">
        <v>82</v>
      </c>
      <c r="H12" s="14"/>
      <c r="I12" s="37">
        <v>83</v>
      </c>
      <c r="J12" s="53"/>
      <c r="K12" s="37">
        <v>84</v>
      </c>
      <c r="L12" s="14"/>
      <c r="M12" s="71">
        <v>85</v>
      </c>
      <c r="N12" s="39"/>
    </row>
    <row r="13" spans="3:14" ht="20.25" customHeight="1" x14ac:dyDescent="0.2">
      <c r="C13" s="156" t="s">
        <v>59</v>
      </c>
      <c r="D13" s="157"/>
      <c r="E13" s="29">
        <v>6</v>
      </c>
      <c r="F13" s="29" t="s">
        <v>19</v>
      </c>
      <c r="G13" s="75">
        <v>86</v>
      </c>
      <c r="H13" s="14"/>
      <c r="I13" s="37">
        <v>87</v>
      </c>
      <c r="J13" s="53"/>
      <c r="K13" s="37">
        <v>88</v>
      </c>
      <c r="L13" s="14"/>
      <c r="M13" s="71">
        <v>89</v>
      </c>
      <c r="N13" s="39"/>
    </row>
    <row r="14" spans="3:14" ht="20.25" customHeight="1" x14ac:dyDescent="0.2">
      <c r="C14" s="32" t="s">
        <v>60</v>
      </c>
      <c r="D14" s="34"/>
      <c r="E14" s="29">
        <v>7</v>
      </c>
      <c r="F14" s="29" t="s">
        <v>19</v>
      </c>
      <c r="G14" s="75">
        <v>90</v>
      </c>
      <c r="H14" s="14"/>
      <c r="I14" s="37">
        <v>91</v>
      </c>
      <c r="J14" s="53"/>
      <c r="K14" s="37">
        <v>92</v>
      </c>
      <c r="L14" s="21"/>
      <c r="M14" s="71">
        <v>93</v>
      </c>
      <c r="N14" s="41"/>
    </row>
    <row r="15" spans="3:14" ht="20.25" customHeight="1" x14ac:dyDescent="0.2">
      <c r="C15" s="32" t="s">
        <v>61</v>
      </c>
      <c r="D15" s="34"/>
      <c r="E15" s="29">
        <v>8</v>
      </c>
      <c r="F15" s="29"/>
      <c r="G15" s="75">
        <v>94</v>
      </c>
      <c r="H15" s="14"/>
      <c r="I15" s="37">
        <v>95</v>
      </c>
      <c r="J15" s="53"/>
      <c r="K15" s="37">
        <v>96</v>
      </c>
      <c r="L15" s="14"/>
      <c r="M15" s="71">
        <v>97</v>
      </c>
      <c r="N15" s="39"/>
    </row>
    <row r="16" spans="3:14" ht="20.25" customHeight="1" x14ac:dyDescent="0.2">
      <c r="C16" s="162" t="s">
        <v>65</v>
      </c>
      <c r="D16" s="35" t="s">
        <v>62</v>
      </c>
      <c r="E16" s="29">
        <v>9</v>
      </c>
      <c r="F16" s="29"/>
      <c r="G16" s="75">
        <v>98</v>
      </c>
      <c r="H16" s="14"/>
      <c r="I16" s="37">
        <v>99</v>
      </c>
      <c r="J16" s="53"/>
      <c r="K16" s="37">
        <v>100</v>
      </c>
      <c r="L16" s="14"/>
      <c r="M16" s="71">
        <v>101</v>
      </c>
      <c r="N16" s="39"/>
    </row>
    <row r="17" spans="3:14" ht="20.25" customHeight="1" x14ac:dyDescent="0.2">
      <c r="C17" s="163"/>
      <c r="D17" s="35" t="s">
        <v>63</v>
      </c>
      <c r="E17" s="29">
        <v>10</v>
      </c>
      <c r="F17" s="29"/>
      <c r="G17" s="75">
        <v>102</v>
      </c>
      <c r="H17" s="14"/>
      <c r="I17" s="37">
        <v>103</v>
      </c>
      <c r="J17" s="53"/>
      <c r="K17" s="37">
        <v>104</v>
      </c>
      <c r="L17" s="14"/>
      <c r="M17" s="71">
        <v>105</v>
      </c>
      <c r="N17" s="39"/>
    </row>
    <row r="18" spans="3:14" ht="20.25" customHeight="1" x14ac:dyDescent="0.2">
      <c r="C18" s="163"/>
      <c r="D18" s="35" t="s">
        <v>64</v>
      </c>
      <c r="E18" s="29">
        <v>11</v>
      </c>
      <c r="F18" s="29"/>
      <c r="G18" s="75">
        <v>106</v>
      </c>
      <c r="H18" s="14"/>
      <c r="I18" s="37">
        <v>107</v>
      </c>
      <c r="J18" s="53"/>
      <c r="K18" s="37">
        <v>108</v>
      </c>
      <c r="L18" s="14"/>
      <c r="M18" s="71">
        <v>109</v>
      </c>
      <c r="N18" s="39"/>
    </row>
    <row r="19" spans="3:14" ht="20.25" customHeight="1" x14ac:dyDescent="0.2">
      <c r="C19" s="164"/>
      <c r="D19" s="35" t="s">
        <v>39</v>
      </c>
      <c r="E19" s="152" t="s">
        <v>38</v>
      </c>
      <c r="F19" s="165"/>
      <c r="G19" s="75">
        <v>110</v>
      </c>
      <c r="H19" s="14"/>
      <c r="I19" s="37">
        <v>111</v>
      </c>
      <c r="J19" s="53"/>
      <c r="K19" s="37">
        <v>112</v>
      </c>
      <c r="L19" s="14"/>
      <c r="M19" s="71">
        <v>113</v>
      </c>
      <c r="N19" s="39"/>
    </row>
    <row r="20" spans="3:14" ht="20.25" customHeight="1" x14ac:dyDescent="0.2">
      <c r="C20" s="154" t="s">
        <v>47</v>
      </c>
      <c r="D20" s="3" t="s">
        <v>48</v>
      </c>
      <c r="E20" s="151" t="s">
        <v>49</v>
      </c>
      <c r="F20" s="151"/>
      <c r="G20" s="75">
        <v>114</v>
      </c>
      <c r="H20" s="14"/>
      <c r="I20" s="37">
        <v>115</v>
      </c>
      <c r="J20" s="53"/>
      <c r="K20" s="37">
        <v>116</v>
      </c>
      <c r="L20" s="14"/>
      <c r="M20" s="71">
        <v>117</v>
      </c>
      <c r="N20" s="39"/>
    </row>
    <row r="21" spans="3:14" ht="20.25" customHeight="1" thickBot="1" x14ac:dyDescent="0.25">
      <c r="C21" s="155"/>
      <c r="D21" s="4" t="s">
        <v>50</v>
      </c>
      <c r="E21" s="158" t="s">
        <v>49</v>
      </c>
      <c r="F21" s="158"/>
      <c r="G21" s="77">
        <v>118</v>
      </c>
      <c r="H21" s="33"/>
      <c r="I21" s="33">
        <v>119</v>
      </c>
      <c r="J21" s="87"/>
      <c r="K21" s="33">
        <v>120</v>
      </c>
      <c r="L21" s="33"/>
      <c r="M21" s="33">
        <v>121</v>
      </c>
      <c r="N21" s="40"/>
    </row>
    <row r="22" spans="3:14" x14ac:dyDescent="0.2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3:14" x14ac:dyDescent="0.2">
      <c r="F23" s="45" t="s">
        <v>57</v>
      </c>
      <c r="G23" s="45"/>
      <c r="H23" s="13"/>
      <c r="I23" s="74"/>
      <c r="J23" s="47">
        <f>J8+J9+J11+J13</f>
        <v>0</v>
      </c>
      <c r="K23" s="47"/>
      <c r="L23" s="13"/>
      <c r="M23" s="74"/>
      <c r="N23" s="13"/>
    </row>
    <row r="24" spans="3:14" x14ac:dyDescent="0.2">
      <c r="F24" s="45" t="s">
        <v>58</v>
      </c>
      <c r="G24" s="45"/>
      <c r="H24" s="13"/>
      <c r="I24" s="74"/>
      <c r="J24" s="47">
        <f>J12+J15+J16+J17+J18</f>
        <v>0</v>
      </c>
      <c r="K24" s="47"/>
      <c r="L24" s="13"/>
      <c r="M24" s="74"/>
      <c r="N24" s="13"/>
    </row>
    <row r="26" spans="3:14" x14ac:dyDescent="0.2">
      <c r="J26" s="19">
        <f>J23-J24</f>
        <v>0</v>
      </c>
      <c r="K26" s="19"/>
    </row>
    <row r="31" spans="3:14" x14ac:dyDescent="0.2">
      <c r="C31" s="1" t="s">
        <v>53</v>
      </c>
    </row>
  </sheetData>
  <mergeCells count="17">
    <mergeCell ref="C6:D6"/>
    <mergeCell ref="E6:F6"/>
    <mergeCell ref="C7:C10"/>
    <mergeCell ref="E7:F7"/>
    <mergeCell ref="C3:N3"/>
    <mergeCell ref="C4:N4"/>
    <mergeCell ref="G6:H6"/>
    <mergeCell ref="I6:J6"/>
    <mergeCell ref="K6:L6"/>
    <mergeCell ref="M6:N6"/>
    <mergeCell ref="C11:C12"/>
    <mergeCell ref="C13:D13"/>
    <mergeCell ref="C20:C21"/>
    <mergeCell ref="E20:F20"/>
    <mergeCell ref="E21:F21"/>
    <mergeCell ref="C16:C19"/>
    <mergeCell ref="E19:F19"/>
  </mergeCells>
  <pageMargins left="0.7" right="0.7" top="0.75" bottom="0.75" header="0.3" footer="0.3"/>
  <pageSetup paperSize="9" scale="8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3:P41"/>
  <sheetViews>
    <sheetView zoomScale="112" zoomScaleNormal="112" workbookViewId="0">
      <selection activeCell="C13" sqref="C13"/>
    </sheetView>
  </sheetViews>
  <sheetFormatPr baseColWidth="10" defaultColWidth="11.42578125" defaultRowHeight="12.75" x14ac:dyDescent="0.2"/>
  <cols>
    <col min="1" max="1" width="11.42578125" style="1" customWidth="1"/>
    <col min="2" max="2" width="20.7109375" style="1" customWidth="1"/>
    <col min="3" max="3" width="34.7109375" style="1" customWidth="1"/>
    <col min="4" max="4" width="5.7109375" style="1" customWidth="1"/>
    <col min="5" max="5" width="7.7109375" style="1" customWidth="1"/>
    <col min="6" max="6" width="4" style="1" bestFit="1" customWidth="1"/>
    <col min="7" max="7" width="22" style="1" customWidth="1"/>
    <col min="8" max="8" width="4" style="1" bestFit="1" customWidth="1"/>
    <col min="9" max="9" width="20.7109375" style="1" customWidth="1"/>
    <col min="10" max="10" width="4" style="1" bestFit="1" customWidth="1"/>
    <col min="11" max="11" width="20.7109375" style="1" customWidth="1"/>
    <col min="12" max="12" width="11.42578125" style="84"/>
    <col min="13" max="13" width="11.42578125" style="1"/>
    <col min="14" max="14" width="18.42578125" style="1" customWidth="1"/>
    <col min="15" max="16384" width="11.42578125" style="1"/>
  </cols>
  <sheetData>
    <row r="3" spans="2:14" ht="15" customHeight="1" x14ac:dyDescent="0.2">
      <c r="B3" s="144" t="s">
        <v>66</v>
      </c>
      <c r="C3" s="144"/>
      <c r="D3" s="144"/>
      <c r="E3" s="144"/>
      <c r="F3" s="144"/>
      <c r="G3" s="144"/>
      <c r="H3" s="144"/>
      <c r="I3" s="144"/>
      <c r="J3" s="144"/>
      <c r="K3" s="144"/>
    </row>
    <row r="4" spans="2:14" x14ac:dyDescent="0.2">
      <c r="B4" s="150" t="s">
        <v>67</v>
      </c>
      <c r="C4" s="150"/>
      <c r="D4" s="150"/>
      <c r="E4" s="150"/>
      <c r="F4" s="150"/>
      <c r="G4" s="150"/>
      <c r="H4" s="150"/>
      <c r="I4" s="150"/>
      <c r="J4" s="150"/>
      <c r="K4" s="150"/>
    </row>
    <row r="5" spans="2:14" ht="13.5" thickBot="1" x14ac:dyDescent="0.25"/>
    <row r="6" spans="2:14" ht="20.25" customHeight="1" x14ac:dyDescent="0.2">
      <c r="B6" s="160" t="s">
        <v>35</v>
      </c>
      <c r="C6" s="161"/>
      <c r="D6" s="153" t="s">
        <v>36</v>
      </c>
      <c r="E6" s="153"/>
      <c r="F6" s="76"/>
      <c r="G6" s="30" t="s">
        <v>75</v>
      </c>
      <c r="H6" s="76"/>
      <c r="I6" s="30" t="s">
        <v>76</v>
      </c>
      <c r="J6" s="95"/>
      <c r="K6" s="38" t="s">
        <v>77</v>
      </c>
    </row>
    <row r="7" spans="2:14" ht="20.25" customHeight="1" x14ac:dyDescent="0.2">
      <c r="B7" s="66" t="s">
        <v>33</v>
      </c>
      <c r="C7" s="65"/>
      <c r="D7" s="49"/>
      <c r="E7" s="49"/>
      <c r="F7" s="96">
        <v>32</v>
      </c>
      <c r="G7" s="14"/>
      <c r="H7" s="71">
        <v>33</v>
      </c>
      <c r="I7" s="71"/>
      <c r="J7" s="71">
        <v>34</v>
      </c>
      <c r="K7" s="39"/>
    </row>
    <row r="8" spans="2:14" ht="20.25" customHeight="1" x14ac:dyDescent="0.2">
      <c r="B8" s="154" t="s">
        <v>34</v>
      </c>
      <c r="C8" s="3" t="s">
        <v>43</v>
      </c>
      <c r="D8" s="29">
        <v>1</v>
      </c>
      <c r="E8" s="29" t="s">
        <v>19</v>
      </c>
      <c r="F8" s="75">
        <v>124</v>
      </c>
      <c r="G8" s="71"/>
      <c r="H8" s="71">
        <v>125</v>
      </c>
      <c r="I8" s="71"/>
      <c r="J8" s="71">
        <v>126</v>
      </c>
      <c r="K8" s="39"/>
      <c r="L8" s="88"/>
      <c r="M8" s="59"/>
    </row>
    <row r="9" spans="2:14" ht="20.25" customHeight="1" x14ac:dyDescent="0.2">
      <c r="B9" s="154"/>
      <c r="C9" s="3" t="s">
        <v>44</v>
      </c>
      <c r="D9" s="29">
        <v>2</v>
      </c>
      <c r="E9" s="29" t="s">
        <v>19</v>
      </c>
      <c r="F9" s="75">
        <v>127</v>
      </c>
      <c r="G9" s="71"/>
      <c r="H9" s="71">
        <v>128</v>
      </c>
      <c r="I9" s="71"/>
      <c r="J9" s="71">
        <v>129</v>
      </c>
      <c r="K9" s="39"/>
      <c r="L9" s="88"/>
      <c r="M9" s="59"/>
      <c r="N9" s="19"/>
    </row>
    <row r="10" spans="2:14" ht="20.25" customHeight="1" x14ac:dyDescent="0.2">
      <c r="B10" s="156" t="s">
        <v>68</v>
      </c>
      <c r="C10" s="157"/>
      <c r="D10" s="29">
        <v>3</v>
      </c>
      <c r="E10" s="29" t="s">
        <v>19</v>
      </c>
      <c r="F10" s="75">
        <v>130</v>
      </c>
      <c r="G10" s="71"/>
      <c r="H10" s="71">
        <v>131</v>
      </c>
      <c r="I10" s="71"/>
      <c r="J10" s="71">
        <v>132</v>
      </c>
      <c r="K10" s="39"/>
      <c r="L10" s="88"/>
      <c r="M10" s="59"/>
    </row>
    <row r="11" spans="2:14" ht="20.25" customHeight="1" x14ac:dyDescent="0.2">
      <c r="B11" s="32" t="s">
        <v>69</v>
      </c>
      <c r="C11" s="34"/>
      <c r="D11" s="29">
        <v>4</v>
      </c>
      <c r="E11" s="29" t="s">
        <v>19</v>
      </c>
      <c r="F11" s="75">
        <v>133</v>
      </c>
      <c r="G11" s="71"/>
      <c r="H11" s="71">
        <v>134</v>
      </c>
      <c r="I11" s="71"/>
      <c r="J11" s="71">
        <v>135</v>
      </c>
      <c r="K11" s="43"/>
    </row>
    <row r="12" spans="2:14" ht="20.25" customHeight="1" x14ac:dyDescent="0.2">
      <c r="B12" s="162" t="s">
        <v>65</v>
      </c>
      <c r="C12" s="35" t="s">
        <v>70</v>
      </c>
      <c r="D12" s="29">
        <v>5</v>
      </c>
      <c r="E12" s="29" t="s">
        <v>19</v>
      </c>
      <c r="F12" s="75">
        <v>136</v>
      </c>
      <c r="G12" s="14"/>
      <c r="H12" s="71">
        <v>137</v>
      </c>
      <c r="I12" s="61"/>
      <c r="J12" s="71">
        <v>138</v>
      </c>
      <c r="K12" s="39"/>
      <c r="L12" s="88"/>
    </row>
    <row r="13" spans="2:14" ht="20.25" customHeight="1" x14ac:dyDescent="0.2">
      <c r="B13" s="163"/>
      <c r="C13" s="35" t="s">
        <v>71</v>
      </c>
      <c r="D13" s="29">
        <v>6</v>
      </c>
      <c r="E13" s="29" t="s">
        <v>19</v>
      </c>
      <c r="F13" s="75">
        <v>139</v>
      </c>
      <c r="G13" s="51"/>
      <c r="H13" s="71">
        <v>140</v>
      </c>
      <c r="I13" s="51"/>
      <c r="J13" s="71">
        <v>141</v>
      </c>
      <c r="K13" s="39"/>
    </row>
    <row r="14" spans="2:14" ht="20.25" customHeight="1" x14ac:dyDescent="0.2">
      <c r="B14" s="163"/>
      <c r="C14" s="35" t="s">
        <v>72</v>
      </c>
      <c r="D14" s="29">
        <v>7</v>
      </c>
      <c r="E14" s="29" t="s">
        <v>19</v>
      </c>
      <c r="F14" s="75">
        <v>142</v>
      </c>
      <c r="G14" s="51"/>
      <c r="H14" s="71">
        <v>143</v>
      </c>
      <c r="I14" s="51"/>
      <c r="J14" s="71">
        <v>144</v>
      </c>
      <c r="K14" s="39"/>
      <c r="L14" s="88"/>
    </row>
    <row r="15" spans="2:14" ht="20.25" customHeight="1" x14ac:dyDescent="0.2">
      <c r="B15" s="163"/>
      <c r="C15" s="35" t="s">
        <v>73</v>
      </c>
      <c r="D15" s="42">
        <v>8</v>
      </c>
      <c r="E15" s="29" t="s">
        <v>19</v>
      </c>
      <c r="F15" s="75">
        <v>145</v>
      </c>
      <c r="G15" s="51"/>
      <c r="H15" s="71">
        <v>146</v>
      </c>
      <c r="I15" s="51"/>
      <c r="J15" s="71">
        <v>147</v>
      </c>
      <c r="K15" s="39"/>
    </row>
    <row r="16" spans="2:14" ht="20.25" customHeight="1" x14ac:dyDescent="0.2">
      <c r="B16" s="163"/>
      <c r="C16" s="35" t="s">
        <v>74</v>
      </c>
      <c r="D16" s="42">
        <v>9</v>
      </c>
      <c r="E16" s="29" t="s">
        <v>19</v>
      </c>
      <c r="F16" s="75">
        <v>148</v>
      </c>
      <c r="G16" s="51"/>
      <c r="H16" s="71">
        <v>149</v>
      </c>
      <c r="I16" s="51"/>
      <c r="J16" s="71">
        <v>150</v>
      </c>
      <c r="K16" s="39"/>
      <c r="L16" s="88"/>
    </row>
    <row r="17" spans="2:16" ht="20.25" customHeight="1" x14ac:dyDescent="0.2">
      <c r="B17" s="163"/>
      <c r="C17" s="35" t="s">
        <v>64</v>
      </c>
      <c r="D17" s="42">
        <v>10</v>
      </c>
      <c r="E17" s="29" t="s">
        <v>19</v>
      </c>
      <c r="F17" s="75">
        <v>151</v>
      </c>
      <c r="G17" s="51"/>
      <c r="H17" s="71">
        <v>152</v>
      </c>
      <c r="I17" s="51"/>
      <c r="J17" s="71">
        <v>153</v>
      </c>
      <c r="K17" s="39"/>
      <c r="P17" s="19"/>
    </row>
    <row r="18" spans="2:16" ht="20.25" customHeight="1" x14ac:dyDescent="0.2">
      <c r="B18" s="164"/>
      <c r="C18" s="35" t="s">
        <v>39</v>
      </c>
      <c r="D18" s="152" t="s">
        <v>38</v>
      </c>
      <c r="E18" s="165"/>
      <c r="F18" s="75">
        <v>154</v>
      </c>
      <c r="G18" s="71"/>
      <c r="H18" s="71">
        <v>155</v>
      </c>
      <c r="I18" s="71"/>
      <c r="J18" s="71">
        <v>156</v>
      </c>
      <c r="K18" s="39"/>
    </row>
    <row r="19" spans="2:16" ht="20.25" customHeight="1" x14ac:dyDescent="0.2">
      <c r="B19" s="154" t="s">
        <v>47</v>
      </c>
      <c r="C19" s="3" t="s">
        <v>48</v>
      </c>
      <c r="D19" s="151" t="s">
        <v>49</v>
      </c>
      <c r="E19" s="151"/>
      <c r="F19" s="75">
        <v>157</v>
      </c>
      <c r="G19" s="14"/>
      <c r="H19" s="71">
        <v>158</v>
      </c>
      <c r="I19" s="14"/>
      <c r="J19" s="71">
        <v>159</v>
      </c>
      <c r="K19" s="39"/>
    </row>
    <row r="20" spans="2:16" ht="20.25" customHeight="1" thickBot="1" x14ac:dyDescent="0.25">
      <c r="B20" s="155"/>
      <c r="C20" s="4" t="s">
        <v>50</v>
      </c>
      <c r="D20" s="158" t="s">
        <v>49</v>
      </c>
      <c r="E20" s="158"/>
      <c r="F20" s="77">
        <v>160</v>
      </c>
      <c r="G20" s="33"/>
      <c r="H20" s="33">
        <v>161</v>
      </c>
      <c r="I20" s="33"/>
      <c r="J20" s="33">
        <v>162</v>
      </c>
      <c r="K20" s="40"/>
    </row>
    <row r="21" spans="2:16" x14ac:dyDescent="0.2"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2:16" x14ac:dyDescent="0.2">
      <c r="E22" s="44" t="s">
        <v>78</v>
      </c>
      <c r="F22" s="44"/>
      <c r="G22" s="46">
        <f>G8+G10+G7</f>
        <v>0</v>
      </c>
      <c r="H22" s="46"/>
      <c r="I22" s="46">
        <f>I8+I10+I7</f>
        <v>0</v>
      </c>
      <c r="J22" s="46"/>
      <c r="K22" s="46">
        <f>K8+K10</f>
        <v>0</v>
      </c>
    </row>
    <row r="23" spans="2:16" x14ac:dyDescent="0.2">
      <c r="E23" s="44" t="s">
        <v>79</v>
      </c>
      <c r="F23" s="44"/>
      <c r="G23" s="46">
        <f>G9+G11+G12+G13+G14+G15+G16+G17</f>
        <v>0</v>
      </c>
      <c r="H23" s="46"/>
      <c r="I23" s="46">
        <f>I9+I11+I12+I13+I14+I15+I16+I17</f>
        <v>0</v>
      </c>
      <c r="J23" s="46"/>
      <c r="K23" s="46">
        <f>K9+K11+K12+K13+K14+K15+K16+K17</f>
        <v>0</v>
      </c>
    </row>
    <row r="24" spans="2:16" x14ac:dyDescent="0.2">
      <c r="G24" s="59">
        <f>+G23-G22</f>
        <v>0</v>
      </c>
      <c r="H24" s="59"/>
      <c r="I24" s="63">
        <f>+I23-I22</f>
        <v>0</v>
      </c>
      <c r="J24" s="63"/>
      <c r="N24" s="59"/>
    </row>
    <row r="25" spans="2:16" x14ac:dyDescent="0.2">
      <c r="O25" s="64"/>
    </row>
    <row r="26" spans="2:16" x14ac:dyDescent="0.2">
      <c r="I26" s="19"/>
      <c r="J26" s="19"/>
      <c r="N26" s="168"/>
      <c r="O26" s="169"/>
    </row>
    <row r="27" spans="2:16" x14ac:dyDescent="0.2">
      <c r="I27" s="19"/>
      <c r="J27" s="19"/>
      <c r="K27" s="59"/>
      <c r="N27" s="168"/>
      <c r="O27" s="150"/>
    </row>
    <row r="29" spans="2:16" x14ac:dyDescent="0.2">
      <c r="I29" s="19"/>
      <c r="J29" s="19"/>
    </row>
    <row r="30" spans="2:16" x14ac:dyDescent="0.2">
      <c r="B30" s="1" t="s">
        <v>53</v>
      </c>
    </row>
    <row r="31" spans="2:16" x14ac:dyDescent="0.2">
      <c r="I31" s="19"/>
      <c r="J31" s="19"/>
    </row>
    <row r="38" spans="13:16" x14ac:dyDescent="0.2">
      <c r="M38" s="1">
        <v>10073.44</v>
      </c>
      <c r="N38" s="1">
        <f>647.92+528.1</f>
        <v>1176.02</v>
      </c>
      <c r="O38" s="1">
        <f>647.92+1818.08</f>
        <v>2466</v>
      </c>
      <c r="P38" s="1">
        <f>+M38+N38-O38</f>
        <v>8783.4600000000009</v>
      </c>
    </row>
    <row r="39" spans="13:16" x14ac:dyDescent="0.2">
      <c r="M39" s="1">
        <v>8783.4629999999997</v>
      </c>
    </row>
    <row r="41" spans="13:16" x14ac:dyDescent="0.2">
      <c r="P41" s="19">
        <f>+P38-P17</f>
        <v>8783.4600000000009</v>
      </c>
    </row>
  </sheetData>
  <mergeCells count="13">
    <mergeCell ref="B3:K3"/>
    <mergeCell ref="B4:K4"/>
    <mergeCell ref="B6:C6"/>
    <mergeCell ref="D6:E6"/>
    <mergeCell ref="B8:B9"/>
    <mergeCell ref="N26:N27"/>
    <mergeCell ref="O26:O27"/>
    <mergeCell ref="B10:C10"/>
    <mergeCell ref="B12:B18"/>
    <mergeCell ref="D18:E18"/>
    <mergeCell ref="B19:B20"/>
    <mergeCell ref="D19:E19"/>
    <mergeCell ref="D20:E20"/>
  </mergeCells>
  <pageMargins left="0.7" right="0.7" top="0.75" bottom="0.75" header="0.3" footer="0.3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3:L31"/>
  <sheetViews>
    <sheetView zoomScale="130" zoomScaleNormal="130" workbookViewId="0">
      <selection activeCell="L9" sqref="L9"/>
    </sheetView>
  </sheetViews>
  <sheetFormatPr baseColWidth="10" defaultColWidth="11.42578125" defaultRowHeight="12.75" x14ac:dyDescent="0.2"/>
  <cols>
    <col min="1" max="1" width="11.42578125" style="1"/>
    <col min="2" max="2" width="11.42578125" style="1" customWidth="1"/>
    <col min="3" max="3" width="20.7109375" style="1" customWidth="1"/>
    <col min="4" max="4" width="34.7109375" style="1" customWidth="1"/>
    <col min="5" max="5" width="5.7109375" style="1" customWidth="1"/>
    <col min="6" max="6" width="7.7109375" style="1" customWidth="1"/>
    <col min="7" max="7" width="4" style="1" bestFit="1" customWidth="1"/>
    <col min="8" max="8" width="20.7109375" style="1" customWidth="1"/>
    <col min="9" max="9" width="4" style="1" bestFit="1" customWidth="1"/>
    <col min="10" max="10" width="27.5703125" style="1" customWidth="1"/>
    <col min="11" max="11" width="4" style="1" bestFit="1" customWidth="1"/>
    <col min="12" max="12" width="20.7109375" style="1" customWidth="1"/>
    <col min="13" max="16384" width="11.42578125" style="1"/>
  </cols>
  <sheetData>
    <row r="3" spans="3:12" ht="15" customHeight="1" x14ac:dyDescent="0.2">
      <c r="C3" s="144" t="s">
        <v>80</v>
      </c>
      <c r="D3" s="144"/>
      <c r="E3" s="144"/>
      <c r="F3" s="144"/>
      <c r="G3" s="144"/>
      <c r="H3" s="144"/>
      <c r="I3" s="144"/>
      <c r="J3" s="144"/>
      <c r="K3" s="144"/>
      <c r="L3" s="144"/>
    </row>
    <row r="4" spans="3:12" x14ac:dyDescent="0.2">
      <c r="C4" s="150" t="s">
        <v>81</v>
      </c>
      <c r="D4" s="150"/>
      <c r="E4" s="150"/>
      <c r="F4" s="150"/>
      <c r="G4" s="150"/>
      <c r="H4" s="150"/>
      <c r="I4" s="150"/>
      <c r="J4" s="150"/>
      <c r="K4" s="150"/>
      <c r="L4" s="150"/>
    </row>
    <row r="5" spans="3:12" ht="13.5" thickBot="1" x14ac:dyDescent="0.25"/>
    <row r="6" spans="3:12" ht="15.75" customHeight="1" x14ac:dyDescent="0.2">
      <c r="C6" s="174" t="s">
        <v>35</v>
      </c>
      <c r="D6" s="175"/>
      <c r="E6" s="170" t="s">
        <v>36</v>
      </c>
      <c r="F6" s="171"/>
      <c r="G6" s="181" t="s">
        <v>94</v>
      </c>
      <c r="H6" s="182"/>
      <c r="I6" s="182"/>
      <c r="J6" s="183"/>
      <c r="K6" s="181" t="s">
        <v>95</v>
      </c>
      <c r="L6" s="184"/>
    </row>
    <row r="7" spans="3:12" ht="20.25" customHeight="1" x14ac:dyDescent="0.2">
      <c r="C7" s="176"/>
      <c r="D7" s="177"/>
      <c r="E7" s="172"/>
      <c r="F7" s="173"/>
      <c r="G7" s="178" t="s">
        <v>6</v>
      </c>
      <c r="H7" s="180"/>
      <c r="I7" s="178" t="s">
        <v>93</v>
      </c>
      <c r="J7" s="180"/>
      <c r="K7" s="178" t="s">
        <v>90</v>
      </c>
      <c r="L7" s="179"/>
    </row>
    <row r="8" spans="3:12" ht="20.25" customHeight="1" x14ac:dyDescent="0.2">
      <c r="C8" s="154" t="s">
        <v>34</v>
      </c>
      <c r="D8" s="3" t="s">
        <v>43</v>
      </c>
      <c r="E8" s="29">
        <v>1</v>
      </c>
      <c r="F8" s="29" t="s">
        <v>98</v>
      </c>
      <c r="G8" s="75">
        <v>163</v>
      </c>
      <c r="H8" s="51"/>
      <c r="I8" s="51">
        <v>164</v>
      </c>
      <c r="J8" s="14"/>
      <c r="K8" s="71">
        <v>165</v>
      </c>
      <c r="L8" s="39"/>
    </row>
    <row r="9" spans="3:12" ht="20.25" customHeight="1" x14ac:dyDescent="0.2">
      <c r="C9" s="154"/>
      <c r="D9" s="3" t="s">
        <v>44</v>
      </c>
      <c r="E9" s="29">
        <v>2</v>
      </c>
      <c r="F9" s="29" t="s">
        <v>98</v>
      </c>
      <c r="G9" s="75">
        <v>166</v>
      </c>
      <c r="H9" s="51"/>
      <c r="I9" s="51">
        <v>167</v>
      </c>
      <c r="J9" s="14"/>
      <c r="K9" s="71">
        <v>168</v>
      </c>
      <c r="L9" s="39"/>
    </row>
    <row r="10" spans="3:12" ht="20.25" customHeight="1" x14ac:dyDescent="0.2">
      <c r="C10" s="156" t="s">
        <v>82</v>
      </c>
      <c r="D10" s="157"/>
      <c r="E10" s="29">
        <v>3</v>
      </c>
      <c r="F10" s="29" t="s">
        <v>98</v>
      </c>
      <c r="G10" s="75">
        <v>169</v>
      </c>
      <c r="H10" s="83"/>
      <c r="I10" s="51">
        <v>170</v>
      </c>
      <c r="J10" s="14"/>
      <c r="K10" s="71">
        <v>171</v>
      </c>
      <c r="L10" s="39"/>
    </row>
    <row r="11" spans="3:12" ht="20.25" customHeight="1" x14ac:dyDescent="0.2">
      <c r="C11" s="32" t="s">
        <v>83</v>
      </c>
      <c r="D11" s="48"/>
      <c r="E11" s="29">
        <v>4</v>
      </c>
      <c r="F11" s="29" t="s">
        <v>98</v>
      </c>
      <c r="G11" s="75">
        <v>172</v>
      </c>
      <c r="H11" s="83"/>
      <c r="I11" s="51">
        <v>173</v>
      </c>
      <c r="J11" s="14"/>
      <c r="K11" s="71">
        <v>174</v>
      </c>
      <c r="L11" s="39"/>
    </row>
    <row r="12" spans="3:12" ht="20.25" customHeight="1" x14ac:dyDescent="0.2">
      <c r="C12" s="32" t="s">
        <v>84</v>
      </c>
      <c r="D12" s="34"/>
      <c r="E12" s="29">
        <v>5</v>
      </c>
      <c r="F12" s="29" t="s">
        <v>98</v>
      </c>
      <c r="G12" s="75">
        <v>175</v>
      </c>
      <c r="H12" s="51"/>
      <c r="I12" s="51">
        <v>176</v>
      </c>
      <c r="J12" s="14"/>
      <c r="K12" s="71">
        <v>177</v>
      </c>
      <c r="L12" s="43"/>
    </row>
    <row r="13" spans="3:12" ht="20.25" customHeight="1" x14ac:dyDescent="0.2">
      <c r="C13" s="162" t="s">
        <v>65</v>
      </c>
      <c r="D13" s="35" t="s">
        <v>85</v>
      </c>
      <c r="E13" s="29">
        <v>6</v>
      </c>
      <c r="F13" s="29" t="s">
        <v>98</v>
      </c>
      <c r="G13" s="75">
        <v>178</v>
      </c>
      <c r="H13" s="51"/>
      <c r="I13" s="51">
        <v>179</v>
      </c>
      <c r="J13" s="14"/>
      <c r="K13" s="71">
        <v>180</v>
      </c>
      <c r="L13" s="39"/>
    </row>
    <row r="14" spans="3:12" ht="20.25" customHeight="1" x14ac:dyDescent="0.2">
      <c r="C14" s="163"/>
      <c r="D14" s="35" t="s">
        <v>86</v>
      </c>
      <c r="E14" s="29">
        <v>7</v>
      </c>
      <c r="F14" s="29" t="s">
        <v>98</v>
      </c>
      <c r="G14" s="75">
        <v>181</v>
      </c>
      <c r="H14" s="51"/>
      <c r="I14" s="51">
        <v>182</v>
      </c>
      <c r="J14" s="14"/>
      <c r="K14" s="71">
        <v>183</v>
      </c>
      <c r="L14" s="39"/>
    </row>
    <row r="15" spans="3:12" ht="20.25" customHeight="1" x14ac:dyDescent="0.2">
      <c r="C15" s="163"/>
      <c r="D15" s="35" t="s">
        <v>87</v>
      </c>
      <c r="E15" s="29">
        <v>8</v>
      </c>
      <c r="F15" s="29" t="s">
        <v>98</v>
      </c>
      <c r="G15" s="75">
        <v>184</v>
      </c>
      <c r="H15" s="51"/>
      <c r="I15" s="51">
        <v>185</v>
      </c>
      <c r="J15" s="14"/>
      <c r="K15" s="71">
        <v>186</v>
      </c>
      <c r="L15" s="39"/>
    </row>
    <row r="16" spans="3:12" ht="20.25" customHeight="1" x14ac:dyDescent="0.2">
      <c r="C16" s="163"/>
      <c r="D16" s="35" t="s">
        <v>88</v>
      </c>
      <c r="E16" s="42">
        <v>9</v>
      </c>
      <c r="F16" s="29" t="s">
        <v>98</v>
      </c>
      <c r="G16" s="75">
        <v>187</v>
      </c>
      <c r="H16" s="51"/>
      <c r="I16" s="51">
        <v>188</v>
      </c>
      <c r="J16" s="14"/>
      <c r="K16" s="71">
        <v>189</v>
      </c>
      <c r="L16" s="39"/>
    </row>
    <row r="17" spans="3:12" ht="20.25" customHeight="1" x14ac:dyDescent="0.2">
      <c r="C17" s="163"/>
      <c r="D17" s="35" t="s">
        <v>89</v>
      </c>
      <c r="E17" s="42">
        <v>10</v>
      </c>
      <c r="F17" s="29" t="s">
        <v>98</v>
      </c>
      <c r="G17" s="75">
        <v>190</v>
      </c>
      <c r="H17" s="51"/>
      <c r="I17" s="51">
        <v>191</v>
      </c>
      <c r="J17" s="14"/>
      <c r="K17" s="71">
        <v>192</v>
      </c>
      <c r="L17" s="39"/>
    </row>
    <row r="18" spans="3:12" ht="20.25" customHeight="1" x14ac:dyDescent="0.2">
      <c r="C18" s="163"/>
      <c r="D18" s="35" t="s">
        <v>74</v>
      </c>
      <c r="E18" s="42">
        <v>11</v>
      </c>
      <c r="F18" s="29" t="s">
        <v>98</v>
      </c>
      <c r="G18" s="75">
        <v>193</v>
      </c>
      <c r="H18" s="51"/>
      <c r="I18" s="51">
        <v>194</v>
      </c>
      <c r="J18" s="14"/>
      <c r="K18" s="71">
        <v>195</v>
      </c>
      <c r="L18" s="39"/>
    </row>
    <row r="19" spans="3:12" ht="20.25" customHeight="1" x14ac:dyDescent="0.2">
      <c r="C19" s="164"/>
      <c r="D19" s="35" t="s">
        <v>39</v>
      </c>
      <c r="E19" s="152" t="s">
        <v>38</v>
      </c>
      <c r="F19" s="165"/>
      <c r="G19" s="75">
        <v>196</v>
      </c>
      <c r="H19" s="51"/>
      <c r="I19" s="51">
        <v>197</v>
      </c>
      <c r="J19" s="14"/>
      <c r="K19" s="71">
        <v>198</v>
      </c>
      <c r="L19" s="39"/>
    </row>
    <row r="20" spans="3:12" ht="20.25" customHeight="1" x14ac:dyDescent="0.2">
      <c r="C20" s="154" t="s">
        <v>47</v>
      </c>
      <c r="D20" s="3" t="s">
        <v>48</v>
      </c>
      <c r="E20" s="151" t="s">
        <v>92</v>
      </c>
      <c r="F20" s="151"/>
      <c r="G20" s="75">
        <v>199</v>
      </c>
      <c r="H20" s="51"/>
      <c r="I20" s="51">
        <v>200</v>
      </c>
      <c r="J20" s="14"/>
      <c r="K20" s="71">
        <v>201</v>
      </c>
      <c r="L20" s="39"/>
    </row>
    <row r="21" spans="3:12" ht="20.25" customHeight="1" thickBot="1" x14ac:dyDescent="0.25">
      <c r="C21" s="155"/>
      <c r="D21" s="4" t="s">
        <v>50</v>
      </c>
      <c r="E21" s="158" t="s">
        <v>92</v>
      </c>
      <c r="F21" s="158"/>
      <c r="G21" s="77">
        <v>202</v>
      </c>
      <c r="H21" s="89"/>
      <c r="I21" s="85">
        <v>203</v>
      </c>
      <c r="J21" s="33"/>
      <c r="K21" s="33">
        <v>204</v>
      </c>
      <c r="L21" s="40"/>
    </row>
    <row r="22" spans="3:12" x14ac:dyDescent="0.2"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3:12" x14ac:dyDescent="0.2">
      <c r="F23" s="44" t="s">
        <v>78</v>
      </c>
      <c r="G23" s="44"/>
      <c r="H23" s="60">
        <f>H8+H10</f>
        <v>0</v>
      </c>
      <c r="I23" s="60"/>
      <c r="J23" s="46">
        <f>J8+J10</f>
        <v>0</v>
      </c>
      <c r="K23" s="46"/>
      <c r="L23" s="46">
        <f>L8+L10</f>
        <v>0</v>
      </c>
    </row>
    <row r="24" spans="3:12" x14ac:dyDescent="0.2">
      <c r="F24" s="44" t="s">
        <v>91</v>
      </c>
      <c r="G24" s="44"/>
      <c r="H24" s="60">
        <f>H9+H11+H12+H13+H14+H15+H16+H17+H18</f>
        <v>0</v>
      </c>
      <c r="I24" s="60"/>
      <c r="J24" s="46">
        <f t="shared" ref="J24:L24" si="0">J9+J11+J12+J13+J14+J15+J16+J17+J18</f>
        <v>0</v>
      </c>
      <c r="K24" s="46"/>
      <c r="L24" s="46">
        <f t="shared" si="0"/>
        <v>0</v>
      </c>
    </row>
    <row r="31" spans="3:12" x14ac:dyDescent="0.2">
      <c r="C31" s="1" t="s">
        <v>53</v>
      </c>
    </row>
  </sheetData>
  <mergeCells count="16">
    <mergeCell ref="C10:D10"/>
    <mergeCell ref="E6:F7"/>
    <mergeCell ref="C6:D7"/>
    <mergeCell ref="C3:L3"/>
    <mergeCell ref="C4:L4"/>
    <mergeCell ref="C8:C9"/>
    <mergeCell ref="K7:L7"/>
    <mergeCell ref="I7:J7"/>
    <mergeCell ref="G7:H7"/>
    <mergeCell ref="G6:J6"/>
    <mergeCell ref="K6:L6"/>
    <mergeCell ref="C13:C19"/>
    <mergeCell ref="E19:F19"/>
    <mergeCell ref="C20:C21"/>
    <mergeCell ref="E20:F20"/>
    <mergeCell ref="E21:F21"/>
  </mergeCells>
  <pageMargins left="0.7" right="0.7" top="0.75" bottom="0.75" header="0.3" footer="0.3"/>
  <pageSetup paperSize="9" scale="9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5:O48"/>
  <sheetViews>
    <sheetView topLeftCell="A28" zoomScale="87" zoomScaleNormal="87" workbookViewId="0">
      <selection activeCell="M11" sqref="M11"/>
    </sheetView>
  </sheetViews>
  <sheetFormatPr baseColWidth="10" defaultColWidth="11.42578125" defaultRowHeight="12.75" x14ac:dyDescent="0.2"/>
  <cols>
    <col min="1" max="1" width="11.42578125" style="1"/>
    <col min="2" max="2" width="13.28515625" style="1" customWidth="1"/>
    <col min="3" max="3" width="24.7109375" style="1" customWidth="1"/>
    <col min="4" max="4" width="5.28515625" style="1" bestFit="1" customWidth="1"/>
    <col min="5" max="5" width="19.28515625" style="1" customWidth="1"/>
    <col min="6" max="6" width="5.28515625" style="1" bestFit="1" customWidth="1"/>
    <col min="7" max="7" width="19.28515625" style="1" customWidth="1"/>
    <col min="8" max="8" width="4" style="1" bestFit="1" customWidth="1"/>
    <col min="9" max="9" width="19.28515625" style="1" customWidth="1"/>
    <col min="10" max="10" width="4" style="1" bestFit="1" customWidth="1"/>
    <col min="11" max="11" width="19.28515625" style="1" customWidth="1"/>
    <col min="12" max="12" width="4" style="1" bestFit="1" customWidth="1"/>
    <col min="13" max="13" width="19.28515625" style="1" customWidth="1"/>
    <col min="14" max="16384" width="11.42578125" style="1"/>
  </cols>
  <sheetData>
    <row r="5" spans="2:15" ht="20.25" customHeight="1" x14ac:dyDescent="0.2">
      <c r="B5" s="144" t="s">
        <v>68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</row>
    <row r="6" spans="2:15" ht="13.5" thickBot="1" x14ac:dyDescent="0.25"/>
    <row r="7" spans="2:15" ht="28.5" customHeight="1" x14ac:dyDescent="0.2">
      <c r="B7" s="209" t="s">
        <v>96</v>
      </c>
      <c r="C7" s="204"/>
      <c r="D7" s="205" t="s">
        <v>150</v>
      </c>
      <c r="E7" s="206"/>
      <c r="F7" s="202" t="s">
        <v>102</v>
      </c>
      <c r="G7" s="203"/>
      <c r="H7" s="203"/>
      <c r="I7" s="204"/>
      <c r="J7" s="199" t="s">
        <v>103</v>
      </c>
      <c r="K7" s="200"/>
      <c r="L7" s="200"/>
      <c r="M7" s="201"/>
    </row>
    <row r="8" spans="2:15" ht="20.25" customHeight="1" x14ac:dyDescent="0.2">
      <c r="B8" s="210"/>
      <c r="C8" s="211"/>
      <c r="D8" s="207"/>
      <c r="E8" s="208"/>
      <c r="F8" s="197" t="s">
        <v>100</v>
      </c>
      <c r="G8" s="198"/>
      <c r="H8" s="197" t="s">
        <v>99</v>
      </c>
      <c r="I8" s="198"/>
      <c r="J8" s="197" t="s">
        <v>101</v>
      </c>
      <c r="K8" s="198"/>
      <c r="L8" s="92"/>
      <c r="M8" s="54" t="s">
        <v>38</v>
      </c>
    </row>
    <row r="9" spans="2:15" ht="20.25" customHeight="1" x14ac:dyDescent="0.2">
      <c r="B9" s="190" t="s">
        <v>97</v>
      </c>
      <c r="C9" s="3" t="s">
        <v>104</v>
      </c>
      <c r="D9" s="3">
        <v>315</v>
      </c>
      <c r="E9" s="51"/>
      <c r="F9" s="51">
        <v>316</v>
      </c>
      <c r="G9" s="51"/>
      <c r="H9" s="53">
        <v>317</v>
      </c>
      <c r="I9" s="53"/>
      <c r="J9" s="51">
        <v>318</v>
      </c>
      <c r="K9" s="51"/>
      <c r="L9" s="51">
        <v>319</v>
      </c>
      <c r="M9" s="43"/>
    </row>
    <row r="10" spans="2:15" ht="20.25" customHeight="1" x14ac:dyDescent="0.2">
      <c r="B10" s="191"/>
      <c r="C10" s="3" t="s">
        <v>105</v>
      </c>
      <c r="D10" s="3">
        <v>320</v>
      </c>
      <c r="E10" s="51"/>
      <c r="F10" s="75">
        <v>321</v>
      </c>
      <c r="H10" s="75">
        <v>322</v>
      </c>
      <c r="I10" s="51"/>
      <c r="J10" s="75">
        <v>323</v>
      </c>
      <c r="K10" s="51"/>
      <c r="L10" s="75">
        <v>324</v>
      </c>
      <c r="M10" s="58"/>
      <c r="O10" s="19"/>
    </row>
    <row r="11" spans="2:15" ht="20.25" customHeight="1" x14ac:dyDescent="0.2">
      <c r="B11" s="195" t="s">
        <v>106</v>
      </c>
      <c r="C11" s="196"/>
      <c r="D11" s="80">
        <v>325</v>
      </c>
      <c r="E11" s="51"/>
      <c r="F11" s="51">
        <v>326</v>
      </c>
      <c r="G11" s="51"/>
      <c r="H11" s="53">
        <v>327</v>
      </c>
      <c r="I11" s="53"/>
      <c r="J11" s="51">
        <v>328</v>
      </c>
      <c r="K11" s="51"/>
      <c r="L11" s="51">
        <v>329</v>
      </c>
      <c r="M11" s="58"/>
    </row>
    <row r="12" spans="2:15" ht="20.25" customHeight="1" x14ac:dyDescent="0.2">
      <c r="B12" s="192" t="s">
        <v>107</v>
      </c>
      <c r="C12" s="3" t="s">
        <v>108</v>
      </c>
      <c r="D12" s="3">
        <v>330</v>
      </c>
      <c r="E12" s="51"/>
      <c r="F12" s="91">
        <v>331</v>
      </c>
      <c r="G12" s="51"/>
      <c r="H12" s="90">
        <v>332</v>
      </c>
      <c r="I12" s="53"/>
      <c r="J12" s="75">
        <v>333</v>
      </c>
      <c r="K12" s="51"/>
      <c r="L12" s="75">
        <v>334</v>
      </c>
      <c r="M12" s="43"/>
    </row>
    <row r="13" spans="2:15" ht="20.25" customHeight="1" x14ac:dyDescent="0.2">
      <c r="B13" s="193"/>
      <c r="C13" s="3" t="s">
        <v>109</v>
      </c>
      <c r="D13" s="3">
        <v>335</v>
      </c>
      <c r="E13" s="51"/>
      <c r="F13" s="51">
        <v>336</v>
      </c>
      <c r="G13" s="51"/>
      <c r="H13" s="53">
        <v>337</v>
      </c>
      <c r="I13" s="53"/>
      <c r="J13" s="51">
        <v>338</v>
      </c>
      <c r="K13" s="51"/>
      <c r="L13" s="51">
        <v>339</v>
      </c>
      <c r="M13" s="43"/>
    </row>
    <row r="14" spans="2:15" ht="20.25" customHeight="1" x14ac:dyDescent="0.2">
      <c r="B14" s="195" t="s">
        <v>110</v>
      </c>
      <c r="C14" s="196"/>
      <c r="D14" s="80">
        <v>340</v>
      </c>
      <c r="E14" s="51"/>
      <c r="F14" s="91">
        <v>341</v>
      </c>
      <c r="G14" s="51"/>
      <c r="H14" s="90">
        <v>342</v>
      </c>
      <c r="I14" s="53"/>
      <c r="J14" s="75">
        <v>343</v>
      </c>
      <c r="K14" s="51"/>
      <c r="L14" s="75">
        <v>344</v>
      </c>
      <c r="M14" s="43"/>
    </row>
    <row r="15" spans="2:15" ht="20.25" customHeight="1" x14ac:dyDescent="0.2">
      <c r="B15" s="190" t="s">
        <v>111</v>
      </c>
      <c r="C15" s="3" t="s">
        <v>112</v>
      </c>
      <c r="D15" s="3">
        <v>345</v>
      </c>
      <c r="E15" s="51"/>
      <c r="F15" s="51">
        <v>346</v>
      </c>
      <c r="G15" s="51"/>
      <c r="H15" s="53">
        <v>347</v>
      </c>
      <c r="I15" s="53"/>
      <c r="J15" s="51">
        <v>348</v>
      </c>
      <c r="K15" s="51"/>
      <c r="L15" s="51">
        <v>349</v>
      </c>
      <c r="M15" s="43"/>
    </row>
    <row r="16" spans="2:15" ht="20.25" customHeight="1" x14ac:dyDescent="0.2">
      <c r="B16" s="194"/>
      <c r="C16" s="3" t="s">
        <v>113</v>
      </c>
      <c r="D16" s="3">
        <v>350</v>
      </c>
      <c r="E16" s="51"/>
      <c r="F16" s="91">
        <v>351</v>
      </c>
      <c r="G16" s="51"/>
      <c r="H16" s="90">
        <v>352</v>
      </c>
      <c r="I16" s="53"/>
      <c r="J16" s="75">
        <v>353</v>
      </c>
      <c r="K16" s="51"/>
      <c r="L16" s="75">
        <v>354</v>
      </c>
      <c r="M16" s="43"/>
    </row>
    <row r="17" spans="2:13" ht="20.25" customHeight="1" x14ac:dyDescent="0.2">
      <c r="B17" s="191"/>
      <c r="C17" s="3" t="s">
        <v>114</v>
      </c>
      <c r="D17" s="80">
        <v>355</v>
      </c>
      <c r="E17" s="51"/>
      <c r="F17" s="51">
        <v>356</v>
      </c>
      <c r="G17" s="51"/>
      <c r="H17" s="53">
        <v>357</v>
      </c>
      <c r="I17" s="53"/>
      <c r="J17" s="51">
        <v>358</v>
      </c>
      <c r="K17" s="51"/>
      <c r="L17" s="51">
        <v>359</v>
      </c>
      <c r="M17" s="43"/>
    </row>
    <row r="18" spans="2:13" ht="20.25" customHeight="1" x14ac:dyDescent="0.2">
      <c r="B18" s="195" t="s">
        <v>115</v>
      </c>
      <c r="C18" s="196"/>
      <c r="D18" s="3">
        <v>360</v>
      </c>
      <c r="E18" s="51"/>
      <c r="F18" s="91">
        <v>361</v>
      </c>
      <c r="G18" s="51"/>
      <c r="H18" s="90">
        <v>362</v>
      </c>
      <c r="I18" s="53"/>
      <c r="J18" s="75">
        <v>363</v>
      </c>
      <c r="K18" s="51"/>
      <c r="L18" s="75">
        <v>364</v>
      </c>
      <c r="M18" s="43"/>
    </row>
    <row r="19" spans="2:13" ht="20.25" customHeight="1" x14ac:dyDescent="0.2">
      <c r="B19" s="190" t="s">
        <v>116</v>
      </c>
      <c r="C19" s="3" t="s">
        <v>112</v>
      </c>
      <c r="D19" s="3">
        <v>365</v>
      </c>
      <c r="E19" s="51"/>
      <c r="F19" s="51">
        <v>366</v>
      </c>
      <c r="G19" s="51"/>
      <c r="H19" s="53">
        <v>367</v>
      </c>
      <c r="I19" s="53"/>
      <c r="J19" s="51">
        <v>368</v>
      </c>
      <c r="K19" s="51"/>
      <c r="L19" s="51">
        <v>369</v>
      </c>
      <c r="M19" s="43"/>
    </row>
    <row r="20" spans="2:13" ht="20.25" customHeight="1" x14ac:dyDescent="0.2">
      <c r="B20" s="194"/>
      <c r="C20" s="3" t="s">
        <v>113</v>
      </c>
      <c r="D20" s="80">
        <v>370</v>
      </c>
      <c r="E20" s="51"/>
      <c r="F20" s="91">
        <v>371</v>
      </c>
      <c r="G20" s="51"/>
      <c r="H20" s="90">
        <v>372</v>
      </c>
      <c r="I20" s="53"/>
      <c r="J20" s="75">
        <v>373</v>
      </c>
      <c r="K20" s="51"/>
      <c r="L20" s="75">
        <v>374</v>
      </c>
      <c r="M20" s="43"/>
    </row>
    <row r="21" spans="2:13" ht="20.25" customHeight="1" x14ac:dyDescent="0.2">
      <c r="B21" s="191"/>
      <c r="C21" s="3" t="s">
        <v>114</v>
      </c>
      <c r="D21" s="3">
        <v>375</v>
      </c>
      <c r="E21" s="51"/>
      <c r="F21" s="51">
        <v>376</v>
      </c>
      <c r="G21" s="51"/>
      <c r="H21" s="53">
        <v>377</v>
      </c>
      <c r="I21" s="53"/>
      <c r="J21" s="51">
        <v>378</v>
      </c>
      <c r="K21" s="51"/>
      <c r="L21" s="51">
        <v>379</v>
      </c>
      <c r="M21" s="43"/>
    </row>
    <row r="22" spans="2:13" ht="20.25" customHeight="1" x14ac:dyDescent="0.2">
      <c r="B22" s="190" t="s">
        <v>117</v>
      </c>
      <c r="C22" s="3" t="s">
        <v>113</v>
      </c>
      <c r="D22" s="3">
        <v>380</v>
      </c>
      <c r="E22" s="51"/>
      <c r="F22" s="91">
        <v>381</v>
      </c>
      <c r="G22" s="51"/>
      <c r="H22" s="90">
        <v>382</v>
      </c>
      <c r="I22" s="53"/>
      <c r="J22" s="75">
        <v>383</v>
      </c>
      <c r="K22" s="51"/>
      <c r="L22" s="75">
        <v>384</v>
      </c>
      <c r="M22" s="43"/>
    </row>
    <row r="23" spans="2:13" ht="20.25" customHeight="1" x14ac:dyDescent="0.2">
      <c r="B23" s="191"/>
      <c r="C23" s="55" t="s">
        <v>114</v>
      </c>
      <c r="D23" s="80">
        <v>385</v>
      </c>
      <c r="E23" s="51"/>
      <c r="F23" s="51">
        <v>386</v>
      </c>
      <c r="G23" s="51"/>
      <c r="H23" s="53">
        <v>387</v>
      </c>
      <c r="I23" s="53"/>
      <c r="J23" s="51">
        <v>388</v>
      </c>
      <c r="K23" s="51"/>
      <c r="L23" s="51">
        <v>389</v>
      </c>
      <c r="M23" s="43"/>
    </row>
    <row r="24" spans="2:13" ht="20.25" customHeight="1" x14ac:dyDescent="0.2">
      <c r="B24" s="188" t="s">
        <v>10</v>
      </c>
      <c r="C24" s="189"/>
      <c r="D24" s="3">
        <v>390</v>
      </c>
      <c r="E24" s="51"/>
      <c r="F24" s="91">
        <v>391</v>
      </c>
      <c r="G24" s="51"/>
      <c r="H24" s="90">
        <v>392</v>
      </c>
      <c r="I24" s="53"/>
      <c r="J24" s="75">
        <v>393</v>
      </c>
      <c r="K24" s="51"/>
      <c r="L24" s="75">
        <v>394</v>
      </c>
      <c r="M24" s="43"/>
    </row>
    <row r="25" spans="2:13" ht="20.25" customHeight="1" x14ac:dyDescent="0.2">
      <c r="B25" s="188" t="s">
        <v>118</v>
      </c>
      <c r="C25" s="189"/>
      <c r="D25" s="3">
        <v>395</v>
      </c>
      <c r="E25" s="51"/>
      <c r="F25" s="51">
        <v>396</v>
      </c>
      <c r="G25" s="51"/>
      <c r="H25" s="53">
        <v>397</v>
      </c>
      <c r="I25" s="53"/>
      <c r="J25" s="51">
        <v>398</v>
      </c>
      <c r="K25" s="51"/>
      <c r="L25" s="51">
        <v>399</v>
      </c>
      <c r="M25" s="43"/>
    </row>
    <row r="26" spans="2:13" ht="20.25" customHeight="1" x14ac:dyDescent="0.2">
      <c r="B26" s="188" t="s">
        <v>119</v>
      </c>
      <c r="C26" s="189"/>
      <c r="D26" s="80">
        <v>400</v>
      </c>
      <c r="E26" s="51"/>
      <c r="F26" s="91">
        <v>401</v>
      </c>
      <c r="G26" s="51"/>
      <c r="H26" s="90">
        <v>402</v>
      </c>
      <c r="I26" s="53"/>
      <c r="J26" s="75">
        <v>403</v>
      </c>
      <c r="K26" s="51"/>
      <c r="L26" s="75">
        <v>404</v>
      </c>
      <c r="M26" s="43"/>
    </row>
    <row r="27" spans="2:13" ht="20.25" customHeight="1" x14ac:dyDescent="0.2">
      <c r="B27" s="192" t="s">
        <v>120</v>
      </c>
      <c r="C27" s="50" t="s">
        <v>145</v>
      </c>
      <c r="D27" s="3">
        <v>405</v>
      </c>
      <c r="E27" s="51"/>
      <c r="F27" s="51">
        <v>406</v>
      </c>
      <c r="G27" s="51"/>
      <c r="H27" s="53">
        <v>407</v>
      </c>
      <c r="I27" s="53"/>
      <c r="J27" s="51">
        <v>408</v>
      </c>
      <c r="K27" s="51"/>
      <c r="L27" s="51">
        <v>409</v>
      </c>
      <c r="M27" s="43"/>
    </row>
    <row r="28" spans="2:13" ht="20.25" customHeight="1" x14ac:dyDescent="0.2">
      <c r="B28" s="193"/>
      <c r="C28" s="55" t="s">
        <v>109</v>
      </c>
      <c r="D28" s="3">
        <v>410</v>
      </c>
      <c r="E28" s="51"/>
      <c r="F28" s="91">
        <v>411</v>
      </c>
      <c r="G28" s="51"/>
      <c r="H28" s="90">
        <v>412</v>
      </c>
      <c r="I28" s="53"/>
      <c r="J28" s="75">
        <v>413</v>
      </c>
      <c r="K28" s="51"/>
      <c r="L28" s="75">
        <v>414</v>
      </c>
      <c r="M28" s="43"/>
    </row>
    <row r="29" spans="2:13" ht="20.25" customHeight="1" x14ac:dyDescent="0.2">
      <c r="B29" s="188" t="s">
        <v>121</v>
      </c>
      <c r="C29" s="189"/>
      <c r="D29" s="80">
        <v>415</v>
      </c>
      <c r="E29" s="51"/>
      <c r="F29" s="51">
        <v>416</v>
      </c>
      <c r="G29" s="51"/>
      <c r="H29" s="53">
        <v>417</v>
      </c>
      <c r="I29" s="53"/>
      <c r="J29" s="51">
        <v>418</v>
      </c>
      <c r="K29" s="51"/>
      <c r="L29" s="51">
        <v>419</v>
      </c>
      <c r="M29" s="43"/>
    </row>
    <row r="30" spans="2:13" ht="20.25" customHeight="1" x14ac:dyDescent="0.2">
      <c r="B30" s="188" t="s">
        <v>122</v>
      </c>
      <c r="C30" s="189"/>
      <c r="D30" s="3">
        <v>420</v>
      </c>
      <c r="E30" s="51"/>
      <c r="F30" s="91">
        <v>421</v>
      </c>
      <c r="G30" s="51"/>
      <c r="H30" s="90">
        <v>422</v>
      </c>
      <c r="I30" s="53"/>
      <c r="J30" s="75">
        <v>423</v>
      </c>
      <c r="K30" s="51"/>
      <c r="L30" s="75">
        <v>424</v>
      </c>
      <c r="M30" s="43"/>
    </row>
    <row r="31" spans="2:13" ht="20.25" customHeight="1" x14ac:dyDescent="0.2">
      <c r="B31" s="188" t="s">
        <v>123</v>
      </c>
      <c r="C31" s="189"/>
      <c r="D31" s="3">
        <v>425</v>
      </c>
      <c r="E31" s="51"/>
      <c r="F31" s="51">
        <v>426</v>
      </c>
      <c r="G31" s="51"/>
      <c r="H31" s="53">
        <v>427</v>
      </c>
      <c r="I31" s="53"/>
      <c r="J31" s="51">
        <v>428</v>
      </c>
      <c r="K31" s="51"/>
      <c r="L31" s="51">
        <v>429</v>
      </c>
      <c r="M31" s="43"/>
    </row>
    <row r="32" spans="2:13" ht="20.25" customHeight="1" x14ac:dyDescent="0.2">
      <c r="B32" s="188" t="s">
        <v>124</v>
      </c>
      <c r="C32" s="189"/>
      <c r="D32" s="80">
        <v>430</v>
      </c>
      <c r="E32" s="51"/>
      <c r="F32" s="91">
        <v>431</v>
      </c>
      <c r="G32" s="51"/>
      <c r="H32" s="90">
        <v>432</v>
      </c>
      <c r="I32" s="53"/>
      <c r="J32" s="75">
        <v>433</v>
      </c>
      <c r="K32" s="51"/>
      <c r="L32" s="75">
        <v>434</v>
      </c>
      <c r="M32" s="43"/>
    </row>
    <row r="33" spans="2:13" ht="20.25" customHeight="1" x14ac:dyDescent="0.2">
      <c r="B33" s="190" t="s">
        <v>125</v>
      </c>
      <c r="C33" s="50" t="s">
        <v>126</v>
      </c>
      <c r="D33" s="3">
        <v>435</v>
      </c>
      <c r="E33" s="51"/>
      <c r="F33" s="51">
        <v>436</v>
      </c>
      <c r="G33" s="51"/>
      <c r="H33" s="53">
        <v>437</v>
      </c>
      <c r="I33" s="53"/>
      <c r="J33" s="51">
        <v>438</v>
      </c>
      <c r="K33" s="51"/>
      <c r="L33" s="51">
        <v>439</v>
      </c>
      <c r="M33" s="43"/>
    </row>
    <row r="34" spans="2:13" ht="20.25" customHeight="1" x14ac:dyDescent="0.2">
      <c r="B34" s="194"/>
      <c r="C34" s="3" t="s">
        <v>127</v>
      </c>
      <c r="D34" s="3">
        <v>440</v>
      </c>
      <c r="E34" s="51"/>
      <c r="F34" s="91">
        <v>441</v>
      </c>
      <c r="G34" s="51"/>
      <c r="H34" s="90">
        <v>442</v>
      </c>
      <c r="I34" s="53"/>
      <c r="J34" s="75">
        <v>443</v>
      </c>
      <c r="K34" s="51"/>
      <c r="L34" s="75">
        <v>444</v>
      </c>
      <c r="M34" s="43"/>
    </row>
    <row r="35" spans="2:13" ht="20.25" customHeight="1" x14ac:dyDescent="0.2">
      <c r="B35" s="191"/>
      <c r="C35" s="55" t="s">
        <v>128</v>
      </c>
      <c r="D35" s="80">
        <v>445</v>
      </c>
      <c r="E35" s="51"/>
      <c r="F35" s="51">
        <v>446</v>
      </c>
      <c r="G35" s="51"/>
      <c r="H35" s="53">
        <v>447</v>
      </c>
      <c r="I35" s="53"/>
      <c r="J35" s="51">
        <v>448</v>
      </c>
      <c r="K35" s="51"/>
      <c r="L35" s="51">
        <v>449</v>
      </c>
      <c r="M35" s="43"/>
    </row>
    <row r="36" spans="2:13" ht="20.25" customHeight="1" x14ac:dyDescent="0.2">
      <c r="B36" s="188" t="s">
        <v>129</v>
      </c>
      <c r="C36" s="189"/>
      <c r="D36" s="3">
        <v>450</v>
      </c>
      <c r="E36" s="51"/>
      <c r="F36" s="91">
        <v>451</v>
      </c>
      <c r="G36" s="51"/>
      <c r="H36" s="90">
        <v>452</v>
      </c>
      <c r="I36" s="53"/>
      <c r="J36" s="75">
        <v>453</v>
      </c>
      <c r="K36" s="51"/>
      <c r="L36" s="75">
        <v>454</v>
      </c>
      <c r="M36" s="43"/>
    </row>
    <row r="37" spans="2:13" ht="20.25" customHeight="1" x14ac:dyDescent="0.2">
      <c r="B37" s="188" t="s">
        <v>130</v>
      </c>
      <c r="C37" s="189"/>
      <c r="D37" s="3">
        <v>455</v>
      </c>
      <c r="E37" s="51"/>
      <c r="F37" s="51">
        <v>456</v>
      </c>
      <c r="G37" s="51"/>
      <c r="H37" s="53">
        <v>457</v>
      </c>
      <c r="I37" s="53"/>
      <c r="J37" s="51">
        <v>458</v>
      </c>
      <c r="K37" s="51"/>
      <c r="L37" s="51">
        <v>459</v>
      </c>
      <c r="M37" s="43"/>
    </row>
    <row r="38" spans="2:13" ht="20.25" customHeight="1" x14ac:dyDescent="0.2">
      <c r="B38" s="188" t="s">
        <v>131</v>
      </c>
      <c r="C38" s="189"/>
      <c r="D38" s="80">
        <v>460</v>
      </c>
      <c r="E38" s="51"/>
      <c r="F38" s="91">
        <v>461</v>
      </c>
      <c r="G38" s="51"/>
      <c r="H38" s="90">
        <v>462</v>
      </c>
      <c r="I38" s="53"/>
      <c r="J38" s="75">
        <v>463</v>
      </c>
      <c r="K38" s="51"/>
      <c r="L38" s="75">
        <v>464</v>
      </c>
      <c r="M38" s="43"/>
    </row>
    <row r="39" spans="2:13" ht="20.25" customHeight="1" x14ac:dyDescent="0.2">
      <c r="B39" s="188" t="s">
        <v>132</v>
      </c>
      <c r="C39" s="189"/>
      <c r="D39" s="3">
        <v>465</v>
      </c>
      <c r="E39" s="51"/>
      <c r="F39" s="51">
        <v>466</v>
      </c>
      <c r="G39" s="51"/>
      <c r="H39" s="53">
        <v>467</v>
      </c>
      <c r="I39" s="53"/>
      <c r="J39" s="51">
        <v>468</v>
      </c>
      <c r="K39" s="51"/>
      <c r="L39" s="51">
        <v>469</v>
      </c>
      <c r="M39" s="43"/>
    </row>
    <row r="40" spans="2:13" ht="20.25" customHeight="1" x14ac:dyDescent="0.2">
      <c r="B40" s="188" t="s">
        <v>133</v>
      </c>
      <c r="C40" s="189"/>
      <c r="D40" s="3">
        <v>470</v>
      </c>
      <c r="E40" s="51"/>
      <c r="F40" s="91">
        <v>471</v>
      </c>
      <c r="G40" s="51"/>
      <c r="H40" s="90">
        <v>472</v>
      </c>
      <c r="I40" s="53"/>
      <c r="J40" s="75">
        <v>473</v>
      </c>
      <c r="K40" s="51"/>
      <c r="L40" s="75">
        <v>474</v>
      </c>
      <c r="M40" s="43"/>
    </row>
    <row r="41" spans="2:13" ht="20.25" customHeight="1" x14ac:dyDescent="0.2">
      <c r="B41" s="188" t="s">
        <v>134</v>
      </c>
      <c r="C41" s="189"/>
      <c r="D41" s="80">
        <v>475</v>
      </c>
      <c r="E41" s="51"/>
      <c r="F41" s="51">
        <v>476</v>
      </c>
      <c r="G41" s="51"/>
      <c r="H41" s="53">
        <v>477</v>
      </c>
      <c r="I41" s="53"/>
      <c r="J41" s="51">
        <v>478</v>
      </c>
      <c r="K41" s="51"/>
      <c r="L41" s="51">
        <v>479</v>
      </c>
      <c r="M41" s="43"/>
    </row>
    <row r="42" spans="2:13" ht="20.25" customHeight="1" x14ac:dyDescent="0.2">
      <c r="B42" s="190" t="s">
        <v>125</v>
      </c>
      <c r="C42" s="50" t="s">
        <v>135</v>
      </c>
      <c r="D42" s="3">
        <v>480</v>
      </c>
      <c r="E42" s="51"/>
      <c r="F42" s="91">
        <v>481</v>
      </c>
      <c r="G42" s="51"/>
      <c r="H42" s="90">
        <v>482</v>
      </c>
      <c r="I42" s="53"/>
      <c r="J42" s="75">
        <v>483</v>
      </c>
      <c r="K42" s="51"/>
      <c r="L42" s="75">
        <v>484</v>
      </c>
      <c r="M42" s="43"/>
    </row>
    <row r="43" spans="2:13" ht="20.25" customHeight="1" x14ac:dyDescent="0.2">
      <c r="B43" s="191"/>
      <c r="C43" s="55" t="s">
        <v>136</v>
      </c>
      <c r="D43" s="3">
        <v>485</v>
      </c>
      <c r="E43" s="51"/>
      <c r="F43" s="51">
        <v>486</v>
      </c>
      <c r="G43" s="51"/>
      <c r="H43" s="53">
        <v>487</v>
      </c>
      <c r="I43" s="53"/>
      <c r="J43" s="51">
        <v>488</v>
      </c>
      <c r="K43" s="51"/>
      <c r="L43" s="51">
        <v>489</v>
      </c>
      <c r="M43" s="43"/>
    </row>
    <row r="44" spans="2:13" ht="20.25" customHeight="1" x14ac:dyDescent="0.2">
      <c r="B44" s="188" t="s">
        <v>137</v>
      </c>
      <c r="C44" s="189"/>
      <c r="D44" s="80">
        <v>490</v>
      </c>
      <c r="E44" s="51"/>
      <c r="F44" s="91">
        <v>491</v>
      </c>
      <c r="G44" s="51"/>
      <c r="H44" s="90">
        <v>492</v>
      </c>
      <c r="I44" s="53"/>
      <c r="J44" s="75">
        <v>493</v>
      </c>
      <c r="K44" s="51"/>
      <c r="L44" s="75">
        <v>494</v>
      </c>
      <c r="M44" s="43"/>
    </row>
    <row r="45" spans="2:13" ht="20.25" customHeight="1" x14ac:dyDescent="0.2">
      <c r="B45" s="188" t="s">
        <v>138</v>
      </c>
      <c r="C45" s="189"/>
      <c r="D45" s="3">
        <v>495</v>
      </c>
      <c r="E45" s="51"/>
      <c r="F45" s="51">
        <v>496</v>
      </c>
      <c r="G45" s="51"/>
      <c r="H45" s="53">
        <v>497</v>
      </c>
      <c r="I45" s="53"/>
      <c r="J45" s="51">
        <v>498</v>
      </c>
      <c r="K45" s="51"/>
      <c r="L45" s="51">
        <v>499</v>
      </c>
      <c r="M45" s="43"/>
    </row>
    <row r="46" spans="2:13" ht="20.25" customHeight="1" x14ac:dyDescent="0.2">
      <c r="B46" s="188" t="s">
        <v>139</v>
      </c>
      <c r="C46" s="189"/>
      <c r="D46" s="3">
        <v>500</v>
      </c>
      <c r="E46" s="51"/>
      <c r="F46" s="91">
        <v>501</v>
      </c>
      <c r="G46" s="51"/>
      <c r="H46" s="90">
        <v>502</v>
      </c>
      <c r="I46" s="53"/>
      <c r="J46" s="75">
        <v>503</v>
      </c>
      <c r="K46" s="51"/>
      <c r="L46" s="75">
        <v>504</v>
      </c>
      <c r="M46" s="43"/>
    </row>
    <row r="47" spans="2:13" ht="20.25" customHeight="1" x14ac:dyDescent="0.2">
      <c r="B47" s="188" t="s">
        <v>140</v>
      </c>
      <c r="C47" s="189"/>
      <c r="D47" s="80">
        <v>505</v>
      </c>
      <c r="E47" s="51"/>
      <c r="F47" s="51">
        <v>506</v>
      </c>
      <c r="G47" s="52"/>
      <c r="H47" s="53">
        <v>507</v>
      </c>
      <c r="I47" s="56"/>
      <c r="J47" s="51">
        <v>508</v>
      </c>
      <c r="K47" s="52"/>
      <c r="L47" s="51">
        <v>509</v>
      </c>
      <c r="M47" s="43"/>
    </row>
    <row r="48" spans="2:13" ht="20.25" customHeight="1" thickBot="1" x14ac:dyDescent="0.25">
      <c r="B48" s="185" t="s">
        <v>141</v>
      </c>
      <c r="C48" s="186"/>
      <c r="D48" s="186"/>
      <c r="E48" s="186"/>
      <c r="F48" s="186"/>
      <c r="G48" s="186"/>
      <c r="H48" s="186"/>
      <c r="I48" s="186"/>
      <c r="J48" s="186"/>
      <c r="K48" s="187"/>
      <c r="L48" s="82"/>
      <c r="M48" s="57">
        <f>SUM(M9:M47)</f>
        <v>0</v>
      </c>
    </row>
  </sheetData>
  <mergeCells count="37">
    <mergeCell ref="B18:C18"/>
    <mergeCell ref="B15:B17"/>
    <mergeCell ref="B9:B10"/>
    <mergeCell ref="B7:C8"/>
    <mergeCell ref="B14:C14"/>
    <mergeCell ref="B5:M5"/>
    <mergeCell ref="B11:C11"/>
    <mergeCell ref="B12:B13"/>
    <mergeCell ref="J8:K8"/>
    <mergeCell ref="J7:M7"/>
    <mergeCell ref="F7:I7"/>
    <mergeCell ref="F8:G8"/>
    <mergeCell ref="H8:I8"/>
    <mergeCell ref="D7:E8"/>
    <mergeCell ref="B19:B21"/>
    <mergeCell ref="B22:B23"/>
    <mergeCell ref="B24:C24"/>
    <mergeCell ref="B25:C25"/>
    <mergeCell ref="B26:C26"/>
    <mergeCell ref="B42:B43"/>
    <mergeCell ref="B31:C31"/>
    <mergeCell ref="B32:C32"/>
    <mergeCell ref="B29:C29"/>
    <mergeCell ref="B27:B28"/>
    <mergeCell ref="B33:B35"/>
    <mergeCell ref="B36:C36"/>
    <mergeCell ref="B30:C30"/>
    <mergeCell ref="B37:C37"/>
    <mergeCell ref="B38:C38"/>
    <mergeCell ref="B39:C39"/>
    <mergeCell ref="B40:C40"/>
    <mergeCell ref="B41:C41"/>
    <mergeCell ref="B48:K48"/>
    <mergeCell ref="B44:C44"/>
    <mergeCell ref="B45:C45"/>
    <mergeCell ref="B46:C46"/>
    <mergeCell ref="B47:C47"/>
  </mergeCells>
  <pageMargins left="0.7" right="0.7" top="0.75" bottom="0.75" header="0.3" footer="0.3"/>
  <pageSetup paperSize="9" scale="65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CLDOrden xmlns="93683330-748F-428B-93AB-EA3FA1137F67">1</MCLDOrden>
    <MCLDDescripcion xmlns="93683330-748F-428B-93AB-EA3FA1137F67" xsi:nil="true"/>
    <ID_ES xmlns="179d1dd3-d970-497f-a4d7-63a4b2e2a5c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ListadoDocumentosCT" ma:contentTypeID="0x0101002B548C03437E43FC972CE33E155068B4002FF93224F6BC6648A09130B2076CE922" ma:contentTypeVersion="3" ma:contentTypeDescription="Tipo de contenido para las bibliotecas de documentos de tipo listado de documentos" ma:contentTypeScope="" ma:versionID="7ad4e7be09cd0277057857706c106f28">
  <xsd:schema xmlns:xsd="http://www.w3.org/2001/XMLSchema" xmlns:xs="http://www.w3.org/2001/XMLSchema" xmlns:p="http://schemas.microsoft.com/office/2006/metadata/properties" xmlns:ns2="93683330-748F-428B-93AB-EA3FA1137F67" xmlns:ns3="179d1dd3-d970-497f-a4d7-63a4b2e2a5c5" targetNamespace="http://schemas.microsoft.com/office/2006/metadata/properties" ma:root="true" ma:fieldsID="a55fa49071b4fcaf7d9df0176cfb9940" ns2:_="" ns3:_="">
    <xsd:import namespace="93683330-748F-428B-93AB-EA3FA1137F67"/>
    <xsd:import namespace="179d1dd3-d970-497f-a4d7-63a4b2e2a5c5"/>
    <xsd:element name="properties">
      <xsd:complexType>
        <xsd:sequence>
          <xsd:element name="documentManagement">
            <xsd:complexType>
              <xsd:all>
                <xsd:element ref="ns2:MCLDDescripcion" minOccurs="0"/>
                <xsd:element ref="ns2:MCLDOrden" minOccurs="0"/>
                <xsd:element ref="ns3:ID_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83330-748F-428B-93AB-EA3FA1137F67" elementFormDefault="qualified">
    <xsd:import namespace="http://schemas.microsoft.com/office/2006/documentManagement/types"/>
    <xsd:import namespace="http://schemas.microsoft.com/office/infopath/2007/PartnerControls"/>
    <xsd:element name="MCLDDescripcion" ma:index="8" nillable="true" ma:displayName="Descripción" ma:internalName="MCLDDescripcion">
      <xsd:simpleType>
        <xsd:restriction base="dms:Note">
          <xsd:maxLength value="255"/>
        </xsd:restriction>
      </xsd:simpleType>
    </xsd:element>
    <xsd:element name="MCLDOrden" ma:index="9" nillable="true" ma:displayName="Orden" ma:decimals="0" ma:internalName="MCLDOrde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9d1dd3-d970-497f-a4d7-63a4b2e2a5c5" elementFormDefault="qualified">
    <xsd:import namespace="http://schemas.microsoft.com/office/2006/documentManagement/types"/>
    <xsd:import namespace="http://schemas.microsoft.com/office/infopath/2007/PartnerControls"/>
    <xsd:element name="ID_ES" ma:index="10" nillable="true" ma:displayName="ID_ES" ma:decimals="0" ma:hidden="true" ma:internalName="ID_E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46162-9B0A-45B8-BB2E-BF3C022C8C51}"/>
</file>

<file path=customXml/itemProps2.xml><?xml version="1.0" encoding="utf-8"?>
<ds:datastoreItem xmlns:ds="http://schemas.openxmlformats.org/officeDocument/2006/customXml" ds:itemID="{86466C51-7FB6-4D62-BC3C-AC34B920B26D}"/>
</file>

<file path=customXml/itemProps3.xml><?xml version="1.0" encoding="utf-8"?>
<ds:datastoreItem xmlns:ds="http://schemas.openxmlformats.org/officeDocument/2006/customXml" ds:itemID="{118F783C-2D10-416C-A1BD-30C801705DD2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PORTADA</vt:lpstr>
      <vt:lpstr>BALANCES DE FABRICACION</vt:lpstr>
      <vt:lpstr>MOVIMIENTO CARBONES</vt:lpstr>
      <vt:lpstr>MOV. BENZOLES ALQUITRANES BREAS</vt:lpstr>
      <vt:lpstr>MOV. COQUE PRODUCIDO</vt:lpstr>
      <vt:lpstr>MOV. GASES COQUERIA</vt:lpstr>
      <vt:lpstr>PRODUCCION</vt:lpstr>
      <vt:lpstr>'BALANCES DE FABRICACION'!Área_de_impresión</vt:lpstr>
      <vt:lpstr>'MOV. BENZOLES ALQUITRANES BREAS'!Área_de_impresión</vt:lpstr>
      <vt:lpstr>'MOV. COQUE PRODUCIDO'!Área_de_impresión</vt:lpstr>
      <vt:lpstr>'MOV. GASES COQUERIA'!Área_de_impresión</vt:lpstr>
      <vt:lpstr>'MOVIMIENTO CARBONES'!Área_de_impresión</vt:lpstr>
      <vt:lpstr>PRODUCCION!Área_de_impresión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DC: Estadísticas de Destilación de Carbón </dc:title>
  <dc:creator/>
  <cp:lastModifiedBy/>
  <dcterms:created xsi:type="dcterms:W3CDTF">2020-12-29T11:17:27Z</dcterms:created>
  <dcterms:modified xsi:type="dcterms:W3CDTF">2021-01-20T12:21:04Z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0x0101002B548C03437E43FC972CE33E155068B4002FF93224F6BC6648A09130B2076CE922</vt:lpwstr>
  </property>
</Properties>
</file>