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ea_bdn\INFORMES_PLANES\Informe IEPNB\Informe 2022\Indicadores revisados\"/>
    </mc:Choice>
  </mc:AlternateContent>
  <bookViews>
    <workbookView xWindow="0" yWindow="0" windowWidth="17970" windowHeight="9255" tabRatio="907"/>
  </bookViews>
  <sheets>
    <sheet name="Metadatos" sheetId="32" r:id="rId1"/>
    <sheet name="Indicador 39_Tabla1" sheetId="35" r:id="rId2"/>
    <sheet name="Indicador 39_Tabla2" sheetId="36" r:id="rId3"/>
    <sheet name="Indicador 39_Figura 2" sheetId="11" r:id="rId4"/>
    <sheet name="Indicador 39_Figura 3  ZEC" sheetId="16" r:id="rId5"/>
    <sheet name="Indicador 39_Tabla 3" sheetId="43" r:id="rId6"/>
    <sheet name="Indicador 40_Figura 4" sheetId="41" r:id="rId7"/>
    <sheet name="Indicador 61_Figura 5" sheetId="4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#REF!</definedName>
    <definedName name="\B" localSheetId="6">#REF!</definedName>
    <definedName name="\B" localSheetId="7">#REF!</definedName>
    <definedName name="\B">#REF!</definedName>
    <definedName name="\C">#REF!</definedName>
    <definedName name="\D">'[1]19.11-12'!$B$51</definedName>
    <definedName name="\G">#REF!</definedName>
    <definedName name="\I" localSheetId="6">#REF!</definedName>
    <definedName name="\I" localSheetId="7">#REF!</definedName>
    <definedName name="\I">#REF!</definedName>
    <definedName name="\L">'[1]19.11-12'!$B$53</definedName>
    <definedName name="\N" localSheetId="6">#REF!</definedName>
    <definedName name="\N" localSheetId="7">#REF!</definedName>
    <definedName name="\N">#REF!</definedName>
    <definedName name="\T" localSheetId="6">'[1]19.18-19'!#REF!</definedName>
    <definedName name="\T" localSheetId="7">'[1]19.18-19'!#REF!</definedName>
    <definedName name="\T">'[1]19.18-19'!#REF!</definedName>
    <definedName name="\x">[2]Arlleg01!$IR$8190</definedName>
    <definedName name="\z">[2]Arlleg01!$IR$8190</definedName>
    <definedName name="__123Graph_A" hidden="1">'[1]19.14-15'!$B$34:$B$37</definedName>
    <definedName name="__123Graph_ACurrent" hidden="1">'[1]19.14-15'!$B$34:$B$37</definedName>
    <definedName name="__123Graph_AGrßfico1" hidden="1">'[1]19.14-15'!$B$34:$B$37</definedName>
    <definedName name="__123Graph_B" localSheetId="6" hidden="1">[1]p122!#REF!</definedName>
    <definedName name="__123Graph_B" localSheetId="7" hidden="1">[1]p122!#REF!</definedName>
    <definedName name="__123Graph_B" hidden="1">[1]p122!#REF!</definedName>
    <definedName name="__123Graph_BCurrent" localSheetId="6" hidden="1">'[1]19.14-15'!#REF!</definedName>
    <definedName name="__123Graph_BCurrent" localSheetId="7" hidden="1">'[1]19.14-15'!#REF!</definedName>
    <definedName name="__123Graph_BCurrent" hidden="1">'[1]19.14-15'!#REF!</definedName>
    <definedName name="__123Graph_BGrßfico1" localSheetId="6" hidden="1">'[1]19.14-15'!#REF!</definedName>
    <definedName name="__123Graph_BGrßfico1" localSheetId="7" hidden="1">'[1]19.14-15'!#REF!</definedName>
    <definedName name="__123Graph_BGrßfico1" hidden="1">'[1]19.14-15'!#REF!</definedName>
    <definedName name="__123Graph_C" hidden="1">'[1]19.14-15'!$C$34:$C$37</definedName>
    <definedName name="__123Graph_CCurrent" hidden="1">'[1]19.14-15'!$C$34:$C$37</definedName>
    <definedName name="__123Graph_CGrßfico1" hidden="1">'[1]19.14-15'!$C$34:$C$37</definedName>
    <definedName name="__123Graph_D" localSheetId="6" hidden="1">[1]p122!#REF!</definedName>
    <definedName name="__123Graph_D" localSheetId="7" hidden="1">[1]p122!#REF!</definedName>
    <definedName name="__123Graph_D" hidden="1">[1]p122!#REF!</definedName>
    <definedName name="__123Graph_DCurrent" localSheetId="6" hidden="1">'[1]19.14-15'!#REF!</definedName>
    <definedName name="__123Graph_DCurrent" localSheetId="7" hidden="1">'[1]19.14-15'!#REF!</definedName>
    <definedName name="__123Graph_DCurrent" hidden="1">'[1]19.14-15'!#REF!</definedName>
    <definedName name="__123Graph_DGrßfico1" localSheetId="6" hidden="1">'[1]19.14-15'!#REF!</definedName>
    <definedName name="__123Graph_DGrßfico1" localSheetId="7" hidden="1">'[1]19.14-15'!#REF!</definedName>
    <definedName name="__123Graph_DGrßfico1" hidden="1">'[1]19.14-15'!#REF!</definedName>
    <definedName name="__123Graph_E" hidden="1">'[1]19.14-15'!$D$34:$D$37</definedName>
    <definedName name="__123Graph_ECurrent" hidden="1">'[1]19.14-15'!$D$34:$D$37</definedName>
    <definedName name="__123Graph_EGrßfico1" hidden="1">'[1]19.14-15'!$D$34:$D$37</definedName>
    <definedName name="__123Graph_F" localSheetId="6" hidden="1">[1]p122!#REF!</definedName>
    <definedName name="__123Graph_F" localSheetId="7" hidden="1">[1]p122!#REF!</definedName>
    <definedName name="__123Graph_F" hidden="1">[1]p122!#REF!</definedName>
    <definedName name="__123Graph_FCurrent" localSheetId="6" hidden="1">'[1]19.14-15'!#REF!</definedName>
    <definedName name="__123Graph_FCurrent" localSheetId="7" hidden="1">'[1]19.14-15'!#REF!</definedName>
    <definedName name="__123Graph_FCurrent" hidden="1">'[1]19.14-15'!#REF!</definedName>
    <definedName name="__123Graph_FGrßfico1" localSheetId="6" hidden="1">'[1]19.14-15'!#REF!</definedName>
    <definedName name="__123Graph_FGrßfico1" localSheetId="7" hidden="1">'[1]19.14-15'!#REF!</definedName>
    <definedName name="__123Graph_FGrßfico1" hidden="1">'[1]19.14-15'!#REF!</definedName>
    <definedName name="__123Graph_X" localSheetId="6" hidden="1">[1]p122!#REF!</definedName>
    <definedName name="__123Graph_X" localSheetId="7" hidden="1">[1]p122!#REF!</definedName>
    <definedName name="__123Graph_X" hidden="1">[1]p122!#REF!</definedName>
    <definedName name="__123Graph_XCurrent" localSheetId="6" hidden="1">'[1]19.14-15'!#REF!</definedName>
    <definedName name="__123Graph_XCurrent" localSheetId="7" hidden="1">'[1]19.14-15'!#REF!</definedName>
    <definedName name="__123Graph_XCurrent" hidden="1">'[1]19.14-15'!#REF!</definedName>
    <definedName name="__123Graph_XGrßfico1" localSheetId="6" hidden="1">'[1]19.14-15'!#REF!</definedName>
    <definedName name="__123Graph_XGrßfico1" localSheetId="7" hidden="1">'[1]19.14-15'!#REF!</definedName>
    <definedName name="__123Graph_XGrßfico1" hidden="1">'[1]19.14-15'!#REF!</definedName>
    <definedName name="_p421">[3]CARNE1!$B$44</definedName>
    <definedName name="_p431" hidden="1">[3]CARNE7!$G$11:$G$93</definedName>
    <definedName name="_p7" localSheetId="3" hidden="1">'[4]19.14-15'!#REF!</definedName>
    <definedName name="_p7" localSheetId="6" hidden="1">'[5]19.14-15'!#REF!</definedName>
    <definedName name="_p7" localSheetId="7" hidden="1">'[5]19.14-15'!#REF!</definedName>
    <definedName name="_p7" hidden="1">'[5]19.14-15'!#REF!</definedName>
    <definedName name="_PEP1">'[6]19.11-12'!$B$51</definedName>
    <definedName name="_PEP2">[7]GANADE1!$B$75</definedName>
    <definedName name="_PEP3">'[6]19.11-12'!$B$53</definedName>
    <definedName name="_PEP4" hidden="1">'[6]19.14-15'!$B$34:$B$37</definedName>
    <definedName name="_PP1">[7]GANADE1!$B$77</definedName>
    <definedName name="_PP10" hidden="1">'[6]19.14-15'!$C$34:$C$37</definedName>
    <definedName name="_PP11" hidden="1">'[6]19.14-15'!$C$34:$C$37</definedName>
    <definedName name="_PP12" hidden="1">'[6]19.14-15'!$C$34:$C$37</definedName>
    <definedName name="_PP13" localSheetId="6" hidden="1">'[6]19.14-15'!#REF!</definedName>
    <definedName name="_PP13" localSheetId="7" hidden="1">'[6]19.14-15'!#REF!</definedName>
    <definedName name="_PP13" hidden="1">'[6]19.14-15'!#REF!</definedName>
    <definedName name="_PP14" localSheetId="6" hidden="1">'[6]19.14-15'!#REF!</definedName>
    <definedName name="_PP14" localSheetId="7" hidden="1">'[6]19.14-15'!#REF!</definedName>
    <definedName name="_PP14" hidden="1">'[6]19.14-15'!#REF!</definedName>
    <definedName name="_PP15" localSheetId="6" hidden="1">'[6]19.14-15'!#REF!</definedName>
    <definedName name="_PP15" localSheetId="7" hidden="1">'[6]19.14-15'!#REF!</definedName>
    <definedName name="_PP15" hidden="1">'[6]19.14-15'!#REF!</definedName>
    <definedName name="_PP16" hidden="1">'[6]19.14-15'!$D$34:$D$37</definedName>
    <definedName name="_PP17" hidden="1">'[6]19.14-15'!$D$34:$D$37</definedName>
    <definedName name="_pp18" hidden="1">'[6]19.14-15'!$D$34:$D$37</definedName>
    <definedName name="_pp19" localSheetId="6" hidden="1">'[6]19.14-15'!#REF!</definedName>
    <definedName name="_pp19" localSheetId="7" hidden="1">'[6]19.14-15'!#REF!</definedName>
    <definedName name="_pp19" hidden="1">'[6]19.14-15'!#REF!</definedName>
    <definedName name="_PP2" localSheetId="6">'[6]19.22'!#REF!</definedName>
    <definedName name="_PP2" localSheetId="7">'[6]19.22'!#REF!</definedName>
    <definedName name="_PP2">'[6]19.22'!#REF!</definedName>
    <definedName name="_PP20" localSheetId="6" hidden="1">'[6]19.14-15'!#REF!</definedName>
    <definedName name="_PP20" localSheetId="7" hidden="1">'[6]19.14-15'!#REF!</definedName>
    <definedName name="_PP20" hidden="1">'[6]19.14-15'!#REF!</definedName>
    <definedName name="_PP21" localSheetId="6" hidden="1">'[6]19.14-15'!#REF!</definedName>
    <definedName name="_PP21" localSheetId="7" hidden="1">'[6]19.14-15'!#REF!</definedName>
    <definedName name="_PP21" hidden="1">'[6]19.14-15'!#REF!</definedName>
    <definedName name="_PP22" localSheetId="6" hidden="1">'[6]19.14-15'!#REF!</definedName>
    <definedName name="_PP22" localSheetId="7" hidden="1">'[6]19.14-15'!#REF!</definedName>
    <definedName name="_PP22" hidden="1">'[6]19.14-15'!#REF!</definedName>
    <definedName name="_pp23" localSheetId="6" hidden="1">'[6]19.14-15'!#REF!</definedName>
    <definedName name="_pp23" localSheetId="7" hidden="1">'[6]19.14-15'!#REF!</definedName>
    <definedName name="_pp23" hidden="1">'[6]19.14-15'!#REF!</definedName>
    <definedName name="_pp24" localSheetId="6" hidden="1">'[6]19.14-15'!#REF!</definedName>
    <definedName name="_pp24" localSheetId="7" hidden="1">'[6]19.14-15'!#REF!</definedName>
    <definedName name="_pp24" hidden="1">'[6]19.14-15'!#REF!</definedName>
    <definedName name="_pp25" localSheetId="6" hidden="1">'[6]19.14-15'!#REF!</definedName>
    <definedName name="_pp25" localSheetId="7" hidden="1">'[6]19.14-15'!#REF!</definedName>
    <definedName name="_pp25" hidden="1">'[6]19.14-15'!#REF!</definedName>
    <definedName name="_pp26" localSheetId="6" hidden="1">'[6]19.14-15'!#REF!</definedName>
    <definedName name="_pp26" localSheetId="7" hidden="1">'[6]19.14-15'!#REF!</definedName>
    <definedName name="_pp26" hidden="1">'[6]19.14-15'!#REF!</definedName>
    <definedName name="_pp27" localSheetId="6" hidden="1">'[6]19.14-15'!#REF!</definedName>
    <definedName name="_pp27" localSheetId="7" hidden="1">'[6]19.14-15'!#REF!</definedName>
    <definedName name="_pp27" hidden="1">'[6]19.14-15'!#REF!</definedName>
    <definedName name="_PP3">[7]GANADE1!$B$79</definedName>
    <definedName name="_PP4">'[6]19.11-12'!$B$51</definedName>
    <definedName name="_PP5" hidden="1">'[6]19.14-15'!$B$34:$B$37</definedName>
    <definedName name="_PP6" hidden="1">'[6]19.14-15'!$B$34:$B$37</definedName>
    <definedName name="_PP7" localSheetId="6" hidden="1">'[6]19.14-15'!#REF!</definedName>
    <definedName name="_PP7" localSheetId="7" hidden="1">'[6]19.14-15'!#REF!</definedName>
    <definedName name="_PP7" hidden="1">'[6]19.14-15'!#REF!</definedName>
    <definedName name="_PP8" localSheetId="6" hidden="1">'[6]19.14-15'!#REF!</definedName>
    <definedName name="_PP8" localSheetId="7" hidden="1">'[6]19.14-15'!#REF!</definedName>
    <definedName name="_PP8" hidden="1">'[6]19.14-15'!#REF!</definedName>
    <definedName name="_PP9" localSheetId="6" hidden="1">'[6]19.14-15'!#REF!</definedName>
    <definedName name="_PP9" localSheetId="7" hidden="1">'[6]19.14-15'!#REF!</definedName>
    <definedName name="_PP9" hidden="1">'[6]19.14-15'!#REF!</definedName>
    <definedName name="A_impresión_IM">#REF!</definedName>
    <definedName name="alk">'[8]19.11-12'!$B$53</definedName>
    <definedName name="_xlnm.Print_Area" localSheetId="5">'Indicador 39_Tabla 3'!$A:$O</definedName>
    <definedName name="balan.xls" hidden="1">'[9]7.24'!$D$6:$D$27</definedName>
    <definedName name="_xlnm.Database" localSheetId="5">#REF!</definedName>
    <definedName name="_xlnm.Database">#REF!</definedName>
    <definedName name="GUION">#REF!</definedName>
    <definedName name="Imprimir_área_IM">#REF!</definedName>
    <definedName name="kk" localSheetId="3" hidden="1">'[4]19.14-15'!#REF!</definedName>
    <definedName name="kk" localSheetId="6" hidden="1">'[5]19.14-15'!#REF!</definedName>
    <definedName name="kk" localSheetId="7" hidden="1">'[5]19.14-15'!#REF!</definedName>
    <definedName name="kk" hidden="1">'[5]19.14-15'!#REF!</definedName>
    <definedName name="kkjkj" localSheetId="3">#REF!</definedName>
    <definedName name="kkjkj" localSheetId="6">#REF!</definedName>
    <definedName name="kkjkj" localSheetId="7">#REF!</definedName>
    <definedName name="kkjkj">#REF!</definedName>
    <definedName name="kkk" localSheetId="6" hidden="1">'[1]19.14-15'!#REF!</definedName>
    <definedName name="kkk" localSheetId="7" hidden="1">'[1]19.14-15'!#REF!</definedName>
    <definedName name="kkk" hidden="1">'[1]19.14-15'!#REF!</definedName>
    <definedName name="PEP">[7]GANADE1!$B$79</definedName>
    <definedName name="RNDic2020_agrup">#REF!</definedName>
    <definedName name="RUTINA" localSheetId="6">#REF!</definedName>
    <definedName name="RUTINA" localSheetId="7">#REF!</definedName>
    <definedName name="RUTINA">#REF!</definedName>
  </definedNames>
  <calcPr calcId="152511" concurrentCalc="0"/>
</workbook>
</file>

<file path=xl/calcChain.xml><?xml version="1.0" encoding="utf-8"?>
<calcChain xmlns="http://schemas.openxmlformats.org/spreadsheetml/2006/main">
  <c r="D17" i="41" l="1"/>
  <c r="D19" i="16"/>
  <c r="K12" i="42"/>
  <c r="H17" i="16"/>
  <c r="G17" i="16"/>
  <c r="E19" i="16"/>
  <c r="I17" i="16"/>
  <c r="N3" i="43"/>
  <c r="N4" i="43"/>
  <c r="N5" i="43"/>
  <c r="N6" i="43"/>
  <c r="N7" i="43"/>
  <c r="N8" i="43"/>
  <c r="N9" i="43"/>
  <c r="N10" i="43"/>
  <c r="N11" i="43"/>
  <c r="N12" i="43"/>
  <c r="N13" i="43"/>
  <c r="N14" i="43"/>
  <c r="N15" i="43"/>
  <c r="N16" i="43"/>
  <c r="N17" i="43"/>
  <c r="N18" i="43"/>
  <c r="N19" i="43"/>
  <c r="N20" i="43"/>
  <c r="N21" i="43"/>
  <c r="N22" i="43"/>
  <c r="AC6" i="11"/>
  <c r="AC5" i="11"/>
  <c r="AB6" i="11"/>
  <c r="AB5" i="11"/>
  <c r="D71" i="36"/>
  <c r="D69" i="36"/>
  <c r="D74" i="36"/>
  <c r="D75" i="36"/>
  <c r="D76" i="36"/>
  <c r="D77" i="36"/>
  <c r="D67" i="36"/>
  <c r="D68" i="36"/>
  <c r="D66" i="36"/>
  <c r="C66" i="36"/>
  <c r="B66" i="36"/>
  <c r="D73" i="36"/>
  <c r="K5" i="35"/>
  <c r="D70" i="36"/>
  <c r="D16" i="41"/>
  <c r="E16" i="41"/>
  <c r="D18" i="16"/>
  <c r="E18" i="16"/>
  <c r="I15" i="16"/>
  <c r="J12" i="42"/>
  <c r="E56" i="43"/>
  <c r="D56" i="43"/>
  <c r="C56" i="43"/>
  <c r="B56" i="43"/>
  <c r="N55" i="43"/>
  <c r="N54" i="43"/>
  <c r="N53" i="43"/>
  <c r="N52" i="43"/>
  <c r="N51" i="43"/>
  <c r="N50" i="43"/>
  <c r="N49" i="43"/>
  <c r="N48" i="43"/>
  <c r="N47" i="43"/>
  <c r="N46" i="43"/>
  <c r="N45" i="43"/>
  <c r="N44" i="43"/>
  <c r="N43" i="43"/>
  <c r="N42" i="43"/>
  <c r="N41" i="43"/>
  <c r="N40" i="43"/>
  <c r="N39" i="43"/>
  <c r="N38" i="43"/>
  <c r="N37" i="43"/>
  <c r="N36" i="43"/>
  <c r="N35" i="43"/>
  <c r="D63" i="36"/>
  <c r="D61" i="36"/>
  <c r="D60" i="36"/>
  <c r="D59" i="36"/>
  <c r="D58" i="36"/>
  <c r="D57" i="36"/>
  <c r="D51" i="36"/>
  <c r="J5" i="35"/>
  <c r="D34" i="36"/>
  <c r="D17" i="16"/>
  <c r="E17" i="16"/>
  <c r="E16" i="16"/>
  <c r="I13" i="16"/>
  <c r="I12" i="42"/>
  <c r="C16" i="16"/>
  <c r="D38" i="36"/>
  <c r="D37" i="36"/>
  <c r="D46" i="36"/>
  <c r="I5" i="35"/>
  <c r="H12" i="42"/>
  <c r="D30" i="36"/>
  <c r="D15" i="36"/>
  <c r="D27" i="36"/>
  <c r="D26" i="36"/>
  <c r="D25" i="36"/>
  <c r="D24" i="36"/>
  <c r="D20" i="36"/>
  <c r="D19" i="36"/>
  <c r="D18" i="36"/>
  <c r="G12" i="42"/>
  <c r="F12" i="42"/>
  <c r="D12" i="42"/>
  <c r="C12" i="42"/>
  <c r="B12" i="42"/>
  <c r="D7" i="36"/>
  <c r="D6" i="36"/>
  <c r="D4" i="36"/>
  <c r="D3" i="36"/>
  <c r="I9" i="16"/>
</calcChain>
</file>

<file path=xl/sharedStrings.xml><?xml version="1.0" encoding="utf-8"?>
<sst xmlns="http://schemas.openxmlformats.org/spreadsheetml/2006/main" count="464" uniqueCount="178">
  <si>
    <t>2009</t>
  </si>
  <si>
    <t>AÑO</t>
  </si>
  <si>
    <t>2005</t>
  </si>
  <si>
    <t>2006</t>
  </si>
  <si>
    <t>2007</t>
  </si>
  <si>
    <t>2008</t>
  </si>
  <si>
    <t>2010</t>
  </si>
  <si>
    <t>2011</t>
  </si>
  <si>
    <t>2012</t>
  </si>
  <si>
    <t>Número</t>
  </si>
  <si>
    <t>ENP</t>
  </si>
  <si>
    <t>MAB</t>
  </si>
  <si>
    <t>RAMSAR</t>
  </si>
  <si>
    <t>ZEPIM</t>
  </si>
  <si>
    <t>OSPAR</t>
  </si>
  <si>
    <t>Superficie protegida total</t>
  </si>
  <si>
    <t>Red Natura 2000</t>
  </si>
  <si>
    <t>Áreas protegidas por instrumentos internacionales</t>
  </si>
  <si>
    <t>Terrestre</t>
  </si>
  <si>
    <t>Marina</t>
  </si>
  <si>
    <t>Total</t>
  </si>
  <si>
    <t>Galicia</t>
  </si>
  <si>
    <t>Principado de Asturias</t>
  </si>
  <si>
    <t>Cantabria</t>
  </si>
  <si>
    <t>Comunidad Foral de Navarra</t>
  </si>
  <si>
    <t>La Rioja</t>
  </si>
  <si>
    <t>Comunidad de Madrid</t>
  </si>
  <si>
    <t>Extremadura</t>
  </si>
  <si>
    <t>LIC</t>
  </si>
  <si>
    <t>Geoparques</t>
  </si>
  <si>
    <t>Reservas biogenéticas</t>
  </si>
  <si>
    <t>Sitios naturales de la lista de Patrimonio Mundial</t>
  </si>
  <si>
    <t>Categoría de Manejo UICN</t>
  </si>
  <si>
    <t>Número de ENP</t>
  </si>
  <si>
    <t>Ia</t>
  </si>
  <si>
    <t>Ib</t>
  </si>
  <si>
    <t>II</t>
  </si>
  <si>
    <t>III</t>
  </si>
  <si>
    <t>IV</t>
  </si>
  <si>
    <t>V</t>
  </si>
  <si>
    <t>VI</t>
  </si>
  <si>
    <t>Ninguna categoría</t>
  </si>
  <si>
    <t>ZEPA</t>
  </si>
  <si>
    <t>Castilla-La Mancha</t>
  </si>
  <si>
    <t>RN2000</t>
  </si>
  <si>
    <t>Marino</t>
  </si>
  <si>
    <t>Illes Balears</t>
  </si>
  <si>
    <t>Con Instrumento de Gestión</t>
  </si>
  <si>
    <t>Sin Instrumento de Gestión</t>
  </si>
  <si>
    <r>
      <t>Descripción/</t>
    </r>
    <r>
      <rPr>
        <b/>
        <i/>
        <sz val="12"/>
        <color indexed="8"/>
        <rFont val="Calibri"/>
        <family val="2"/>
      </rPr>
      <t>Description</t>
    </r>
  </si>
  <si>
    <r>
      <t>Identificador/</t>
    </r>
    <r>
      <rPr>
        <b/>
        <i/>
        <sz val="12"/>
        <color indexed="8"/>
        <rFont val="Calibri"/>
        <family val="2"/>
      </rPr>
      <t>Identifer</t>
    </r>
  </si>
  <si>
    <r>
      <t>Autor/</t>
    </r>
    <r>
      <rPr>
        <b/>
        <i/>
        <sz val="12"/>
        <color indexed="8"/>
        <rFont val="Calibri"/>
        <family val="2"/>
      </rPr>
      <t>Creator</t>
    </r>
  </si>
  <si>
    <r>
      <t>Fecha/</t>
    </r>
    <r>
      <rPr>
        <b/>
        <i/>
        <sz val="12"/>
        <color indexed="8"/>
        <rFont val="Calibri"/>
        <family val="2"/>
      </rPr>
      <t>Date</t>
    </r>
  </si>
  <si>
    <r>
      <t>Tema/</t>
    </r>
    <r>
      <rPr>
        <b/>
        <i/>
        <sz val="12"/>
        <color indexed="8"/>
        <rFont val="Calibri"/>
        <family val="2"/>
      </rPr>
      <t>Subject</t>
    </r>
  </si>
  <si>
    <r>
      <t>Componente/</t>
    </r>
    <r>
      <rPr>
        <b/>
        <i/>
        <sz val="12"/>
        <color indexed="8"/>
        <rFont val="Calibri"/>
        <family val="2"/>
      </rPr>
      <t>Component</t>
    </r>
  </si>
  <si>
    <r>
      <t>Indicadores/</t>
    </r>
    <r>
      <rPr>
        <b/>
        <i/>
        <sz val="12"/>
        <color indexed="8"/>
        <rFont val="Calibri"/>
        <family val="2"/>
      </rPr>
      <t>Indicator</t>
    </r>
  </si>
  <si>
    <r>
      <t>Editor/</t>
    </r>
    <r>
      <rPr>
        <b/>
        <i/>
        <sz val="12"/>
        <color indexed="8"/>
        <rFont val="Calibri"/>
        <family val="2"/>
      </rPr>
      <t>Publisher</t>
    </r>
  </si>
  <si>
    <r>
      <t>Fuente/</t>
    </r>
    <r>
      <rPr>
        <b/>
        <i/>
        <sz val="12"/>
        <color indexed="8"/>
        <rFont val="Calibri"/>
        <family val="2"/>
      </rPr>
      <t>Source</t>
    </r>
  </si>
  <si>
    <r>
      <t>Difusión/</t>
    </r>
    <r>
      <rPr>
        <b/>
        <i/>
        <sz val="12"/>
        <color indexed="8"/>
        <rFont val="Calibri"/>
        <family val="2"/>
      </rPr>
      <t>Rights</t>
    </r>
  </si>
  <si>
    <r>
      <t>Idioma/</t>
    </r>
    <r>
      <rPr>
        <b/>
        <i/>
        <sz val="12"/>
        <color indexed="8"/>
        <rFont val="Calibri"/>
        <family val="2"/>
      </rPr>
      <t>Language</t>
    </r>
  </si>
  <si>
    <t>Espacios protegidos y/o de interés</t>
  </si>
  <si>
    <t>Inventario de Espacios Naturales Protegidos, Red Natura 2000 y Áreas protegidas
por instrumentos internacionales</t>
  </si>
  <si>
    <t xml:space="preserve">Indicador 39: Superficie y número de espacios protegidos 
Indicador 40: Espacios protegidos con instrumentos de gestión 
Indicador 61: Áreas protegidas por categoría UICN
</t>
  </si>
  <si>
    <t>Público</t>
  </si>
  <si>
    <t>Español (Es)</t>
  </si>
  <si>
    <t>Evolución superficie protegida, terrestre y marina, por ENP y RN2000</t>
  </si>
  <si>
    <t>Andalucía</t>
  </si>
  <si>
    <t>Aragón</t>
  </si>
  <si>
    <t>Canarias</t>
  </si>
  <si>
    <t>Castilla y León</t>
  </si>
  <si>
    <t>Cataluña</t>
  </si>
  <si>
    <t>ZEC (ha acumulado)</t>
  </si>
  <si>
    <t>LIC ( ha acumulado)</t>
  </si>
  <si>
    <t>% ZEC</t>
  </si>
  <si>
    <t>Ciudad de Ceuta</t>
  </si>
  <si>
    <t>Ciudad de Melilla</t>
  </si>
  <si>
    <t>Comunitat Valenciana</t>
  </si>
  <si>
    <t>1 </t>
  </si>
  <si>
    <t>Con Instrumento de Gestión (PORN / PRUG)</t>
  </si>
  <si>
    <t>2018 - LIC/ZEC</t>
  </si>
  <si>
    <r>
      <t xml:space="preserve">Datos utilizados para calcular los indicadores </t>
    </r>
    <r>
      <rPr>
        <sz val="12"/>
        <color indexed="8"/>
        <rFont val="Calibri"/>
        <family val="2"/>
      </rPr>
      <t>del componente Inventario de Espacios Naturales Protegidos, Red Natura 2000 y Áreas protegidas por instrumentos internacionales</t>
    </r>
  </si>
  <si>
    <t>TERRESTRE</t>
  </si>
  <si>
    <t>MARINA</t>
  </si>
  <si>
    <t>TOTAL</t>
  </si>
  <si>
    <t xml:space="preserve">   Superficie y número de espacios protegidos </t>
  </si>
  <si>
    <t>Superficie (ha)</t>
  </si>
  <si>
    <t>Año</t>
  </si>
  <si>
    <t>Totales</t>
  </si>
  <si>
    <t xml:space="preserve">   Espacios protegidos con instrumentos de gestión </t>
  </si>
  <si>
    <t>Áreas protegidas por categoría UICN</t>
  </si>
  <si>
    <t>Elaboración: Banco de Datos de la Naturaleza mediante un análisis SIG, de la cartografía suministrada, a efectos de elaboración de estadísticas</t>
  </si>
  <si>
    <t>Reservas Biogenéticas</t>
  </si>
  <si>
    <t>Sitios Naturales de la Lista del Patrimonio Mundial</t>
  </si>
  <si>
    <t>SUPERFICIE PROTEGIDA TOTAL</t>
  </si>
  <si>
    <t xml:space="preserve">RED NATURA 2000 </t>
  </si>
  <si>
    <t xml:space="preserve"> - </t>
  </si>
  <si>
    <t>Superficie terrestre (ha)</t>
  </si>
  <si>
    <t>Superficie marina (ha)</t>
  </si>
  <si>
    <t>País Vasco</t>
  </si>
  <si>
    <t>Región de Murcia</t>
  </si>
  <si>
    <t>INFORME</t>
  </si>
  <si>
    <t>Superficie protegida por ENP y RED NATURA 2000</t>
  </si>
  <si>
    <t>2020 (superficies en ha)</t>
  </si>
  <si>
    <t>05c_IEP_DATOS.xlsx</t>
  </si>
  <si>
    <t>Ministerio para la Transición Ecológica y el Reto Demográfico</t>
  </si>
  <si>
    <t>Ministerio para la Transición Ecológica y el Reto Demográfico y Comunidades Autónomas</t>
  </si>
  <si>
    <t>LIC (superficies no solapadas)</t>
  </si>
  <si>
    <t>ZEPA (superficies no solapadas)</t>
  </si>
  <si>
    <t>% terrestre protegido, respecto a la AC</t>
  </si>
  <si>
    <t>Administración General del Estado</t>
  </si>
  <si>
    <t>Proyección:</t>
  </si>
  <si>
    <t xml:space="preserve">   Península y Baleares: http://www.opengis.net/def/crs/EPSG/0/25830</t>
  </si>
  <si>
    <t xml:space="preserve">   Canarias: http://www.opengis.net/def/crs/EPSG/0/32628</t>
  </si>
  <si>
    <t>Fuentes:</t>
  </si>
  <si>
    <t xml:space="preserve">   Límites administrativos: Registro Central de Cartografía (2012) y la línea de costa elaborada por los Institutos Cartográficos Autonómicos, aprobados en la Comisión Estatal del Patrimonio Natural y Biodiversidad del 24 de julio de 2013 en Madrid</t>
  </si>
  <si>
    <t xml:space="preserve">   La línea exterior de las Regiones Marinas ha sido actualizada en 2018 y proporcionada por la Subdirección General para la Protección del Mar (MITECO), ajustándose en el Banco de Datos a las líneas consensuadas terrestres para poder calcular el porcentaje marino.</t>
  </si>
  <si>
    <t xml:space="preserve">   Red Natura 2000: actualización a DICIEMBRE de 2020 según la información de los espacios Red Natura 2000 remitida por este Ministerio a la Comisión Europea hasta esa fecha.</t>
  </si>
  <si>
    <t>Terrestre (ha)</t>
  </si>
  <si>
    <t>Marina (ha)</t>
  </si>
  <si>
    <t>Superficie  terrestre (ha)</t>
  </si>
  <si>
    <t>% protegidos respecto de la superficie total nacional</t>
  </si>
  <si>
    <t>terrestre</t>
  </si>
  <si>
    <t>marino</t>
  </si>
  <si>
    <t>Administración Competente (AC), 2020</t>
  </si>
  <si>
    <t xml:space="preserve"> RED NATURA 2000 (N2K)</t>
  </si>
  <si>
    <t xml:space="preserve"> -</t>
  </si>
  <si>
    <t>En 2020 se incluye la superficie declarada de Geoparques.</t>
  </si>
  <si>
    <t>2020*</t>
  </si>
  <si>
    <t>* En 2020 se incluye la superficie declarada de Geoparques.</t>
  </si>
  <si>
    <t>GEOPARQUES</t>
  </si>
  <si>
    <t>2021 (superficies en ha)</t>
  </si>
  <si>
    <t>RED NATURA 2000</t>
  </si>
  <si>
    <t>-</t>
  </si>
  <si>
    <t>NUT2</t>
  </si>
  <si>
    <t>NUT2_NOM</t>
  </si>
  <si>
    <r>
      <t xml:space="preserve"> RED NATURA 2000 (N2K) (sup. </t>
    </r>
    <r>
      <rPr>
        <b/>
        <u/>
        <sz val="10"/>
        <color rgb="FF000000"/>
        <rFont val="Calibri"/>
        <family val="2"/>
        <scheme val="minor"/>
      </rPr>
      <t>solapadas</t>
    </r>
    <r>
      <rPr>
        <b/>
        <sz val="10"/>
        <color rgb="FF000000"/>
        <rFont val="Calibri"/>
        <family val="2"/>
        <scheme val="minor"/>
      </rPr>
      <t xml:space="preserve">) </t>
    </r>
  </si>
  <si>
    <t>Administración Competente 2021</t>
  </si>
  <si>
    <t>Nº LIC</t>
  </si>
  <si>
    <t>% terrestre protegido, respecto de la AC</t>
  </si>
  <si>
    <t>Nº ZEPA</t>
  </si>
  <si>
    <t>AGE</t>
  </si>
  <si>
    <t>Territorios no asociados a ninguna autonomía</t>
  </si>
  <si>
    <t>Total general</t>
  </si>
  <si>
    <t>% protegido respecto del la superficie total nacional</t>
  </si>
  <si>
    <r>
      <t xml:space="preserve">   Red Natura 2000: actualización a </t>
    </r>
    <r>
      <rPr>
        <b/>
        <sz val="10"/>
        <color theme="1"/>
        <rFont val="Calibri"/>
        <family val="2"/>
        <scheme val="minor"/>
      </rPr>
      <t>DICIEMBRE de 2021</t>
    </r>
    <r>
      <rPr>
        <sz val="10"/>
        <color theme="1"/>
        <rFont val="Calibri"/>
        <family val="2"/>
        <scheme val="minor"/>
      </rPr>
      <t xml:space="preserve"> según la información de los espacios Red Natura 2000 remitida por este Ministerio a la Comisión Europea hasta esa fecha.</t>
    </r>
  </si>
  <si>
    <t xml:space="preserve">   Límites administrativos han sido elaborados por el Banco de Datos de la Naturaleza, según el acuerdo del Comité del Inventario Español del Patrimonio Natural y la Biodiversidad del 6 de octubre de 2021. </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</si>
  <si>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última actualización en 2018.</t>
  </si>
  <si>
    <t>Sup. Terrestre</t>
  </si>
  <si>
    <t>Sup. Marina</t>
  </si>
  <si>
    <t>% terrestre</t>
  </si>
  <si>
    <t>% marino</t>
  </si>
  <si>
    <t>Total terrestre:</t>
  </si>
  <si>
    <t>Total ZEC a 31 de diciembre de 2021: 1.290</t>
  </si>
  <si>
    <t>Superficies (referencia 2020) para estadísticas</t>
  </si>
  <si>
    <r>
      <t xml:space="preserve">Actualizaciones a diciembre de </t>
    </r>
    <r>
      <rPr>
        <b/>
        <sz val="12"/>
        <color indexed="8"/>
        <rFont val="Calibri"/>
        <family val="2"/>
      </rPr>
      <t>2022</t>
    </r>
  </si>
  <si>
    <t>Superficie (ha) protegida</t>
  </si>
  <si>
    <t xml:space="preserve">Administración Competente </t>
  </si>
  <si>
    <t>AGE (Marino)</t>
  </si>
  <si>
    <t>ZEC/LIC</t>
  </si>
  <si>
    <t>% terrestre protegido</t>
  </si>
  <si>
    <t xml:space="preserve">   Red Natura 2000: actualización a DICIEMBRE de 2022 según la información de los espacios Red Natura 2000 remitida por este Ministerio a la Comisión Europea hasta esa fecha.</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</si>
  <si>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siendo la última actualización en diciembre de 2022 (anterior en 2018)</t>
  </si>
  <si>
    <t>Demarcaciones marinas ha:</t>
  </si>
  <si>
    <t>Superficie terrestre ha:</t>
  </si>
  <si>
    <t>AGE. MARINO</t>
  </si>
  <si>
    <t>AGE. Terrenos no asociados a ninguna autonomía</t>
  </si>
  <si>
    <t>orden</t>
  </si>
  <si>
    <t>nombre</t>
  </si>
  <si>
    <t>ha</t>
  </si>
  <si>
    <t>AGE (TERRESTRE)</t>
  </si>
  <si>
    <t>AGE (MARINO)</t>
  </si>
  <si>
    <t>Terrestre (Nut 54, son plazas soberanía española)</t>
  </si>
  <si>
    <t>Total terrestre</t>
  </si>
  <si>
    <t>Diciembre de 2022</t>
  </si>
  <si>
    <t>nuevas demarcaciones marinas</t>
  </si>
  <si>
    <t xml:space="preserve">Ministerio para la Transición Ecológica y el Reto Demográfico. Dirección General  de Biodiversidad, Bosques y Desertificación. </t>
  </si>
  <si>
    <t>2022 (superficies en ha)</t>
  </si>
  <si>
    <t xml:space="preserve">Superficies de referencia extraídas de la capa de CCAA extendidas con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</si>
</sst>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 #,##0.00\ [$€]_-;_-* &quot;-&quot;??\ [$€]_-;_-@_-"/>
    <numFmt numFmtId="165" formatCode="#,##0;\(0.0\)"/>
    <numFmt numFmtId="166" formatCode="#,##0.0000"/>
  </numFmts>
  <fonts count="77" x14ac:knownFonts="1">
    <font>
      <sz val="11"/>
      <color theme="1"/>
      <name val="Calibri"/>
      <family val="2"/>
      <scheme val="minor"/>
    </font>
    <font>
      <sz val="11"/>
      <color indexed="8"/>
      <name val="Calibri"/>
      <family val="2"/>
    </font>
    <font>
      <sz val="10"/>
      <color indexed="8"/>
      <name val="Arial"/>
      <family val="2"/>
    </font>
    <font>
      <sz val="9"/>
      <name val="Verdana"/>
      <family val="2"/>
    </font>
    <font>
      <sz val="9"/>
      <color indexed="8"/>
      <name val="Verdana"/>
      <family val="2"/>
    </font>
    <font>
      <sz val="10"/>
      <color indexed="8"/>
      <name val="Arial"/>
      <family val="2"/>
    </font>
    <font>
      <sz val="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name val="Arial"/>
      <family val="2"/>
    </font>
    <font>
      <sz val="10"/>
      <name val="Arial"/>
      <family val="2"/>
    </font>
    <font>
      <sz val="10"/>
      <color indexed="8"/>
      <name val="MS Sans Serif"/>
      <family val="2"/>
    </font>
    <font>
      <sz val="11"/>
      <name val="Calibri"/>
      <family val="2"/>
    </font>
    <font>
      <b/>
      <sz val="12"/>
      <color indexed="8"/>
      <name val="Calibri"/>
      <family val="2"/>
    </font>
    <font>
      <b/>
      <i/>
      <sz val="12"/>
      <color indexed="8"/>
      <name val="Calibri"/>
      <family val="2"/>
    </font>
    <font>
      <sz val="10"/>
      <color indexed="8"/>
      <name val="Arial"/>
      <family val="2"/>
    </font>
    <font>
      <sz val="10"/>
      <name val="Arial"/>
      <family val="2"/>
    </font>
    <font>
      <b/>
      <sz val="11"/>
      <name val="Calibri"/>
      <family val="2"/>
    </font>
    <font>
      <sz val="12"/>
      <color indexed="8"/>
      <name val="Calibri"/>
      <family val="2"/>
    </font>
    <font>
      <sz val="12"/>
      <name val="Calibri"/>
      <family val="2"/>
    </font>
    <font>
      <b/>
      <sz val="12"/>
      <name val="Calibri"/>
      <family val="2"/>
    </font>
    <font>
      <u/>
      <sz val="10"/>
      <color theme="10"/>
      <name val="Arial"/>
      <family val="2"/>
    </font>
    <font>
      <b/>
      <sz val="12"/>
      <color theme="1"/>
      <name val="Calibri"/>
      <family val="2"/>
      <scheme val="minor"/>
    </font>
    <font>
      <sz val="12"/>
      <color theme="1"/>
      <name val="Calibri"/>
      <family val="2"/>
      <scheme val="minor"/>
    </font>
    <font>
      <sz val="11"/>
      <name val="Calibri"/>
      <family val="2"/>
      <scheme val="minor"/>
    </font>
    <font>
      <sz val="11"/>
      <color indexed="8"/>
      <name val="Calibri"/>
      <family val="2"/>
      <scheme val="minor"/>
    </font>
    <font>
      <b/>
      <sz val="12"/>
      <color rgb="FF000000"/>
      <name val="Calibri"/>
      <family val="2"/>
      <scheme val="minor"/>
    </font>
    <font>
      <b/>
      <sz val="12"/>
      <color indexed="8"/>
      <name val="Calibri"/>
      <family val="2"/>
      <scheme val="minor"/>
    </font>
    <font>
      <b/>
      <sz val="11"/>
      <name val="Calibri"/>
      <family val="2"/>
      <scheme val="minor"/>
    </font>
    <font>
      <b/>
      <sz val="11"/>
      <color indexed="8"/>
      <name val="Calibri"/>
      <family val="2"/>
      <scheme val="minor"/>
    </font>
    <font>
      <sz val="10"/>
      <color theme="1"/>
      <name val="Calibri"/>
      <family val="2"/>
      <scheme val="minor"/>
    </font>
    <font>
      <sz val="9"/>
      <color theme="1"/>
      <name val="Calibri"/>
      <family val="2"/>
      <scheme val="minor"/>
    </font>
    <font>
      <b/>
      <sz val="10"/>
      <name val="Calibri"/>
      <family val="2"/>
      <scheme val="minor"/>
    </font>
    <font>
      <sz val="10"/>
      <name val="Calibri"/>
      <family val="2"/>
      <scheme val="minor"/>
    </font>
    <font>
      <b/>
      <sz val="9"/>
      <color theme="1"/>
      <name val="Calibri"/>
      <family val="2"/>
      <scheme val="minor"/>
    </font>
    <font>
      <b/>
      <sz val="11"/>
      <color theme="1"/>
      <name val="Calibri"/>
      <family val="2"/>
      <scheme val="minor"/>
    </font>
    <font>
      <sz val="10"/>
      <color indexed="8"/>
      <name val="Calibri"/>
      <family val="2"/>
      <scheme val="minor"/>
    </font>
    <font>
      <sz val="10"/>
      <color indexed="8"/>
      <name val="Calibri"/>
      <family val="2"/>
    </font>
    <font>
      <sz val="10"/>
      <color theme="1"/>
      <name val="Calibri"/>
      <family val="2"/>
    </font>
    <font>
      <sz val="10"/>
      <name val="Calibri"/>
      <family val="2"/>
    </font>
    <font>
      <b/>
      <sz val="10"/>
      <color theme="1"/>
      <name val="Calibri"/>
      <family val="2"/>
      <scheme val="minor"/>
    </font>
    <font>
      <b/>
      <i/>
      <sz val="12"/>
      <color theme="1"/>
      <name val="Calibri"/>
      <family val="2"/>
      <scheme val="minor"/>
    </font>
    <font>
      <b/>
      <sz val="10"/>
      <color rgb="FF000000"/>
      <name val="Calibri"/>
      <family val="2"/>
      <scheme val="minor"/>
    </font>
    <font>
      <b/>
      <sz val="10"/>
      <color indexed="8"/>
      <name val="Calibri"/>
      <family val="2"/>
      <scheme val="minor"/>
    </font>
    <font>
      <b/>
      <i/>
      <sz val="10"/>
      <color theme="1"/>
      <name val="Calibri"/>
      <family val="2"/>
      <scheme val="minor"/>
    </font>
    <font>
      <b/>
      <sz val="10"/>
      <name val="Calibri"/>
      <family val="2"/>
    </font>
    <font>
      <b/>
      <u/>
      <sz val="10"/>
      <color rgb="FF000000"/>
      <name val="Calibri"/>
      <family val="2"/>
      <scheme val="minor"/>
    </font>
    <font>
      <b/>
      <i/>
      <sz val="10"/>
      <name val="Calibri"/>
      <family val="2"/>
      <scheme val="minor"/>
    </font>
    <font>
      <b/>
      <sz val="10"/>
      <color theme="0"/>
      <name val="Calibri"/>
      <family val="2"/>
      <scheme val="minor"/>
    </font>
    <font>
      <sz val="10"/>
      <color indexed="8"/>
      <name val="Arial"/>
      <family val="2"/>
    </font>
    <font>
      <sz val="11"/>
      <color indexed="8"/>
      <name val="Calibri"/>
      <family val="2"/>
    </font>
    <font>
      <b/>
      <sz val="10"/>
      <color rgb="FFFF0000"/>
      <name val="Calibri"/>
      <family val="2"/>
    </font>
    <font>
      <b/>
      <sz val="10"/>
      <color rgb="FFFFFFFF"/>
      <name val="Calibri"/>
      <family val="2"/>
    </font>
    <font>
      <sz val="10"/>
      <color rgb="FF000000"/>
      <name val="Calibri"/>
      <family val="2"/>
    </font>
    <font>
      <b/>
      <sz val="10"/>
      <color rgb="FF000000"/>
      <name val="Calibri"/>
      <family val="2"/>
    </font>
    <font>
      <b/>
      <i/>
      <sz val="9"/>
      <color theme="6" tint="-0.499984740745262"/>
      <name val="Calibri"/>
      <family val="2"/>
      <scheme val="minor"/>
    </font>
    <font>
      <sz val="9"/>
      <name val="Calibri"/>
      <family val="2"/>
      <scheme val="minor"/>
    </font>
    <font>
      <b/>
      <i/>
      <sz val="9"/>
      <color theme="1"/>
      <name val="Calibri"/>
      <family val="2"/>
      <scheme val="minor"/>
    </font>
    <font>
      <b/>
      <sz val="9"/>
      <name val="Calibri"/>
      <family val="2"/>
      <scheme val="minor"/>
    </font>
    <font>
      <sz val="10"/>
      <color rgb="FFFF0000"/>
      <name val="Calibri"/>
      <family val="2"/>
      <scheme val="minor"/>
    </font>
    <font>
      <b/>
      <sz val="10"/>
      <color theme="3" tint="0.39997558519241921"/>
      <name val="Calibri"/>
      <family val="2"/>
      <scheme val="minor"/>
    </font>
    <font>
      <b/>
      <sz val="11"/>
      <color indexed="8"/>
      <name val="Calibri"/>
      <family val="2"/>
    </font>
    <font>
      <sz val="11"/>
      <color theme="0"/>
      <name val="Calibri"/>
      <family val="2"/>
      <scheme val="minor"/>
    </font>
    <font>
      <sz val="11"/>
      <color theme="0"/>
      <name val="Calibri"/>
      <family val="2"/>
    </font>
    <font>
      <b/>
      <sz val="11"/>
      <color theme="0"/>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rgb="FFFFFFFF"/>
      </right>
      <top/>
      <bottom style="medium">
        <color rgb="FFFFFFFF"/>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s>
  <cellStyleXfs count="6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4" fontId="2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7" borderId="1" applyNumberFormat="0" applyAlignment="0" applyProtection="0"/>
    <xf numFmtId="0" fontId="17" fillId="0" borderId="3" applyNumberFormat="0" applyFill="0" applyAlignment="0" applyProtection="0"/>
    <xf numFmtId="43" fontId="22" fillId="0" borderId="0" applyFont="0" applyFill="0" applyBorder="0" applyAlignment="0" applyProtection="0"/>
    <xf numFmtId="43" fontId="21" fillId="0" borderId="0" applyFont="0" applyFill="0" applyBorder="0" applyAlignment="0" applyProtection="0"/>
    <xf numFmtId="0" fontId="21" fillId="0" borderId="0"/>
    <xf numFmtId="0" fontId="1" fillId="0" borderId="0"/>
    <xf numFmtId="0" fontId="23" fillId="0" borderId="0"/>
    <xf numFmtId="0" fontId="21" fillId="0" borderId="0"/>
    <xf numFmtId="0" fontId="28" fillId="0" borderId="0"/>
    <xf numFmtId="0" fontId="21" fillId="0" borderId="0"/>
    <xf numFmtId="0" fontId="22" fillId="0" borderId="0"/>
    <xf numFmtId="0" fontId="21"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2" fillId="22" borderId="7" applyNumberFormat="0" applyFont="0" applyAlignment="0" applyProtection="0"/>
    <xf numFmtId="0" fontId="21" fillId="22" borderId="7" applyNumberFormat="0" applyFont="0" applyAlignment="0" applyProtection="0"/>
    <xf numFmtId="0" fontId="18" fillId="20" borderId="8" applyNumberFormat="0" applyAlignment="0" applyProtection="0"/>
    <xf numFmtId="165" fontId="22" fillId="0" borderId="9">
      <alignment horizontal="right"/>
    </xf>
    <xf numFmtId="165" fontId="21" fillId="0" borderId="9">
      <alignment horizontal="right"/>
    </xf>
    <xf numFmtId="0" fontId="19" fillId="0" borderId="0" applyNumberFormat="0" applyFill="0" applyBorder="0" applyAlignment="0" applyProtection="0"/>
    <xf numFmtId="0" fontId="20" fillId="0" borderId="0" applyNumberFormat="0" applyFill="0" applyBorder="0" applyAlignment="0" applyProtection="0"/>
    <xf numFmtId="0" fontId="21" fillId="0" borderId="0"/>
    <xf numFmtId="0" fontId="61" fillId="0" borderId="0"/>
    <xf numFmtId="0" fontId="61" fillId="0" borderId="0"/>
    <xf numFmtId="0" fontId="21" fillId="0" borderId="0"/>
  </cellStyleXfs>
  <cellXfs count="464">
    <xf numFmtId="0" fontId="0" fillId="0" borderId="0" xfId="0"/>
    <xf numFmtId="0" fontId="4" fillId="0" borderId="0" xfId="0" applyFont="1"/>
    <xf numFmtId="0" fontId="4" fillId="0" borderId="0" xfId="0" applyFont="1" applyFill="1" applyBorder="1"/>
    <xf numFmtId="0" fontId="21" fillId="0" borderId="0" xfId="40"/>
    <xf numFmtId="0" fontId="1" fillId="0" borderId="0" xfId="0" applyFont="1"/>
    <xf numFmtId="4" fontId="1" fillId="0" borderId="0" xfId="0" applyNumberFormat="1" applyFont="1"/>
    <xf numFmtId="0" fontId="1" fillId="0" borderId="0" xfId="0" applyFont="1" applyFill="1" applyBorder="1"/>
    <xf numFmtId="0" fontId="1" fillId="0" borderId="0" xfId="0" applyFont="1" applyAlignment="1">
      <alignment horizontal="right"/>
    </xf>
    <xf numFmtId="0" fontId="24" fillId="0" borderId="0" xfId="46" applyFont="1" applyBorder="1"/>
    <xf numFmtId="0" fontId="24" fillId="0" borderId="0" xfId="46" applyFont="1"/>
    <xf numFmtId="0" fontId="24" fillId="0" borderId="0" xfId="46" applyFont="1" applyBorder="1" applyAlignment="1">
      <alignment vertical="center" wrapText="1"/>
    </xf>
    <xf numFmtId="4" fontId="24" fillId="0" borderId="0" xfId="46" applyNumberFormat="1" applyFont="1" applyBorder="1" applyAlignment="1">
      <alignment vertical="center" wrapText="1"/>
    </xf>
    <xf numFmtId="0" fontId="24" fillId="0" borderId="0" xfId="46" applyFont="1" applyAlignment="1">
      <alignment vertical="center" wrapText="1"/>
    </xf>
    <xf numFmtId="4" fontId="24" fillId="0" borderId="0" xfId="46" applyNumberFormat="1" applyFont="1"/>
    <xf numFmtId="0" fontId="24" fillId="0" borderId="0" xfId="0" applyFont="1"/>
    <xf numFmtId="0" fontId="34" fillId="0" borderId="0" xfId="0" applyFont="1" applyAlignment="1">
      <alignment horizontal="center" vertical="center"/>
    </xf>
    <xf numFmtId="0" fontId="1" fillId="0" borderId="0" xfId="0" applyFont="1" applyFill="1" applyAlignment="1">
      <alignment horizontal="right"/>
    </xf>
    <xf numFmtId="0" fontId="21" fillId="0" borderId="0" xfId="40" applyFont="1"/>
    <xf numFmtId="0" fontId="1" fillId="0" borderId="0" xfId="0" applyFont="1" applyFill="1"/>
    <xf numFmtId="0" fontId="1" fillId="0" borderId="0" xfId="50" applyFont="1" applyFill="1" applyBorder="1" applyAlignment="1">
      <alignment horizontal="right" wrapText="1"/>
    </xf>
    <xf numFmtId="0" fontId="1" fillId="0" borderId="0" xfId="50" applyFont="1" applyFill="1" applyBorder="1" applyAlignment="1">
      <alignment horizontal="center"/>
    </xf>
    <xf numFmtId="0" fontId="35" fillId="0" borderId="0" xfId="0" applyFont="1" applyAlignment="1">
      <alignment vertical="top" wrapText="1"/>
    </xf>
    <xf numFmtId="0" fontId="35" fillId="0" borderId="0" xfId="0" applyFont="1"/>
    <xf numFmtId="0" fontId="35" fillId="0" borderId="0" xfId="0" applyFont="1" applyAlignment="1">
      <alignment horizontal="left" vertical="center" wrapText="1"/>
    </xf>
    <xf numFmtId="0" fontId="35" fillId="0" borderId="0" xfId="0" applyFont="1" applyAlignment="1">
      <alignment horizontal="left" vertical="center"/>
    </xf>
    <xf numFmtId="0" fontId="32" fillId="0" borderId="0" xfId="0" applyFont="1" applyBorder="1"/>
    <xf numFmtId="0" fontId="31" fillId="0" borderId="0" xfId="0" applyFont="1" applyBorder="1"/>
    <xf numFmtId="0" fontId="31" fillId="0" borderId="0" xfId="0" applyFont="1" applyAlignment="1">
      <alignment horizontal="right"/>
    </xf>
    <xf numFmtId="0" fontId="29" fillId="0" borderId="10" xfId="0" applyFont="1" applyBorder="1" applyAlignment="1">
      <alignment vertical="center"/>
    </xf>
    <xf numFmtId="4" fontId="29" fillId="0" borderId="10" xfId="52" applyNumberFormat="1" applyFont="1" applyFill="1" applyBorder="1" applyAlignment="1">
      <alignment horizontal="center" vertical="center" wrapText="1"/>
    </xf>
    <xf numFmtId="4" fontId="29" fillId="0" borderId="10" xfId="0" applyNumberFormat="1" applyFont="1" applyBorder="1" applyAlignment="1">
      <alignment horizontal="center" vertical="center"/>
    </xf>
    <xf numFmtId="4" fontId="29" fillId="0" borderId="10" xfId="0" applyNumberFormat="1" applyFont="1" applyBorder="1" applyAlignment="1">
      <alignment horizontal="right" vertical="center"/>
    </xf>
    <xf numFmtId="0" fontId="29" fillId="0" borderId="10" xfId="52" applyFont="1" applyFill="1" applyBorder="1" applyAlignment="1">
      <alignment horizontal="left" vertical="center" wrapText="1"/>
    </xf>
    <xf numFmtId="4" fontId="24" fillId="0" borderId="10" xfId="52" applyNumberFormat="1" applyFont="1" applyFill="1" applyBorder="1" applyAlignment="1">
      <alignment horizontal="right" wrapText="1"/>
    </xf>
    <xf numFmtId="3" fontId="29" fillId="0" borderId="10" xfId="52" applyNumberFormat="1" applyFont="1" applyFill="1" applyBorder="1" applyAlignment="1">
      <alignment vertical="center" wrapText="1"/>
    </xf>
    <xf numFmtId="0" fontId="24" fillId="0" borderId="10" xfId="52" applyFont="1" applyFill="1" applyBorder="1" applyAlignment="1">
      <alignment horizontal="left" vertical="center" wrapText="1"/>
    </xf>
    <xf numFmtId="3" fontId="24" fillId="0" borderId="10" xfId="52" applyNumberFormat="1" applyFont="1" applyFill="1" applyBorder="1" applyAlignment="1">
      <alignment vertical="center" wrapText="1"/>
    </xf>
    <xf numFmtId="4" fontId="24" fillId="0" borderId="10" xfId="52" applyNumberFormat="1" applyFont="1" applyFill="1" applyBorder="1" applyAlignment="1">
      <alignment horizontal="left" vertical="center" wrapText="1"/>
    </xf>
    <xf numFmtId="0" fontId="24" fillId="0" borderId="10" xfId="0" applyFont="1" applyFill="1" applyBorder="1"/>
    <xf numFmtId="3" fontId="24" fillId="0" borderId="10" xfId="0" applyNumberFormat="1" applyFont="1" applyBorder="1" applyAlignment="1">
      <alignment vertical="center"/>
    </xf>
    <xf numFmtId="0" fontId="36" fillId="0" borderId="0" xfId="0" applyFont="1" applyFill="1" applyBorder="1"/>
    <xf numFmtId="4" fontId="36" fillId="0" borderId="10" xfId="0" applyNumberFormat="1" applyFont="1" applyFill="1" applyBorder="1" applyAlignment="1">
      <alignment horizontal="center"/>
    </xf>
    <xf numFmtId="0" fontId="36" fillId="0" borderId="10" xfId="0" applyFont="1" applyFill="1" applyBorder="1" applyAlignment="1">
      <alignment horizontal="center" vertical="center" wrapText="1"/>
    </xf>
    <xf numFmtId="4" fontId="36" fillId="0" borderId="10" xfId="0" applyNumberFormat="1" applyFont="1" applyFill="1" applyBorder="1" applyAlignment="1">
      <alignment horizontal="center" vertical="center" wrapText="1"/>
    </xf>
    <xf numFmtId="0" fontId="36" fillId="0" borderId="0" xfId="0" applyFont="1" applyFill="1"/>
    <xf numFmtId="4" fontId="36" fillId="0" borderId="0" xfId="0" applyNumberFormat="1" applyFont="1" applyFill="1"/>
    <xf numFmtId="0" fontId="37" fillId="0" borderId="14" xfId="52" applyFont="1" applyFill="1" applyBorder="1" applyAlignment="1">
      <alignment horizontal="center" vertical="center"/>
    </xf>
    <xf numFmtId="4" fontId="37" fillId="0" borderId="14" xfId="52" applyNumberFormat="1" applyFont="1" applyFill="1" applyBorder="1" applyAlignment="1">
      <alignment horizontal="center" vertical="center" wrapText="1"/>
    </xf>
    <xf numFmtId="0" fontId="1" fillId="0" borderId="10" xfId="52" applyFont="1" applyFill="1" applyBorder="1" applyAlignment="1">
      <alignment horizontal="right" wrapText="1"/>
    </xf>
    <xf numFmtId="4" fontId="1" fillId="0" borderId="10" xfId="0" applyNumberFormat="1" applyFont="1" applyBorder="1"/>
    <xf numFmtId="4" fontId="1" fillId="0" borderId="10" xfId="52" applyNumberFormat="1" applyFont="1" applyFill="1" applyBorder="1" applyAlignment="1">
      <alignment horizontal="right" vertical="center" wrapText="1"/>
    </xf>
    <xf numFmtId="0" fontId="24" fillId="0" borderId="10" xfId="0" applyFont="1" applyBorder="1" applyAlignment="1">
      <alignment vertical="center" wrapText="1"/>
    </xf>
    <xf numFmtId="0" fontId="24" fillId="0" borderId="10" xfId="0" applyFont="1" applyBorder="1"/>
    <xf numFmtId="4" fontId="24" fillId="0" borderId="10" xfId="0" applyNumberFormat="1" applyFont="1" applyBorder="1"/>
    <xf numFmtId="0" fontId="1" fillId="0" borderId="10" xfId="0" applyFont="1" applyFill="1" applyBorder="1" applyAlignment="1">
      <alignment vertical="center" wrapText="1"/>
    </xf>
    <xf numFmtId="0" fontId="24" fillId="0" borderId="10" xfId="0" applyFont="1" applyFill="1" applyBorder="1" applyAlignment="1">
      <alignment vertical="center" wrapText="1"/>
    </xf>
    <xf numFmtId="4" fontId="24" fillId="0" borderId="10" xfId="43" applyNumberFormat="1" applyFont="1" applyFill="1" applyBorder="1"/>
    <xf numFmtId="4" fontId="24" fillId="0" borderId="10" xfId="46" applyNumberFormat="1" applyFont="1" applyBorder="1"/>
    <xf numFmtId="0" fontId="24" fillId="0" borderId="10" xfId="46" applyFont="1" applyBorder="1"/>
    <xf numFmtId="0" fontId="24" fillId="0" borderId="10" xfId="46" applyFont="1" applyFill="1" applyBorder="1" applyAlignment="1">
      <alignment vertical="center" wrapText="1"/>
    </xf>
    <xf numFmtId="0" fontId="38" fillId="0" borderId="0" xfId="0" applyFont="1" applyFill="1" applyBorder="1" applyAlignment="1">
      <alignment horizontal="left" vertical="center" readingOrder="1"/>
    </xf>
    <xf numFmtId="4" fontId="24" fillId="0" borderId="0" xfId="46" applyNumberFormat="1" applyFont="1" applyBorder="1" applyAlignment="1">
      <alignment horizontal="center"/>
    </xf>
    <xf numFmtId="0" fontId="24" fillId="0" borderId="0" xfId="46" applyFont="1" applyBorder="1" applyAlignment="1">
      <alignment horizontal="center" vertical="center" wrapText="1"/>
    </xf>
    <xf numFmtId="4" fontId="24" fillId="0" borderId="0" xfId="46" applyNumberFormat="1" applyFont="1" applyBorder="1" applyAlignment="1">
      <alignment horizontal="center" vertical="center" wrapText="1"/>
    </xf>
    <xf numFmtId="0" fontId="0" fillId="0" borderId="0" xfId="0" applyBorder="1" applyAlignment="1">
      <alignment horizontal="center" vertical="center" wrapText="1"/>
    </xf>
    <xf numFmtId="4" fontId="24" fillId="0" borderId="0" xfId="43" applyNumberFormat="1" applyFont="1" applyFill="1" applyBorder="1"/>
    <xf numFmtId="4" fontId="24" fillId="0" borderId="15" xfId="43" applyNumberFormat="1" applyFont="1" applyFill="1" applyBorder="1"/>
    <xf numFmtId="4" fontId="24" fillId="0" borderId="0" xfId="46" applyNumberFormat="1" applyFont="1" applyBorder="1"/>
    <xf numFmtId="0" fontId="39" fillId="0" borderId="0" xfId="0" applyFont="1"/>
    <xf numFmtId="0" fontId="37" fillId="0" borderId="0" xfId="0" applyFont="1"/>
    <xf numFmtId="0" fontId="37" fillId="0" borderId="10" xfId="0" applyFont="1" applyBorder="1" applyAlignment="1">
      <alignment horizontal="center"/>
    </xf>
    <xf numFmtId="0" fontId="37" fillId="0" borderId="10" xfId="0" applyFont="1" applyFill="1" applyBorder="1" applyAlignment="1">
      <alignment horizontal="center"/>
    </xf>
    <xf numFmtId="0" fontId="40" fillId="0" borderId="10" xfId="0" applyFont="1" applyFill="1" applyBorder="1" applyAlignment="1">
      <alignment horizontal="center" vertical="center" wrapText="1"/>
    </xf>
    <xf numFmtId="0" fontId="37" fillId="0" borderId="10" xfId="51" applyFont="1" applyFill="1" applyBorder="1" applyAlignment="1">
      <alignment horizontal="right" wrapText="1"/>
    </xf>
    <xf numFmtId="3" fontId="37" fillId="0" borderId="10" xfId="0" applyNumberFormat="1" applyFont="1" applyFill="1" applyBorder="1"/>
    <xf numFmtId="0" fontId="36" fillId="0" borderId="10" xfId="40" applyFont="1" applyFill="1" applyBorder="1"/>
    <xf numFmtId="0" fontId="0" fillId="0" borderId="10" xfId="0" applyNumberFormat="1" applyFont="1" applyBorder="1"/>
    <xf numFmtId="0" fontId="37" fillId="0" borderId="10" xfId="0" applyFont="1" applyFill="1" applyBorder="1"/>
    <xf numFmtId="3" fontId="36" fillId="0" borderId="10" xfId="40" applyNumberFormat="1" applyFont="1" applyFill="1" applyBorder="1"/>
    <xf numFmtId="3" fontId="0" fillId="0" borderId="10" xfId="0" applyNumberFormat="1" applyFont="1" applyBorder="1"/>
    <xf numFmtId="0" fontId="4" fillId="0" borderId="0" xfId="0" applyFont="1" applyAlignment="1">
      <alignment horizontal="center" vertical="center" wrapText="1"/>
    </xf>
    <xf numFmtId="0" fontId="37" fillId="0" borderId="16" xfId="0" applyFont="1" applyBorder="1"/>
    <xf numFmtId="0" fontId="41" fillId="0" borderId="10" xfId="51" applyFont="1" applyFill="1" applyBorder="1" applyAlignment="1">
      <alignment horizontal="left" wrapText="1"/>
    </xf>
    <xf numFmtId="3" fontId="37" fillId="0" borderId="10" xfId="0" applyNumberFormat="1" applyFont="1" applyBorder="1"/>
    <xf numFmtId="0" fontId="1" fillId="0" borderId="10" xfId="0" applyFont="1" applyBorder="1" applyAlignment="1">
      <alignment horizontal="center"/>
    </xf>
    <xf numFmtId="0" fontId="1" fillId="0" borderId="10" xfId="0" applyFont="1" applyFill="1" applyBorder="1" applyAlignment="1">
      <alignment horizontal="center"/>
    </xf>
    <xf numFmtId="0" fontId="25" fillId="0" borderId="10" xfId="0" applyFont="1" applyBorder="1" applyAlignment="1">
      <alignment horizontal="center"/>
    </xf>
    <xf numFmtId="0" fontId="1" fillId="0" borderId="10" xfId="0" applyFont="1" applyBorder="1" applyAlignment="1">
      <alignment horizontal="right"/>
    </xf>
    <xf numFmtId="4" fontId="1" fillId="0" borderId="10" xfId="56" applyNumberFormat="1" applyFont="1" applyFill="1" applyBorder="1" applyAlignment="1">
      <alignment horizontal="right" wrapText="1"/>
    </xf>
    <xf numFmtId="0" fontId="1" fillId="0" borderId="10" xfId="0" applyFont="1" applyBorder="1"/>
    <xf numFmtId="0" fontId="1" fillId="0" borderId="10" xfId="0" applyFont="1" applyFill="1" applyBorder="1" applyAlignment="1">
      <alignment horizontal="right"/>
    </xf>
    <xf numFmtId="4" fontId="25" fillId="0" borderId="10" xfId="0" applyNumberFormat="1" applyFont="1" applyBorder="1" applyAlignment="1">
      <alignment horizontal="center"/>
    </xf>
    <xf numFmtId="0" fontId="1" fillId="0" borderId="10" xfId="0" applyFont="1" applyFill="1" applyBorder="1"/>
    <xf numFmtId="4" fontId="42" fillId="0" borderId="10" xfId="0" applyNumberFormat="1" applyFont="1" applyBorder="1"/>
    <xf numFmtId="0" fontId="0" fillId="0" borderId="10" xfId="0" applyBorder="1"/>
    <xf numFmtId="3" fontId="0" fillId="0" borderId="10" xfId="0" applyNumberFormat="1" applyBorder="1"/>
    <xf numFmtId="4" fontId="44" fillId="0" borderId="10" xfId="52" applyNumberFormat="1" applyFont="1" applyFill="1" applyBorder="1" applyAlignment="1">
      <alignment horizontal="center" wrapText="1"/>
    </xf>
    <xf numFmtId="4" fontId="44" fillId="0" borderId="10" xfId="0" applyNumberFormat="1" applyFont="1" applyBorder="1" applyAlignment="1">
      <alignment horizontal="center"/>
    </xf>
    <xf numFmtId="3" fontId="24" fillId="0" borderId="10" xfId="0" applyNumberFormat="1" applyFont="1" applyBorder="1" applyAlignment="1">
      <alignment horizontal="right" vertical="center"/>
    </xf>
    <xf numFmtId="4" fontId="24" fillId="0" borderId="10" xfId="52" applyNumberFormat="1" applyFont="1" applyFill="1" applyBorder="1" applyAlignment="1">
      <alignment horizontal="right" vertical="center" wrapText="1"/>
    </xf>
    <xf numFmtId="4" fontId="45" fillId="23" borderId="10" xfId="0" applyNumberFormat="1" applyFont="1" applyFill="1" applyBorder="1"/>
    <xf numFmtId="4" fontId="45" fillId="23" borderId="10" xfId="52" applyNumberFormat="1" applyFont="1" applyFill="1" applyBorder="1" applyAlignment="1">
      <alignment wrapText="1"/>
    </xf>
    <xf numFmtId="4" fontId="45" fillId="0" borderId="10" xfId="53" applyNumberFormat="1" applyFont="1" applyFill="1" applyBorder="1" applyAlignment="1">
      <alignment horizontal="right" wrapText="1"/>
    </xf>
    <xf numFmtId="4" fontId="45" fillId="0" borderId="10" xfId="52" applyNumberFormat="1" applyFont="1" applyFill="1" applyBorder="1" applyAlignment="1">
      <alignment wrapText="1"/>
    </xf>
    <xf numFmtId="4" fontId="45" fillId="0" borderId="10" xfId="53" applyNumberFormat="1" applyFont="1" applyFill="1" applyBorder="1" applyAlignment="1">
      <alignment horizontal="right" vertical="center" wrapText="1"/>
    </xf>
    <xf numFmtId="4" fontId="45" fillId="0" borderId="10" xfId="52" applyNumberFormat="1" applyFont="1" applyFill="1" applyBorder="1" applyAlignment="1">
      <alignment vertical="center" wrapText="1"/>
    </xf>
    <xf numFmtId="3" fontId="0" fillId="0" borderId="22" xfId="0" applyNumberFormat="1" applyBorder="1"/>
    <xf numFmtId="3" fontId="0" fillId="0" borderId="26" xfId="0" applyNumberFormat="1" applyBorder="1"/>
    <xf numFmtId="3" fontId="36" fillId="0" borderId="10" xfId="0" applyNumberFormat="1" applyFont="1" applyFill="1" applyBorder="1"/>
    <xf numFmtId="4" fontId="36" fillId="0" borderId="22" xfId="0" applyNumberFormat="1" applyFont="1" applyBorder="1" applyAlignment="1">
      <alignment horizontal="left"/>
    </xf>
    <xf numFmtId="4" fontId="36" fillId="0" borderId="23" xfId="0" applyNumberFormat="1" applyFont="1" applyBorder="1"/>
    <xf numFmtId="1" fontId="36" fillId="0" borderId="10" xfId="0" applyNumberFormat="1" applyFont="1" applyBorder="1"/>
    <xf numFmtId="4" fontId="36" fillId="0" borderId="27" xfId="0" applyNumberFormat="1" applyFont="1" applyBorder="1" applyAlignment="1">
      <alignment horizontal="left"/>
    </xf>
    <xf numFmtId="4" fontId="36" fillId="0" borderId="21" xfId="0" applyNumberFormat="1" applyFont="1" applyBorder="1"/>
    <xf numFmtId="1" fontId="36" fillId="0" borderId="26" xfId="0" applyNumberFormat="1" applyFont="1" applyBorder="1"/>
    <xf numFmtId="4" fontId="37" fillId="0" borderId="10" xfId="52" applyNumberFormat="1" applyFont="1" applyFill="1" applyBorder="1" applyAlignment="1">
      <alignment horizontal="left" wrapText="1"/>
    </xf>
    <xf numFmtId="4" fontId="37" fillId="0" borderId="10" xfId="55" applyNumberFormat="1" applyFont="1" applyFill="1" applyBorder="1" applyAlignment="1">
      <alignment horizontal="right" wrapText="1"/>
    </xf>
    <xf numFmtId="4" fontId="36" fillId="0" borderId="10" xfId="52" applyNumberFormat="1" applyFont="1" applyFill="1" applyBorder="1" applyAlignment="1">
      <alignment wrapText="1"/>
    </xf>
    <xf numFmtId="3" fontId="36" fillId="0" borderId="10" xfId="0" applyNumberFormat="1" applyFont="1" applyBorder="1"/>
    <xf numFmtId="4" fontId="41" fillId="0" borderId="10" xfId="52" applyNumberFormat="1" applyFont="1" applyFill="1" applyBorder="1" applyAlignment="1">
      <alignment horizontal="left" wrapText="1"/>
    </xf>
    <xf numFmtId="4" fontId="36" fillId="0" borderId="10" xfId="54" applyNumberFormat="1" applyFont="1" applyFill="1" applyBorder="1" applyAlignment="1">
      <alignment horizontal="right" wrapText="1"/>
    </xf>
    <xf numFmtId="4" fontId="40" fillId="0" borderId="10" xfId="52" applyNumberFormat="1" applyFont="1" applyFill="1" applyBorder="1" applyAlignment="1">
      <alignment horizontal="center" vertical="center" wrapText="1"/>
    </xf>
    <xf numFmtId="4" fontId="40" fillId="0" borderId="10" xfId="0" applyNumberFormat="1" applyFont="1" applyBorder="1" applyAlignment="1">
      <alignment horizontal="center" vertical="center"/>
    </xf>
    <xf numFmtId="0" fontId="37" fillId="0" borderId="10" xfId="52" applyFont="1" applyFill="1" applyBorder="1" applyAlignment="1">
      <alignment horizontal="left" vertical="center" wrapText="1"/>
    </xf>
    <xf numFmtId="4" fontId="36" fillId="0" borderId="10" xfId="0" applyNumberFormat="1" applyFont="1" applyFill="1" applyBorder="1"/>
    <xf numFmtId="4" fontId="36" fillId="0" borderId="10" xfId="52" applyNumberFormat="1" applyFont="1" applyFill="1" applyBorder="1" applyAlignment="1">
      <alignment vertical="center" wrapText="1"/>
    </xf>
    <xf numFmtId="3" fontId="36" fillId="0" borderId="10" xfId="0" applyNumberFormat="1" applyFont="1" applyBorder="1" applyAlignment="1">
      <alignment vertical="center"/>
    </xf>
    <xf numFmtId="0" fontId="40" fillId="0" borderId="10" xfId="52" applyFont="1" applyFill="1" applyBorder="1" applyAlignment="1">
      <alignment horizontal="right" vertical="center" wrapText="1"/>
    </xf>
    <xf numFmtId="0" fontId="42" fillId="0" borderId="10" xfId="0" applyFont="1" applyBorder="1"/>
    <xf numFmtId="3" fontId="36" fillId="0" borderId="10" xfId="0" applyNumberFormat="1" applyFont="1" applyBorder="1" applyAlignment="1">
      <alignment horizontal="center" vertical="center"/>
    </xf>
    <xf numFmtId="0" fontId="41" fillId="0" borderId="10" xfId="52" applyFont="1" applyFill="1" applyBorder="1" applyAlignment="1">
      <alignment horizontal="left" vertical="center" wrapText="1"/>
    </xf>
    <xf numFmtId="0" fontId="21" fillId="0" borderId="0" xfId="0" applyFont="1" applyAlignment="1">
      <alignment horizontal="center"/>
    </xf>
    <xf numFmtId="3" fontId="0" fillId="0" borderId="0" xfId="0" applyNumberFormat="1"/>
    <xf numFmtId="0" fontId="46" fillId="0" borderId="10" xfId="0" applyFont="1" applyFill="1" applyBorder="1"/>
    <xf numFmtId="4" fontId="43" fillId="0" borderId="10" xfId="0" applyNumberFormat="1" applyFont="1" applyBorder="1"/>
    <xf numFmtId="0" fontId="46" fillId="0" borderId="10" xfId="0" applyFont="1" applyBorder="1"/>
    <xf numFmtId="4" fontId="0" fillId="0" borderId="0" xfId="0" applyNumberFormat="1"/>
    <xf numFmtId="4" fontId="1" fillId="0" borderId="10" xfId="0" applyNumberFormat="1" applyFont="1" applyFill="1" applyBorder="1" applyAlignment="1">
      <alignment horizontal="right"/>
    </xf>
    <xf numFmtId="0" fontId="47" fillId="0" borderId="0" xfId="0" applyFont="1"/>
    <xf numFmtId="4" fontId="37" fillId="0" borderId="22" xfId="52" applyNumberFormat="1" applyFont="1" applyFill="1" applyBorder="1" applyAlignment="1">
      <alignment horizontal="left" wrapText="1"/>
    </xf>
    <xf numFmtId="4" fontId="41" fillId="0" borderId="22" xfId="52" applyNumberFormat="1" applyFont="1" applyFill="1" applyBorder="1" applyAlignment="1">
      <alignment horizontal="left" wrapText="1"/>
    </xf>
    <xf numFmtId="0" fontId="40" fillId="0" borderId="22" xfId="52" applyFont="1" applyFill="1" applyBorder="1" applyAlignment="1">
      <alignment horizontal="right" vertical="center" wrapText="1"/>
    </xf>
    <xf numFmtId="0" fontId="37" fillId="0" borderId="22" xfId="52" applyFont="1" applyFill="1" applyBorder="1" applyAlignment="1">
      <alignment horizontal="left" vertical="center" wrapText="1"/>
    </xf>
    <xf numFmtId="0" fontId="41" fillId="0" borderId="22" xfId="52" applyFont="1" applyFill="1" applyBorder="1" applyAlignment="1">
      <alignment horizontal="left" vertical="center" wrapText="1"/>
    </xf>
    <xf numFmtId="3" fontId="36" fillId="0" borderId="24" xfId="0" applyNumberFormat="1" applyFont="1" applyBorder="1"/>
    <xf numFmtId="4" fontId="40" fillId="0" borderId="14" xfId="52" applyNumberFormat="1" applyFont="1" applyFill="1" applyBorder="1" applyAlignment="1">
      <alignment horizontal="center" vertical="center" wrapText="1"/>
    </xf>
    <xf numFmtId="4" fontId="40" fillId="0" borderId="14" xfId="0" applyNumberFormat="1" applyFont="1" applyBorder="1" applyAlignment="1">
      <alignment horizontal="center" vertical="center"/>
    </xf>
    <xf numFmtId="4" fontId="0" fillId="0" borderId="10" xfId="0" applyNumberFormat="1" applyFont="1" applyFill="1" applyBorder="1"/>
    <xf numFmtId="0" fontId="45" fillId="0" borderId="0" xfId="40" applyFont="1"/>
    <xf numFmtId="0" fontId="44" fillId="0" borderId="0" xfId="40" applyFont="1" applyFill="1"/>
    <xf numFmtId="0" fontId="45" fillId="0" borderId="19" xfId="40" applyFont="1" applyBorder="1"/>
    <xf numFmtId="0" fontId="45" fillId="0" borderId="20" xfId="40" applyFont="1" applyBorder="1"/>
    <xf numFmtId="0" fontId="45" fillId="0" borderId="10" xfId="40" applyFont="1" applyBorder="1" applyAlignment="1">
      <alignment horizontal="center"/>
    </xf>
    <xf numFmtId="0" fontId="45" fillId="0" borderId="14" xfId="40" applyFont="1" applyBorder="1" applyAlignment="1">
      <alignment horizontal="center"/>
    </xf>
    <xf numFmtId="0" fontId="45" fillId="0" borderId="10" xfId="40" applyFont="1" applyBorder="1"/>
    <xf numFmtId="4" fontId="45" fillId="0" borderId="10" xfId="40" applyNumberFormat="1" applyFont="1" applyBorder="1"/>
    <xf numFmtId="4" fontId="45" fillId="0" borderId="10" xfId="48" applyNumberFormat="1" applyFont="1" applyFill="1" applyBorder="1" applyAlignment="1">
      <alignment horizontal="right" wrapText="1"/>
    </xf>
    <xf numFmtId="4" fontId="48" fillId="0" borderId="10" xfId="55" applyNumberFormat="1" applyFont="1" applyFill="1" applyBorder="1" applyAlignment="1">
      <alignment horizontal="right" wrapText="1"/>
    </xf>
    <xf numFmtId="0" fontId="42" fillId="0" borderId="0" xfId="0" applyFont="1"/>
    <xf numFmtId="4" fontId="42" fillId="0" borderId="0" xfId="0" applyNumberFormat="1" applyFont="1" applyFill="1" applyBorder="1"/>
    <xf numFmtId="0" fontId="42" fillId="0" borderId="0" xfId="0" applyFont="1" applyFill="1" applyBorder="1"/>
    <xf numFmtId="4" fontId="49" fillId="0" borderId="17" xfId="49" applyNumberFormat="1" applyFont="1" applyFill="1" applyBorder="1" applyAlignment="1">
      <alignment horizontal="center" wrapText="1"/>
    </xf>
    <xf numFmtId="0" fontId="49" fillId="0" borderId="10" xfId="49" applyFont="1" applyFill="1" applyBorder="1" applyAlignment="1">
      <alignment horizontal="center" wrapText="1"/>
    </xf>
    <xf numFmtId="0" fontId="49" fillId="0" borderId="18" xfId="0" applyFont="1" applyFill="1" applyBorder="1" applyAlignment="1">
      <alignment horizontal="center"/>
    </xf>
    <xf numFmtId="4" fontId="49" fillId="0" borderId="11" xfId="49" applyNumberFormat="1" applyFont="1" applyFill="1" applyBorder="1" applyAlignment="1">
      <alignment horizontal="right" wrapText="1"/>
    </xf>
    <xf numFmtId="0" fontId="49" fillId="0" borderId="12" xfId="49" applyFont="1" applyFill="1" applyBorder="1" applyAlignment="1">
      <alignment horizontal="right" wrapText="1"/>
    </xf>
    <xf numFmtId="4" fontId="49" fillId="0" borderId="13" xfId="0" applyNumberFormat="1" applyFont="1" applyFill="1" applyBorder="1"/>
    <xf numFmtId="4" fontId="50" fillId="0" borderId="11" xfId="0" applyNumberFormat="1" applyFont="1" applyBorder="1"/>
    <xf numFmtId="4" fontId="50" fillId="0" borderId="12" xfId="0" applyNumberFormat="1" applyFont="1" applyBorder="1"/>
    <xf numFmtId="4" fontId="51" fillId="0" borderId="13" xfId="0" applyNumberFormat="1" applyFont="1" applyBorder="1"/>
    <xf numFmtId="0" fontId="36" fillId="0" borderId="24" xfId="0" applyFont="1" applyBorder="1" applyAlignment="1">
      <alignment horizontal="center" vertical="center" wrapText="1"/>
    </xf>
    <xf numFmtId="0" fontId="40" fillId="0" borderId="22" xfId="52" applyFont="1" applyFill="1" applyBorder="1" applyAlignment="1">
      <alignment horizontal="left" vertical="center" wrapText="1"/>
    </xf>
    <xf numFmtId="0" fontId="24" fillId="0" borderId="0" xfId="0" applyFont="1" applyBorder="1"/>
    <xf numFmtId="3" fontId="3" fillId="0" borderId="0" xfId="52" applyNumberFormat="1" applyFont="1" applyFill="1" applyBorder="1" applyAlignment="1">
      <alignment vertical="center" wrapText="1"/>
    </xf>
    <xf numFmtId="4" fontId="24" fillId="0" borderId="15" xfId="0" applyNumberFormat="1" applyFont="1" applyBorder="1"/>
    <xf numFmtId="0" fontId="52" fillId="0" borderId="10" xfId="0" applyFont="1" applyBorder="1"/>
    <xf numFmtId="4" fontId="52" fillId="0" borderId="10" xfId="0" applyNumberFormat="1" applyFont="1" applyBorder="1"/>
    <xf numFmtId="0" fontId="42" fillId="0" borderId="0" xfId="0" applyFont="1" applyBorder="1"/>
    <xf numFmtId="0" fontId="0" fillId="0" borderId="21" xfId="0" applyBorder="1" applyAlignment="1">
      <alignment horizontal="center" wrapText="1"/>
    </xf>
    <xf numFmtId="0" fontId="42" fillId="0" borderId="0" xfId="0" applyFont="1" applyFill="1" applyBorder="1" applyAlignment="1">
      <alignment horizontal="center" vertical="center" wrapText="1"/>
    </xf>
    <xf numFmtId="17" fontId="52" fillId="0" borderId="20" xfId="0" applyNumberFormat="1" applyFont="1" applyBorder="1" applyAlignment="1">
      <alignment horizontal="center" vertical="center" wrapText="1"/>
    </xf>
    <xf numFmtId="0" fontId="42" fillId="0" borderId="26" xfId="0" applyFont="1" applyBorder="1" applyAlignment="1">
      <alignment horizontal="center" vertical="center" wrapText="1"/>
    </xf>
    <xf numFmtId="1" fontId="45" fillId="0" borderId="26" xfId="0" applyNumberFormat="1" applyFont="1" applyBorder="1" applyAlignment="1">
      <alignment horizontal="center" vertical="center" wrapText="1"/>
    </xf>
    <xf numFmtId="1" fontId="44" fillId="0" borderId="26" xfId="0" applyNumberFormat="1" applyFont="1" applyBorder="1" applyAlignment="1">
      <alignment horizontal="center" vertical="center" wrapText="1"/>
    </xf>
    <xf numFmtId="1" fontId="45" fillId="0" borderId="26" xfId="0" applyNumberFormat="1" applyFont="1" applyFill="1" applyBorder="1" applyAlignment="1">
      <alignment horizontal="center" vertical="center" wrapText="1"/>
    </xf>
    <xf numFmtId="1" fontId="45" fillId="0" borderId="27" xfId="0" applyNumberFormat="1" applyFont="1" applyBorder="1" applyAlignment="1">
      <alignment horizontal="center" vertical="center" wrapText="1"/>
    </xf>
    <xf numFmtId="1" fontId="45" fillId="0" borderId="31" xfId="0" applyNumberFormat="1" applyFont="1" applyFill="1" applyBorder="1" applyAlignment="1">
      <alignment horizontal="center" vertical="center" wrapText="1"/>
    </xf>
    <xf numFmtId="0" fontId="42" fillId="0" borderId="32" xfId="0" applyFont="1" applyBorder="1" applyAlignment="1">
      <alignment horizontal="center" vertical="center" wrapText="1"/>
    </xf>
    <xf numFmtId="1" fontId="45" fillId="0" borderId="10" xfId="0" applyNumberFormat="1" applyFont="1" applyBorder="1"/>
    <xf numFmtId="0" fontId="52" fillId="0" borderId="10" xfId="0" applyFont="1" applyFill="1" applyBorder="1"/>
    <xf numFmtId="4" fontId="43" fillId="0" borderId="17" xfId="0" applyNumberFormat="1" applyFont="1" applyBorder="1"/>
    <xf numFmtId="4" fontId="42" fillId="0" borderId="18" xfId="0" applyNumberFormat="1" applyFont="1" applyBorder="1"/>
    <xf numFmtId="1" fontId="45" fillId="0" borderId="10" xfId="0" applyNumberFormat="1" applyFont="1" applyFill="1" applyBorder="1"/>
    <xf numFmtId="4" fontId="43" fillId="0" borderId="11" xfId="0" applyNumberFormat="1" applyFont="1" applyBorder="1"/>
    <xf numFmtId="4" fontId="43" fillId="0" borderId="12" xfId="0" applyNumberFormat="1" applyFont="1" applyBorder="1"/>
    <xf numFmtId="4" fontId="42" fillId="0" borderId="13" xfId="0" applyNumberFormat="1" applyFont="1" applyBorder="1"/>
    <xf numFmtId="4" fontId="45" fillId="0" borderId="10" xfId="0" applyNumberFormat="1" applyFont="1" applyBorder="1"/>
    <xf numFmtId="4" fontId="42" fillId="0" borderId="0" xfId="0" applyNumberFormat="1" applyFont="1"/>
    <xf numFmtId="4" fontId="42" fillId="0" borderId="9" xfId="0" applyNumberFormat="1" applyFont="1" applyBorder="1"/>
    <xf numFmtId="0" fontId="52" fillId="0" borderId="17" xfId="0" applyFont="1" applyBorder="1"/>
    <xf numFmtId="166" fontId="52" fillId="0" borderId="10" xfId="0" applyNumberFormat="1" applyFont="1" applyBorder="1"/>
    <xf numFmtId="0" fontId="42" fillId="0" borderId="33" xfId="0" applyFont="1" applyBorder="1"/>
    <xf numFmtId="0" fontId="42" fillId="0" borderId="17" xfId="0" applyFont="1" applyBorder="1"/>
    <xf numFmtId="0" fontId="42" fillId="0" borderId="11" xfId="0" applyFont="1" applyBorder="1"/>
    <xf numFmtId="4" fontId="42" fillId="0" borderId="12" xfId="0" applyNumberFormat="1" applyFont="1" applyBorder="1"/>
    <xf numFmtId="0" fontId="55" fillId="0" borderId="0" xfId="52" applyFont="1" applyFill="1" applyBorder="1" applyAlignment="1">
      <alignment horizontal="left" vertical="center" wrapText="1"/>
    </xf>
    <xf numFmtId="4" fontId="45" fillId="0" borderId="0" xfId="52" applyNumberFormat="1" applyFont="1" applyFill="1" applyBorder="1" applyAlignment="1">
      <alignment vertical="center" wrapText="1"/>
    </xf>
    <xf numFmtId="3" fontId="45" fillId="0" borderId="0" xfId="0" applyNumberFormat="1" applyFont="1" applyBorder="1"/>
    <xf numFmtId="4" fontId="42" fillId="0" borderId="0" xfId="0" applyNumberFormat="1" applyFont="1" applyBorder="1"/>
    <xf numFmtId="3" fontId="45" fillId="0" borderId="0" xfId="0" applyNumberFormat="1" applyFont="1" applyBorder="1" applyAlignment="1">
      <alignment vertical="center"/>
    </xf>
    <xf numFmtId="0" fontId="42" fillId="0" borderId="29" xfId="0" applyNumberFormat="1" applyFont="1" applyBorder="1" applyAlignment="1">
      <alignment horizontal="center" vertical="center" wrapText="1"/>
    </xf>
    <xf numFmtId="4" fontId="52" fillId="0" borderId="18" xfId="0" applyNumberFormat="1" applyFont="1" applyBorder="1"/>
    <xf numFmtId="0" fontId="42" fillId="0" borderId="36" xfId="0" applyFont="1" applyBorder="1"/>
    <xf numFmtId="0" fontId="42" fillId="0" borderId="26" xfId="0" applyNumberFormat="1" applyFont="1" applyBorder="1" applyAlignment="1">
      <alignment horizontal="center" vertical="center" wrapText="1"/>
    </xf>
    <xf numFmtId="0" fontId="42" fillId="0" borderId="32" xfId="0" applyNumberFormat="1" applyFont="1" applyBorder="1" applyAlignment="1">
      <alignment horizontal="center" vertical="center" wrapText="1"/>
    </xf>
    <xf numFmtId="0" fontId="52" fillId="0" borderId="28" xfId="0" applyFont="1" applyBorder="1" applyAlignment="1">
      <alignment horizontal="center" vertical="center" wrapText="1"/>
    </xf>
    <xf numFmtId="0" fontId="56" fillId="0" borderId="0" xfId="0" applyFont="1"/>
    <xf numFmtId="4" fontId="42" fillId="0" borderId="10" xfId="0" applyNumberFormat="1" applyFont="1" applyBorder="1" applyAlignment="1">
      <alignment horizontal="right"/>
    </xf>
    <xf numFmtId="4" fontId="43" fillId="0" borderId="10" xfId="0" applyNumberFormat="1" applyFont="1" applyBorder="1" applyAlignment="1">
      <alignment horizontal="right"/>
    </xf>
    <xf numFmtId="4" fontId="42" fillId="0" borderId="14" xfId="0" applyNumberFormat="1" applyFont="1" applyBorder="1"/>
    <xf numFmtId="4" fontId="42" fillId="0" borderId="25" xfId="0" applyNumberFormat="1" applyFont="1" applyBorder="1"/>
    <xf numFmtId="0" fontId="36" fillId="0" borderId="10" xfId="0" applyFont="1" applyBorder="1" applyAlignment="1">
      <alignment horizontal="center" vertical="center" wrapText="1"/>
    </xf>
    <xf numFmtId="3" fontId="57" fillId="0" borderId="37" xfId="0" applyNumberFormat="1" applyFont="1" applyFill="1" applyBorder="1" applyAlignment="1">
      <alignment horizontal="right" vertical="center" wrapText="1"/>
    </xf>
    <xf numFmtId="0" fontId="34" fillId="0" borderId="10" xfId="0" applyFont="1" applyBorder="1" applyAlignment="1">
      <alignment horizontal="center"/>
    </xf>
    <xf numFmtId="4" fontId="0" fillId="0" borderId="10" xfId="0" applyNumberFormat="1" applyBorder="1"/>
    <xf numFmtId="0" fontId="40" fillId="0" borderId="10" xfId="52" applyFont="1" applyFill="1" applyBorder="1" applyAlignment="1">
      <alignment horizontal="left" vertical="center" wrapText="1"/>
    </xf>
    <xf numFmtId="4" fontId="36" fillId="0" borderId="10" xfId="0" applyNumberFormat="1" applyFont="1" applyBorder="1" applyAlignment="1">
      <alignment horizontal="left"/>
    </xf>
    <xf numFmtId="4" fontId="36" fillId="0" borderId="10" xfId="0" applyNumberFormat="1" applyFont="1" applyBorder="1" applyAlignment="1">
      <alignment horizontal="center"/>
    </xf>
    <xf numFmtId="0" fontId="42" fillId="0" borderId="0" xfId="0" applyFont="1" applyFill="1"/>
    <xf numFmtId="4" fontId="42" fillId="0" borderId="17" xfId="0" applyNumberFormat="1" applyFont="1" applyBorder="1"/>
    <xf numFmtId="0" fontId="54" fillId="0" borderId="0" xfId="0" applyFont="1"/>
    <xf numFmtId="0" fontId="52" fillId="0" borderId="0" xfId="0" applyFont="1" applyAlignment="1"/>
    <xf numFmtId="0" fontId="42" fillId="0" borderId="0" xfId="0" applyFont="1" applyAlignment="1"/>
    <xf numFmtId="0" fontId="45" fillId="0" borderId="0" xfId="0" applyFont="1" applyAlignment="1"/>
    <xf numFmtId="4" fontId="44" fillId="0" borderId="10" xfId="42" applyNumberFormat="1" applyFont="1" applyBorder="1"/>
    <xf numFmtId="0" fontId="44" fillId="0" borderId="0" xfId="0" applyFont="1" applyBorder="1" applyAlignment="1">
      <alignment horizontal="center"/>
    </xf>
    <xf numFmtId="4" fontId="44" fillId="0" borderId="0" xfId="0" applyNumberFormat="1" applyFont="1" applyBorder="1" applyAlignment="1">
      <alignment horizontal="center"/>
    </xf>
    <xf numFmtId="4" fontId="48" fillId="0" borderId="10" xfId="42" applyNumberFormat="1" applyFont="1" applyBorder="1"/>
    <xf numFmtId="3" fontId="48" fillId="0" borderId="10" xfId="42" applyNumberFormat="1" applyFont="1" applyBorder="1"/>
    <xf numFmtId="4" fontId="48" fillId="0" borderId="10" xfId="42" applyNumberFormat="1" applyFont="1" applyBorder="1" applyAlignment="1">
      <alignment wrapText="1"/>
    </xf>
    <xf numFmtId="3" fontId="48" fillId="0" borderId="14" xfId="42" applyNumberFormat="1" applyFont="1" applyBorder="1" applyAlignment="1">
      <alignment horizontal="right" vertical="justify"/>
    </xf>
    <xf numFmtId="4" fontId="48" fillId="0" borderId="10" xfId="42" applyNumberFormat="1" applyFont="1" applyBorder="1" applyAlignment="1">
      <alignment horizontal="right" vertical="justify"/>
    </xf>
    <xf numFmtId="3" fontId="48" fillId="0" borderId="10" xfId="42" applyNumberFormat="1" applyFont="1" applyBorder="1" applyAlignment="1">
      <alignment horizontal="right" vertical="justify"/>
    </xf>
    <xf numFmtId="0" fontId="59" fillId="0" borderId="10" xfId="0" applyFont="1" applyBorder="1" applyAlignment="1">
      <alignment horizontal="center" vertical="center" wrapText="1"/>
    </xf>
    <xf numFmtId="17" fontId="52" fillId="0" borderId="10" xfId="0" applyNumberFormat="1" applyFont="1" applyBorder="1" applyAlignment="1">
      <alignment horizontal="center" vertical="center" wrapText="1"/>
    </xf>
    <xf numFmtId="0" fontId="42" fillId="0" borderId="10" xfId="0" applyFont="1" applyBorder="1" applyAlignment="1">
      <alignment horizontal="center" vertical="center" wrapText="1"/>
    </xf>
    <xf numFmtId="1" fontId="45" fillId="0" borderId="10" xfId="0" applyNumberFormat="1" applyFont="1" applyBorder="1" applyAlignment="1">
      <alignment horizontal="center" vertical="center" wrapText="1"/>
    </xf>
    <xf numFmtId="1" fontId="44" fillId="0" borderId="10" xfId="0" applyNumberFormat="1" applyFont="1" applyBorder="1" applyAlignment="1">
      <alignment horizontal="center" vertical="center" wrapText="1"/>
    </xf>
    <xf numFmtId="1" fontId="45" fillId="0" borderId="10" xfId="0" applyNumberFormat="1" applyFont="1" applyFill="1" applyBorder="1" applyAlignment="1">
      <alignment horizontal="center" vertical="center" wrapText="1"/>
    </xf>
    <xf numFmtId="1" fontId="45" fillId="0" borderId="22" xfId="0" applyNumberFormat="1" applyFont="1" applyBorder="1" applyAlignment="1">
      <alignment horizontal="center" vertical="center" wrapText="1"/>
    </xf>
    <xf numFmtId="0" fontId="42" fillId="0" borderId="28" xfId="0" applyFont="1" applyBorder="1"/>
    <xf numFmtId="0" fontId="42" fillId="0" borderId="30" xfId="0" applyNumberFormat="1" applyFont="1" applyBorder="1" applyAlignment="1">
      <alignment horizontal="center" vertical="center" wrapText="1"/>
    </xf>
    <xf numFmtId="4" fontId="42" fillId="0" borderId="22" xfId="0" applyNumberFormat="1" applyFont="1" applyBorder="1"/>
    <xf numFmtId="4" fontId="42" fillId="0" borderId="11" xfId="0" applyNumberFormat="1" applyFont="1" applyBorder="1"/>
    <xf numFmtId="3" fontId="52" fillId="0" borderId="10" xfId="0" applyNumberFormat="1" applyFont="1" applyBorder="1"/>
    <xf numFmtId="4" fontId="52" fillId="24" borderId="10" xfId="0" applyNumberFormat="1" applyFont="1" applyFill="1" applyBorder="1"/>
    <xf numFmtId="4" fontId="44" fillId="24" borderId="10" xfId="0" applyNumberFormat="1" applyFont="1" applyFill="1" applyBorder="1"/>
    <xf numFmtId="4" fontId="60" fillId="0" borderId="38" xfId="42" applyNumberFormat="1" applyFont="1" applyBorder="1"/>
    <xf numFmtId="0" fontId="60" fillId="0" borderId="0" xfId="42" applyFont="1" applyBorder="1" applyAlignment="1">
      <alignment horizontal="right"/>
    </xf>
    <xf numFmtId="4" fontId="60" fillId="0" borderId="0" xfId="42" applyNumberFormat="1" applyFont="1" applyBorder="1"/>
    <xf numFmtId="4" fontId="50" fillId="0" borderId="39" xfId="0" applyNumberFormat="1" applyFont="1" applyBorder="1"/>
    <xf numFmtId="4" fontId="50" fillId="0" borderId="14" xfId="0" applyNumberFormat="1" applyFont="1" applyBorder="1"/>
    <xf numFmtId="4" fontId="51" fillId="0" borderId="40" xfId="0" applyNumberFormat="1" applyFont="1" applyBorder="1"/>
    <xf numFmtId="4" fontId="0" fillId="0" borderId="11" xfId="0" applyNumberFormat="1" applyBorder="1"/>
    <xf numFmtId="4" fontId="0" fillId="0" borderId="12" xfId="0" applyNumberFormat="1" applyBorder="1"/>
    <xf numFmtId="4" fontId="1" fillId="0" borderId="13" xfId="0" applyNumberFormat="1" applyFont="1" applyBorder="1"/>
    <xf numFmtId="4" fontId="24" fillId="0" borderId="0" xfId="46" applyNumberFormat="1" applyFont="1" applyAlignment="1">
      <alignment vertical="center" wrapText="1"/>
    </xf>
    <xf numFmtId="4" fontId="24" fillId="0" borderId="10" xfId="46" applyNumberFormat="1" applyFont="1" applyBorder="1" applyAlignment="1">
      <alignment vertical="center" wrapText="1"/>
    </xf>
    <xf numFmtId="0" fontId="62" fillId="0" borderId="0" xfId="65" applyFont="1" applyFill="1" applyBorder="1" applyAlignment="1">
      <alignment horizontal="right" wrapText="1"/>
    </xf>
    <xf numFmtId="0" fontId="24" fillId="0" borderId="0" xfId="46" applyFont="1" applyFill="1" applyBorder="1"/>
    <xf numFmtId="4" fontId="24" fillId="0" borderId="0" xfId="46" applyNumberFormat="1" applyFont="1" applyFill="1"/>
    <xf numFmtId="0" fontId="24" fillId="0" borderId="0" xfId="46" applyFont="1" applyFill="1" applyAlignment="1">
      <alignment vertical="center" wrapText="1"/>
    </xf>
    <xf numFmtId="0" fontId="62" fillId="0" borderId="0" xfId="65" applyFont="1" applyFill="1" applyBorder="1" applyAlignment="1">
      <alignment horizontal="center"/>
    </xf>
    <xf numFmtId="0" fontId="24" fillId="0" borderId="0" xfId="46" applyFont="1" applyFill="1" applyBorder="1" applyAlignment="1">
      <alignment vertical="center" wrapText="1"/>
    </xf>
    <xf numFmtId="0" fontId="62" fillId="0" borderId="0" xfId="66" applyFont="1" applyFill="1" applyBorder="1" applyAlignment="1">
      <alignment horizontal="right" wrapText="1"/>
    </xf>
    <xf numFmtId="0" fontId="0" fillId="0" borderId="0" xfId="0" applyBorder="1"/>
    <xf numFmtId="0" fontId="36" fillId="0" borderId="10" xfId="0" applyFont="1" applyBorder="1" applyAlignment="1">
      <alignment horizontal="center" vertical="center" wrapText="1"/>
    </xf>
    <xf numFmtId="0" fontId="0" fillId="0" borderId="0" xfId="0" applyFill="1" applyBorder="1"/>
    <xf numFmtId="0" fontId="57"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3" fontId="64" fillId="0" borderId="0" xfId="0" applyNumberFormat="1" applyFont="1" applyFill="1" applyBorder="1" applyAlignment="1">
      <alignment horizontal="right" vertical="center" wrapText="1"/>
    </xf>
    <xf numFmtId="3" fontId="66" fillId="0" borderId="0" xfId="0" applyNumberFormat="1" applyFont="1" applyFill="1" applyBorder="1" applyAlignment="1">
      <alignment horizontal="right" vertical="center"/>
    </xf>
    <xf numFmtId="1" fontId="0" fillId="0" borderId="0" xfId="0" applyNumberFormat="1" applyBorder="1"/>
    <xf numFmtId="1" fontId="65" fillId="0" borderId="0" xfId="0" applyNumberFormat="1" applyFont="1" applyFill="1" applyBorder="1" applyAlignment="1">
      <alignment vertical="center"/>
    </xf>
    <xf numFmtId="1" fontId="65" fillId="0" borderId="0" xfId="0" applyNumberFormat="1" applyFont="1" applyFill="1" applyBorder="1" applyAlignment="1">
      <alignment vertical="center" wrapText="1"/>
    </xf>
    <xf numFmtId="3" fontId="0" fillId="0" borderId="0" xfId="0" applyNumberFormat="1" applyBorder="1"/>
    <xf numFmtId="1" fontId="0" fillId="0" borderId="0" xfId="0" applyNumberFormat="1" applyFill="1" applyBorder="1"/>
    <xf numFmtId="0" fontId="67" fillId="0" borderId="10" xfId="44" applyFont="1" applyFill="1" applyBorder="1" applyAlignment="1">
      <alignment horizontal="center" vertical="center" wrapText="1"/>
    </xf>
    <xf numFmtId="0" fontId="43" fillId="0" borderId="10" xfId="44" applyFont="1" applyFill="1" applyBorder="1" applyAlignment="1">
      <alignment horizontal="center" vertical="center" wrapText="1"/>
    </xf>
    <xf numFmtId="4" fontId="43" fillId="0" borderId="10" xfId="44" applyNumberFormat="1" applyFont="1" applyBorder="1"/>
    <xf numFmtId="0" fontId="43" fillId="0" borderId="10" xfId="44" applyFont="1" applyBorder="1" applyAlignment="1">
      <alignment horizontal="center" vertical="center" wrapText="1"/>
    </xf>
    <xf numFmtId="0" fontId="45" fillId="0" borderId="10" xfId="40" applyFont="1" applyBorder="1" applyAlignment="1">
      <alignment horizontal="center"/>
    </xf>
    <xf numFmtId="0" fontId="42" fillId="26" borderId="0" xfId="44" applyFont="1" applyFill="1"/>
    <xf numFmtId="1" fontId="68" fillId="0" borderId="10" xfId="44" applyNumberFormat="1" applyFont="1" applyFill="1" applyBorder="1" applyAlignment="1">
      <alignment horizontal="center" vertical="center" wrapText="1"/>
    </xf>
    <xf numFmtId="1" fontId="68" fillId="0" borderId="10" xfId="44" applyNumberFormat="1" applyFont="1" applyBorder="1" applyAlignment="1">
      <alignment horizontal="center" vertical="center" wrapText="1"/>
    </xf>
    <xf numFmtId="1" fontId="68" fillId="0" borderId="42" xfId="44" applyNumberFormat="1" applyFont="1" applyBorder="1" applyAlignment="1">
      <alignment horizontal="center" vertical="center" wrapText="1"/>
    </xf>
    <xf numFmtId="1" fontId="45" fillId="0" borderId="28" xfId="44" applyNumberFormat="1" applyFont="1" applyFill="1" applyBorder="1" applyAlignment="1">
      <alignment horizontal="center" vertical="center" wrapText="1"/>
    </xf>
    <xf numFmtId="1" fontId="45" fillId="0" borderId="29" xfId="44" applyNumberFormat="1" applyFont="1" applyFill="1" applyBorder="1" applyAlignment="1">
      <alignment horizontal="center" vertical="center" wrapText="1"/>
    </xf>
    <xf numFmtId="0" fontId="42" fillId="0" borderId="30" xfId="44" applyFont="1" applyBorder="1" applyAlignment="1">
      <alignment horizontal="center" vertical="center" wrapText="1"/>
    </xf>
    <xf numFmtId="0" fontId="42" fillId="0" borderId="0" xfId="44" applyFont="1" applyBorder="1" applyAlignment="1">
      <alignment horizontal="center" vertical="center" wrapText="1"/>
    </xf>
    <xf numFmtId="0" fontId="43" fillId="0" borderId="10" xfId="44" applyFont="1" applyBorder="1"/>
    <xf numFmtId="0" fontId="46" fillId="0" borderId="42" xfId="44" applyFont="1" applyFill="1" applyBorder="1"/>
    <xf numFmtId="2" fontId="43" fillId="0" borderId="10" xfId="44" applyNumberFormat="1" applyFont="1" applyBorder="1"/>
    <xf numFmtId="0" fontId="46" fillId="0" borderId="10" xfId="44" applyFont="1" applyBorder="1"/>
    <xf numFmtId="4" fontId="43" fillId="0" borderId="42" xfId="44" applyNumberFormat="1" applyFont="1" applyBorder="1"/>
    <xf numFmtId="4" fontId="43" fillId="0" borderId="17" xfId="44" applyNumberFormat="1" applyFont="1" applyBorder="1"/>
    <xf numFmtId="4" fontId="43" fillId="0" borderId="18" xfId="44" applyNumberFormat="1" applyFont="1" applyBorder="1"/>
    <xf numFmtId="4" fontId="43" fillId="0" borderId="0" xfId="44" applyNumberFormat="1" applyFont="1" applyBorder="1"/>
    <xf numFmtId="0" fontId="46" fillId="0" borderId="42" xfId="44" applyFont="1" applyBorder="1"/>
    <xf numFmtId="0" fontId="46" fillId="0" borderId="10" xfId="44" applyFont="1" applyFill="1" applyBorder="1"/>
    <xf numFmtId="0" fontId="43" fillId="0" borderId="0" xfId="44" applyFont="1"/>
    <xf numFmtId="4" fontId="43" fillId="0" borderId="46" xfId="44" applyNumberFormat="1" applyFont="1" applyBorder="1"/>
    <xf numFmtId="4" fontId="43" fillId="0" borderId="47" xfId="44" applyNumberFormat="1" applyFont="1" applyBorder="1"/>
    <xf numFmtId="4" fontId="43" fillId="0" borderId="13" xfId="44" applyNumberFormat="1" applyFont="1" applyBorder="1"/>
    <xf numFmtId="3" fontId="46" fillId="0" borderId="10" xfId="44" applyNumberFormat="1" applyFont="1" applyBorder="1"/>
    <xf numFmtId="4" fontId="46" fillId="0" borderId="10" xfId="44" applyNumberFormat="1" applyFont="1" applyBorder="1"/>
    <xf numFmtId="2" fontId="46" fillId="0" borderId="10" xfId="44" applyNumberFormat="1" applyFont="1" applyBorder="1"/>
    <xf numFmtId="3" fontId="69" fillId="0" borderId="10" xfId="44" applyNumberFormat="1" applyFont="1" applyBorder="1"/>
    <xf numFmtId="4" fontId="69" fillId="0" borderId="10" xfId="44" applyNumberFormat="1" applyFont="1" applyBorder="1"/>
    <xf numFmtId="4" fontId="42" fillId="26" borderId="0" xfId="44" applyNumberFormat="1" applyFont="1" applyFill="1"/>
    <xf numFmtId="4" fontId="43" fillId="0" borderId="50" xfId="44" applyNumberFormat="1" applyFont="1" applyBorder="1"/>
    <xf numFmtId="0" fontId="28" fillId="0" borderId="49" xfId="44" applyBorder="1" applyAlignment="1"/>
    <xf numFmtId="4" fontId="43" fillId="0" borderId="0" xfId="44" applyNumberFormat="1" applyFont="1"/>
    <xf numFmtId="0" fontId="42" fillId="0" borderId="0" xfId="44" applyFont="1"/>
    <xf numFmtId="4" fontId="42" fillId="0" borderId="9" xfId="44" applyNumberFormat="1" applyFont="1" applyBorder="1"/>
    <xf numFmtId="4" fontId="52" fillId="0" borderId="0" xfId="44" applyNumberFormat="1" applyFont="1" applyBorder="1"/>
    <xf numFmtId="0" fontId="42" fillId="0" borderId="0" xfId="44" applyFont="1" applyAlignment="1"/>
    <xf numFmtId="0" fontId="54" fillId="0" borderId="0" xfId="44" applyFont="1" applyFill="1"/>
    <xf numFmtId="0" fontId="52" fillId="0" borderId="0" xfId="44" applyFont="1" applyFill="1" applyAlignment="1"/>
    <xf numFmtId="0" fontId="42" fillId="0" borderId="0" xfId="44" applyFont="1" applyFill="1" applyAlignment="1"/>
    <xf numFmtId="0" fontId="45" fillId="0" borderId="0" xfId="44" applyFont="1" applyAlignment="1"/>
    <xf numFmtId="0" fontId="28" fillId="0" borderId="0" xfId="44" applyFill="1" applyAlignment="1">
      <alignment wrapText="1"/>
    </xf>
    <xf numFmtId="0" fontId="70" fillId="27" borderId="51" xfId="67" applyFont="1" applyFill="1" applyBorder="1" applyAlignment="1">
      <alignment horizontal="right"/>
    </xf>
    <xf numFmtId="4" fontId="46" fillId="27" borderId="52" xfId="44" applyNumberFormat="1" applyFont="1" applyFill="1" applyBorder="1"/>
    <xf numFmtId="0" fontId="46" fillId="0" borderId="28" xfId="44" applyFont="1" applyBorder="1" applyAlignment="1">
      <alignment horizontal="center" vertical="center"/>
    </xf>
    <xf numFmtId="0" fontId="43" fillId="0" borderId="29" xfId="44" applyNumberFormat="1" applyFont="1" applyBorder="1" applyAlignment="1">
      <alignment horizontal="center" vertical="center" wrapText="1"/>
    </xf>
    <xf numFmtId="0" fontId="43" fillId="0" borderId="30" xfId="44" applyNumberFormat="1" applyFont="1" applyBorder="1" applyAlignment="1">
      <alignment horizontal="center" vertical="center" wrapText="1"/>
    </xf>
    <xf numFmtId="0" fontId="42" fillId="0" borderId="0" xfId="44" applyFont="1" applyFill="1" applyBorder="1"/>
    <xf numFmtId="0" fontId="47" fillId="0" borderId="0" xfId="44" applyFont="1" applyFill="1" applyBorder="1"/>
    <xf numFmtId="4" fontId="34" fillId="0" borderId="0" xfId="44" applyNumberFormat="1" applyFont="1" applyFill="1" applyBorder="1"/>
    <xf numFmtId="0" fontId="70" fillId="27" borderId="53" xfId="67" applyFont="1" applyFill="1" applyBorder="1" applyAlignment="1">
      <alignment horizontal="right"/>
    </xf>
    <xf numFmtId="4" fontId="70" fillId="27" borderId="54" xfId="67" applyNumberFormat="1" applyFont="1" applyFill="1" applyBorder="1"/>
    <xf numFmtId="0" fontId="46" fillId="0" borderId="17" xfId="44" applyFont="1" applyBorder="1"/>
    <xf numFmtId="4" fontId="52" fillId="0" borderId="10" xfId="44" applyNumberFormat="1" applyFont="1" applyBorder="1"/>
    <xf numFmtId="166" fontId="46" fillId="0" borderId="10" xfId="44" applyNumberFormat="1" applyFont="1" applyBorder="1"/>
    <xf numFmtId="4" fontId="46" fillId="0" borderId="18" xfId="44" applyNumberFormat="1" applyFont="1" applyBorder="1"/>
    <xf numFmtId="0" fontId="42" fillId="0" borderId="0" xfId="44" applyFont="1" applyFill="1" applyBorder="1" applyAlignment="1">
      <alignment horizontal="right"/>
    </xf>
    <xf numFmtId="4" fontId="46" fillId="0" borderId="0" xfId="44" applyNumberFormat="1" applyFont="1" applyFill="1" applyBorder="1"/>
    <xf numFmtId="4" fontId="42" fillId="0" borderId="0" xfId="44" applyNumberFormat="1" applyFont="1" applyFill="1" applyBorder="1"/>
    <xf numFmtId="0" fontId="43" fillId="0" borderId="33" xfId="44" applyFont="1" applyBorder="1"/>
    <xf numFmtId="0" fontId="43" fillId="0" borderId="0" xfId="44" applyFont="1" applyBorder="1"/>
    <xf numFmtId="0" fontId="43" fillId="0" borderId="55" xfId="44" applyFont="1" applyBorder="1"/>
    <xf numFmtId="0" fontId="42" fillId="0" borderId="0" xfId="44" applyFont="1" applyFill="1" applyBorder="1" applyAlignment="1">
      <alignment horizontal="left"/>
    </xf>
    <xf numFmtId="0" fontId="43" fillId="0" borderId="17" xfId="44" applyFont="1" applyBorder="1"/>
    <xf numFmtId="0" fontId="43" fillId="0" borderId="11" xfId="44" applyFont="1" applyBorder="1"/>
    <xf numFmtId="4" fontId="43" fillId="0" borderId="12" xfId="44" applyNumberFormat="1" applyFont="1" applyBorder="1"/>
    <xf numFmtId="0" fontId="43" fillId="0" borderId="0" xfId="44" applyFont="1" applyFill="1" applyBorder="1"/>
    <xf numFmtId="4" fontId="52" fillId="0" borderId="0" xfId="44" applyNumberFormat="1" applyFont="1" applyFill="1" applyBorder="1"/>
    <xf numFmtId="0" fontId="33" fillId="0" borderId="10" xfId="35" applyBorder="1" applyAlignment="1" applyProtection="1">
      <alignment horizontal="center"/>
    </xf>
    <xf numFmtId="0" fontId="45" fillId="0" borderId="28" xfId="40" applyFont="1" applyBorder="1" applyAlignment="1">
      <alignment horizontal="center"/>
    </xf>
    <xf numFmtId="0" fontId="45" fillId="0" borderId="29" xfId="40" applyFont="1" applyBorder="1" applyAlignment="1">
      <alignment horizontal="center"/>
    </xf>
    <xf numFmtId="4" fontId="45" fillId="0" borderId="30" xfId="40" applyNumberFormat="1" applyFont="1" applyBorder="1" applyAlignment="1">
      <alignment horizontal="center"/>
    </xf>
    <xf numFmtId="0" fontId="71" fillId="28" borderId="10" xfId="40" applyFont="1" applyFill="1" applyBorder="1"/>
    <xf numFmtId="0" fontId="45" fillId="0" borderId="17" xfId="40" applyFont="1" applyBorder="1"/>
    <xf numFmtId="4" fontId="45" fillId="0" borderId="18" xfId="40" applyNumberFormat="1" applyFont="1" applyBorder="1"/>
    <xf numFmtId="0" fontId="45" fillId="0" borderId="56" xfId="40" applyFont="1" applyBorder="1"/>
    <xf numFmtId="4" fontId="72" fillId="0" borderId="18" xfId="40" applyNumberFormat="1" applyFont="1" applyBorder="1"/>
    <xf numFmtId="0" fontId="45" fillId="0" borderId="31" xfId="40" applyFont="1" applyBorder="1"/>
    <xf numFmtId="0" fontId="45" fillId="0" borderId="10" xfId="40" applyFont="1" applyBorder="1" applyAlignment="1">
      <alignment horizontal="right"/>
    </xf>
    <xf numFmtId="4" fontId="44" fillId="0" borderId="18" xfId="40" applyNumberFormat="1" applyFont="1" applyBorder="1"/>
    <xf numFmtId="0" fontId="44" fillId="0" borderId="57" xfId="40" applyFont="1" applyBorder="1"/>
    <xf numFmtId="0" fontId="45" fillId="0" borderId="0" xfId="40" applyFont="1" applyBorder="1"/>
    <xf numFmtId="4" fontId="45" fillId="0" borderId="38" xfId="40" applyNumberFormat="1" applyFont="1" applyBorder="1"/>
    <xf numFmtId="0" fontId="44" fillId="0" borderId="53" xfId="40" applyFont="1" applyBorder="1"/>
    <xf numFmtId="0" fontId="45" fillId="0" borderId="58" xfId="40" applyFont="1" applyBorder="1"/>
    <xf numFmtId="4" fontId="45" fillId="0" borderId="54" xfId="40" applyNumberFormat="1" applyFont="1" applyBorder="1"/>
    <xf numFmtId="1" fontId="47" fillId="0" borderId="0" xfId="44" applyNumberFormat="1" applyFont="1" applyBorder="1" applyAlignment="1">
      <alignment horizontal="center" vertical="center" wrapText="1"/>
    </xf>
    <xf numFmtId="0" fontId="21" fillId="0" borderId="10" xfId="40" applyFont="1" applyBorder="1" applyAlignment="1">
      <alignment horizontal="right"/>
    </xf>
    <xf numFmtId="3" fontId="0" fillId="0" borderId="10" xfId="0" applyNumberFormat="1" applyBorder="1" applyAlignment="1">
      <alignment horizontal="right"/>
    </xf>
    <xf numFmtId="0" fontId="41" fillId="0" borderId="10" xfId="0" applyFont="1" applyFill="1" applyBorder="1" applyAlignment="1">
      <alignment horizontal="center"/>
    </xf>
    <xf numFmtId="4" fontId="25" fillId="0" borderId="59" xfId="0" applyNumberFormat="1" applyFont="1" applyBorder="1" applyAlignment="1">
      <alignment horizontal="center"/>
    </xf>
    <xf numFmtId="4" fontId="1" fillId="0" borderId="0" xfId="0" applyNumberFormat="1" applyFont="1" applyBorder="1"/>
    <xf numFmtId="4" fontId="24" fillId="0" borderId="10" xfId="47" applyNumberFormat="1" applyFont="1" applyBorder="1" applyAlignment="1">
      <alignment vertical="center" wrapText="1"/>
    </xf>
    <xf numFmtId="0" fontId="75" fillId="0" borderId="0" xfId="66" applyFont="1" applyFill="1" applyBorder="1" applyAlignment="1">
      <alignment horizontal="right" wrapText="1"/>
    </xf>
    <xf numFmtId="0" fontId="75" fillId="0" borderId="0" xfId="0" applyFont="1" applyBorder="1"/>
    <xf numFmtId="0" fontId="74" fillId="0" borderId="0" xfId="0" applyFont="1" applyBorder="1"/>
    <xf numFmtId="4" fontId="75" fillId="0" borderId="0" xfId="52" applyNumberFormat="1" applyFont="1" applyFill="1" applyBorder="1" applyAlignment="1">
      <alignment horizontal="right" vertical="center" wrapText="1"/>
    </xf>
    <xf numFmtId="4" fontId="76" fillId="0" borderId="0" xfId="52" applyNumberFormat="1" applyFont="1" applyFill="1" applyBorder="1" applyAlignment="1">
      <alignment horizontal="right" vertical="center" wrapText="1"/>
    </xf>
    <xf numFmtId="0" fontId="75" fillId="0" borderId="0" xfId="46" applyFont="1" applyBorder="1"/>
    <xf numFmtId="0" fontId="74" fillId="26" borderId="0" xfId="0" applyFont="1" applyFill="1" applyBorder="1"/>
    <xf numFmtId="4" fontId="62" fillId="0" borderId="0" xfId="66" applyNumberFormat="1" applyFont="1" applyFill="1" applyBorder="1" applyAlignment="1">
      <alignment horizontal="right" wrapText="1"/>
    </xf>
    <xf numFmtId="4" fontId="73" fillId="26" borderId="10" xfId="56" applyNumberFormat="1" applyFont="1" applyFill="1" applyBorder="1" applyAlignment="1">
      <alignment horizontal="right" wrapText="1"/>
    </xf>
    <xf numFmtId="4" fontId="73" fillId="26" borderId="10" xfId="0" applyNumberFormat="1" applyFont="1" applyFill="1" applyBorder="1" applyAlignment="1">
      <alignment horizontal="right"/>
    </xf>
    <xf numFmtId="4" fontId="73" fillId="0" borderId="10" xfId="0" applyNumberFormat="1" applyFont="1" applyBorder="1"/>
    <xf numFmtId="0" fontId="73" fillId="0" borderId="10" xfId="0" applyFont="1" applyFill="1" applyBorder="1"/>
    <xf numFmtId="0" fontId="47" fillId="26" borderId="10" xfId="0" applyFont="1" applyFill="1" applyBorder="1" applyAlignment="1">
      <alignment horizontal="center"/>
    </xf>
    <xf numFmtId="0" fontId="47" fillId="26" borderId="14" xfId="0" applyFont="1" applyFill="1" applyBorder="1" applyAlignment="1">
      <alignment horizontal="center"/>
    </xf>
    <xf numFmtId="3" fontId="40" fillId="26" borderId="10" xfId="0" applyNumberFormat="1" applyFont="1" applyFill="1" applyBorder="1" applyAlignment="1">
      <alignment horizontal="center"/>
    </xf>
    <xf numFmtId="3" fontId="40" fillId="0" borderId="10" xfId="0" applyNumberFormat="1" applyFont="1" applyFill="1" applyBorder="1"/>
    <xf numFmtId="3" fontId="47" fillId="0" borderId="26" xfId="0" applyNumberFormat="1" applyFont="1" applyBorder="1"/>
    <xf numFmtId="0" fontId="0" fillId="0" borderId="21" xfId="0" applyBorder="1" applyAlignment="1">
      <alignment horizontal="center"/>
    </xf>
    <xf numFmtId="0" fontId="29" fillId="0" borderId="22"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40"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29" fillId="0" borderId="15" xfId="0" applyFont="1"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63" fillId="0" borderId="0" xfId="0" applyFont="1" applyFill="1" applyBorder="1" applyAlignment="1">
      <alignment vertical="center" wrapText="1"/>
    </xf>
    <xf numFmtId="0" fontId="29" fillId="0" borderId="10" xfId="0" applyFont="1" applyBorder="1" applyAlignment="1">
      <alignment horizontal="center" vertical="center" wrapText="1"/>
    </xf>
    <xf numFmtId="0" fontId="0" fillId="0" borderId="10" xfId="0" applyBorder="1" applyAlignment="1">
      <alignment horizontal="center" vertical="center" wrapText="1"/>
    </xf>
    <xf numFmtId="0" fontId="36" fillId="0" borderId="24" xfId="0" applyFont="1" applyBorder="1" applyAlignment="1">
      <alignment horizontal="center" vertical="center" wrapText="1"/>
    </xf>
    <xf numFmtId="0" fontId="44" fillId="25" borderId="10" xfId="40" applyFont="1" applyFill="1" applyBorder="1" applyAlignment="1">
      <alignment horizontal="center"/>
    </xf>
    <xf numFmtId="0" fontId="44" fillId="0" borderId="10" xfId="40" applyFont="1" applyBorder="1" applyAlignment="1">
      <alignment horizontal="center"/>
    </xf>
    <xf numFmtId="0" fontId="45" fillId="0" borderId="10" xfId="40" applyFont="1" applyBorder="1" applyAlignment="1">
      <alignment horizontal="center"/>
    </xf>
    <xf numFmtId="4" fontId="49" fillId="0" borderId="28" xfId="49" applyNumberFormat="1" applyFont="1" applyFill="1" applyBorder="1" applyAlignment="1">
      <alignment horizontal="center" wrapText="1"/>
    </xf>
    <xf numFmtId="4" fontId="49" fillId="0" borderId="29" xfId="49" applyNumberFormat="1" applyFont="1" applyFill="1" applyBorder="1" applyAlignment="1">
      <alignment horizontal="center" wrapText="1"/>
    </xf>
    <xf numFmtId="0" fontId="50" fillId="0" borderId="30" xfId="0" applyFont="1" applyBorder="1" applyAlignment="1">
      <alignment horizontal="center" wrapText="1"/>
    </xf>
    <xf numFmtId="0" fontId="49" fillId="0" borderId="28" xfId="50" applyFont="1" applyFill="1" applyBorder="1" applyAlignment="1">
      <alignment horizontal="center" wrapText="1"/>
    </xf>
    <xf numFmtId="0" fontId="49" fillId="0" borderId="29" xfId="50" applyFont="1" applyFill="1" applyBorder="1" applyAlignment="1">
      <alignment horizontal="center" wrapText="1"/>
    </xf>
    <xf numFmtId="0" fontId="49" fillId="0" borderId="30" xfId="50" applyFont="1" applyFill="1" applyBorder="1" applyAlignment="1">
      <alignment horizontal="center" wrapText="1"/>
    </xf>
    <xf numFmtId="0" fontId="1" fillId="0" borderId="28" xfId="50" applyFont="1" applyFill="1" applyBorder="1" applyAlignment="1">
      <alignment horizontal="center" wrapText="1"/>
    </xf>
    <xf numFmtId="0" fontId="1" fillId="0" borderId="29" xfId="50" applyFont="1" applyFill="1" applyBorder="1" applyAlignment="1">
      <alignment horizontal="center" wrapText="1"/>
    </xf>
    <xf numFmtId="0" fontId="1" fillId="0" borderId="30" xfId="50" applyFont="1" applyFill="1" applyBorder="1" applyAlignment="1">
      <alignment horizontal="center" wrapText="1"/>
    </xf>
    <xf numFmtId="0" fontId="44" fillId="0" borderId="10" xfId="0" applyFont="1" applyBorder="1" applyAlignment="1">
      <alignment horizontal="center"/>
    </xf>
    <xf numFmtId="0" fontId="52" fillId="0" borderId="22" xfId="0" applyFont="1" applyBorder="1" applyAlignment="1">
      <alignment horizontal="center" wrapText="1"/>
    </xf>
    <xf numFmtId="0" fontId="42" fillId="0" borderId="23" xfId="0" applyFont="1" applyBorder="1" applyAlignment="1">
      <alignment horizontal="center" wrapText="1"/>
    </xf>
    <xf numFmtId="0" fontId="42" fillId="0" borderId="24" xfId="0" applyFont="1" applyBorder="1" applyAlignment="1">
      <alignment horizontal="center" wrapText="1"/>
    </xf>
    <xf numFmtId="0" fontId="52" fillId="0" borderId="10" xfId="0" applyFont="1" applyFill="1" applyBorder="1" applyAlignment="1">
      <alignment horizontal="center" vertical="center"/>
    </xf>
    <xf numFmtId="0" fontId="52" fillId="0" borderId="10" xfId="0" applyFont="1" applyBorder="1" applyAlignment="1">
      <alignment horizontal="center" vertical="center"/>
    </xf>
    <xf numFmtId="0" fontId="52" fillId="0" borderId="22" xfId="0" applyFont="1" applyBorder="1" applyAlignment="1">
      <alignment horizontal="center" vertical="center"/>
    </xf>
    <xf numFmtId="0" fontId="42" fillId="0" borderId="34" xfId="0" applyFont="1" applyBorder="1" applyAlignment="1">
      <alignment horizontal="center" vertical="center" wrapText="1"/>
    </xf>
    <xf numFmtId="0" fontId="42" fillId="0" borderId="35" xfId="0" applyFont="1" applyBorder="1" applyAlignment="1">
      <alignment horizontal="center" vertical="center" wrapText="1"/>
    </xf>
    <xf numFmtId="0" fontId="54" fillId="0" borderId="34"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35" xfId="0" applyFont="1" applyFill="1" applyBorder="1" applyAlignment="1">
      <alignment horizontal="center" vertical="center" wrapText="1"/>
    </xf>
    <xf numFmtId="0" fontId="52" fillId="0" borderId="22" xfId="0" applyFont="1" applyBorder="1" applyAlignment="1">
      <alignment horizontal="center" vertical="center" wrapText="1"/>
    </xf>
    <xf numFmtId="0" fontId="52" fillId="0" borderId="23" xfId="0" applyFont="1" applyBorder="1" applyAlignment="1">
      <alignment horizontal="center" vertical="center" wrapText="1"/>
    </xf>
    <xf numFmtId="0" fontId="52" fillId="0" borderId="36" xfId="0" applyFont="1" applyBorder="1" applyAlignment="1">
      <alignment horizontal="center" vertical="center" wrapText="1"/>
    </xf>
    <xf numFmtId="0" fontId="52" fillId="0" borderId="24"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26" xfId="0" applyFont="1" applyBorder="1" applyAlignment="1">
      <alignment horizontal="center" vertical="center" wrapText="1"/>
    </xf>
    <xf numFmtId="0" fontId="54" fillId="0" borderId="28" xfId="0" applyFont="1" applyFill="1" applyBorder="1" applyAlignment="1">
      <alignment horizontal="center" vertical="center" wrapText="1"/>
    </xf>
    <xf numFmtId="0" fontId="42" fillId="0" borderId="29"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10" xfId="0" applyFont="1" applyBorder="1" applyAlignment="1">
      <alignment horizontal="right" wrapText="1"/>
    </xf>
    <xf numFmtId="0" fontId="52" fillId="0" borderId="0" xfId="0" applyFont="1" applyAlignment="1">
      <alignment wrapText="1"/>
    </xf>
    <xf numFmtId="0" fontId="42" fillId="0" borderId="0" xfId="0" applyFont="1" applyAlignment="1">
      <alignment wrapText="1"/>
    </xf>
    <xf numFmtId="0" fontId="52" fillId="0" borderId="10" xfId="44" applyFont="1" applyFill="1" applyBorder="1" applyAlignment="1">
      <alignment horizontal="center" vertical="center"/>
    </xf>
    <xf numFmtId="0" fontId="47" fillId="0" borderId="10" xfId="44" applyFont="1" applyBorder="1" applyAlignment="1">
      <alignment horizontal="center" vertical="center"/>
    </xf>
    <xf numFmtId="0" fontId="47" fillId="0" borderId="42" xfId="44" applyFont="1" applyBorder="1" applyAlignment="1">
      <alignment horizontal="center" vertical="center"/>
    </xf>
    <xf numFmtId="0" fontId="54" fillId="0" borderId="43" xfId="44" applyFont="1" applyFill="1" applyBorder="1" applyAlignment="1">
      <alignment horizontal="center" vertical="center" wrapText="1"/>
    </xf>
    <xf numFmtId="0" fontId="42" fillId="0" borderId="44" xfId="44" applyFont="1" applyBorder="1" applyAlignment="1">
      <alignment horizontal="center" vertical="center" wrapText="1"/>
    </xf>
    <xf numFmtId="0" fontId="42" fillId="0" borderId="45" xfId="44" applyFont="1" applyBorder="1" applyAlignment="1">
      <alignment horizontal="center" vertical="center" wrapText="1"/>
    </xf>
    <xf numFmtId="4" fontId="46" fillId="0" borderId="48" xfId="44" applyNumberFormat="1" applyFont="1" applyBorder="1" applyAlignment="1">
      <alignment horizontal="center" wrapText="1"/>
    </xf>
    <xf numFmtId="0" fontId="28" fillId="0" borderId="49" xfId="44" applyBorder="1" applyAlignment="1">
      <alignment wrapText="1"/>
    </xf>
    <xf numFmtId="0" fontId="52" fillId="0" borderId="0" xfId="44" applyFont="1" applyFill="1" applyAlignment="1">
      <alignment wrapText="1"/>
    </xf>
    <xf numFmtId="0" fontId="28" fillId="0" borderId="0" xfId="44" applyFill="1" applyAlignment="1">
      <alignment wrapText="1"/>
    </xf>
    <xf numFmtId="4" fontId="36" fillId="0" borderId="25" xfId="0" applyNumberFormat="1" applyFont="1" applyFill="1" applyBorder="1" applyAlignment="1">
      <alignment horizontal="center" vertical="center" wrapText="1"/>
    </xf>
    <xf numFmtId="0" fontId="0" fillId="0" borderId="16" xfId="0" applyBorder="1" applyAlignment="1">
      <alignment horizontal="center" vertical="center" wrapText="1"/>
    </xf>
    <xf numFmtId="0" fontId="42" fillId="29" borderId="0" xfId="0" applyFont="1" applyFill="1"/>
    <xf numFmtId="4" fontId="42" fillId="29" borderId="0" xfId="0" applyNumberFormat="1" applyFont="1" applyFill="1"/>
    <xf numFmtId="0" fontId="52" fillId="0" borderId="10" xfId="64" applyFont="1" applyFill="1" applyBorder="1" applyAlignment="1">
      <alignment horizontal="center" vertical="center"/>
    </xf>
  </cellXfs>
  <cellStyles count="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xplanatory Text" xfId="29"/>
    <cellStyle name="Good" xfId="30"/>
    <cellStyle name="Heading 1" xfId="31"/>
    <cellStyle name="Heading 2" xfId="32"/>
    <cellStyle name="Heading 3" xfId="33"/>
    <cellStyle name="Heading 4" xfId="34"/>
    <cellStyle name="Hipervínculo 2" xfId="35"/>
    <cellStyle name="Input" xfId="36"/>
    <cellStyle name="Linked Cell" xfId="37"/>
    <cellStyle name="Millares 2" xfId="38"/>
    <cellStyle name="Millares 2 2" xfId="39"/>
    <cellStyle name="Normal" xfId="0" builtinId="0"/>
    <cellStyle name="Normal 2" xfId="40"/>
    <cellStyle name="Normal 2 2" xfId="64"/>
    <cellStyle name="Normal 2 4" xfId="41"/>
    <cellStyle name="Normal 3" xfId="42"/>
    <cellStyle name="Normal 3 2 2" xfId="67"/>
    <cellStyle name="Normal 4" xfId="43"/>
    <cellStyle name="Normal 5" xfId="44"/>
    <cellStyle name="Normal 5 2" xfId="45"/>
    <cellStyle name="Normal 6" xfId="46"/>
    <cellStyle name="Normal 6 2" xfId="47"/>
    <cellStyle name="Normal_CONSULTA 02 ENP" xfId="48"/>
    <cellStyle name="Normal_Figura4_ZEC" xfId="49"/>
    <cellStyle name="Normal_Figura4_ZEC_1" xfId="50"/>
    <cellStyle name="Normal_figura5" xfId="51"/>
    <cellStyle name="Normal_Hoja1" xfId="52"/>
    <cellStyle name="Normal_Hoja1_1" xfId="66"/>
    <cellStyle name="Normal_Hoja4" xfId="53"/>
    <cellStyle name="Normal_Indicador 40_Figura 4" xfId="65"/>
    <cellStyle name="Normal_superficie protegida" xfId="54"/>
    <cellStyle name="Normal_SuperficieProtegida18_1" xfId="55"/>
    <cellStyle name="Normal_ZEC" xfId="56"/>
    <cellStyle name="Note" xfId="57"/>
    <cellStyle name="Note 2" xfId="58"/>
    <cellStyle name="Output" xfId="59"/>
    <cellStyle name="pepe" xfId="60"/>
    <cellStyle name="pepe 2" xfId="61"/>
    <cellStyle name="Title" xfId="62"/>
    <cellStyle name="Warning Text"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9237875288684"/>
          <c:y val="0.10854021923730121"/>
          <c:w val="0.85987837478073192"/>
          <c:h val="0.71640574339972218"/>
        </c:manualLayout>
      </c:layout>
      <c:barChart>
        <c:barDir val="col"/>
        <c:grouping val="stacked"/>
        <c:varyColors val="0"/>
        <c:ser>
          <c:idx val="0"/>
          <c:order val="0"/>
          <c:tx>
            <c:strRef>
              <c:f>'Indicador 39_Figura 2'!$A$5</c:f>
              <c:strCache>
                <c:ptCount val="1"/>
                <c:pt idx="0">
                  <c:v>Terrestre</c:v>
                </c:pt>
              </c:strCache>
            </c:strRef>
          </c:tx>
          <c:spPr>
            <a:solidFill>
              <a:srgbClr val="99CC00"/>
            </a:solidFill>
            <a:ln w="12700">
              <a:solidFill>
                <a:srgbClr val="000000"/>
              </a:solidFill>
              <a:prstDash val="solid"/>
            </a:ln>
          </c:spPr>
          <c:invertIfNegative val="0"/>
          <c:cat>
            <c:multiLvlStrRef>
              <c:f>'Indicador 39_Figura 2'!$B$3:$AC$4</c:f>
              <c:multiLvlStrCache>
                <c:ptCount val="28"/>
                <c:lvl>
                  <c:pt idx="0">
                    <c:v>ENP</c:v>
                  </c:pt>
                  <c:pt idx="1">
                    <c:v>RN2000</c:v>
                  </c:pt>
                  <c:pt idx="2">
                    <c:v>ENP</c:v>
                  </c:pt>
                  <c:pt idx="3">
                    <c:v>RN2000</c:v>
                  </c:pt>
                  <c:pt idx="4">
                    <c:v>ENP</c:v>
                  </c:pt>
                  <c:pt idx="5">
                    <c:v>RN2000</c:v>
                  </c:pt>
                  <c:pt idx="6">
                    <c:v>ENP</c:v>
                  </c:pt>
                  <c:pt idx="7">
                    <c:v>RN2000</c:v>
                  </c:pt>
                  <c:pt idx="8">
                    <c:v>ENP</c:v>
                  </c:pt>
                  <c:pt idx="9">
                    <c:v>RN2000</c:v>
                  </c:pt>
                  <c:pt idx="10">
                    <c:v>ENP</c:v>
                  </c:pt>
                  <c:pt idx="11">
                    <c:v>RN2000</c:v>
                  </c:pt>
                  <c:pt idx="12">
                    <c:v>ENP</c:v>
                  </c:pt>
                  <c:pt idx="13">
                    <c:v>RN2000</c:v>
                  </c:pt>
                  <c:pt idx="14">
                    <c:v>ENP</c:v>
                  </c:pt>
                  <c:pt idx="15">
                    <c:v>RN2000</c:v>
                  </c:pt>
                  <c:pt idx="16">
                    <c:v>ENP</c:v>
                  </c:pt>
                  <c:pt idx="17">
                    <c:v>RN2000</c:v>
                  </c:pt>
                  <c:pt idx="18">
                    <c:v>ENP</c:v>
                  </c:pt>
                  <c:pt idx="19">
                    <c:v>RN2000</c:v>
                  </c:pt>
                  <c:pt idx="20">
                    <c:v>ENP</c:v>
                  </c:pt>
                  <c:pt idx="21">
                    <c:v>RN2000</c:v>
                  </c:pt>
                  <c:pt idx="22">
                    <c:v>ENP</c:v>
                  </c:pt>
                  <c:pt idx="23">
                    <c:v>RN2000</c:v>
                  </c:pt>
                  <c:pt idx="24">
                    <c:v>ENP</c:v>
                  </c:pt>
                  <c:pt idx="25">
                    <c:v>RN2000</c:v>
                  </c:pt>
                  <c:pt idx="26">
                    <c:v>ENP</c:v>
                  </c:pt>
                  <c:pt idx="27">
                    <c:v>RN2000</c:v>
                  </c:pt>
                </c:lvl>
                <c:lvl>
                  <c:pt idx="0">
                    <c:v>2009</c:v>
                  </c:pt>
                  <c:pt idx="2">
                    <c:v>2010</c:v>
                  </c:pt>
                  <c:pt idx="4">
                    <c:v>2011</c:v>
                  </c:pt>
                  <c:pt idx="6">
                    <c:v>2012</c:v>
                  </c:pt>
                  <c:pt idx="8">
                    <c:v>2013</c:v>
                  </c:pt>
                  <c:pt idx="10">
                    <c:v>2014</c:v>
                  </c:pt>
                  <c:pt idx="12">
                    <c:v>2015</c:v>
                  </c:pt>
                  <c:pt idx="14">
                    <c:v>2016</c:v>
                  </c:pt>
                  <c:pt idx="16">
                    <c:v>2017</c:v>
                  </c:pt>
                  <c:pt idx="18">
                    <c:v>2018</c:v>
                  </c:pt>
                  <c:pt idx="20">
                    <c:v>2019</c:v>
                  </c:pt>
                  <c:pt idx="22">
                    <c:v>2020</c:v>
                  </c:pt>
                  <c:pt idx="24">
                    <c:v>2021</c:v>
                  </c:pt>
                  <c:pt idx="26">
                    <c:v>2022</c:v>
                  </c:pt>
                </c:lvl>
              </c:multiLvlStrCache>
            </c:multiLvlStrRef>
          </c:cat>
          <c:val>
            <c:numRef>
              <c:f>'Indicador 39_Figura 2'!$B$5:$AC$5</c:f>
              <c:numCache>
                <c:formatCode>#,##0.00</c:formatCode>
                <c:ptCount val="28"/>
                <c:pt idx="0">
                  <c:v>5908859.3982395194</c:v>
                </c:pt>
                <c:pt idx="1">
                  <c:v>13719811.817086441</c:v>
                </c:pt>
                <c:pt idx="2">
                  <c:v>6022675.008662641</c:v>
                </c:pt>
                <c:pt idx="3">
                  <c:v>13738572.131578779</c:v>
                </c:pt>
                <c:pt idx="4">
                  <c:v>6285291.1480422514</c:v>
                </c:pt>
                <c:pt idx="5">
                  <c:v>13748058.309045076</c:v>
                </c:pt>
                <c:pt idx="6">
                  <c:v>6265278.1452036249</c:v>
                </c:pt>
                <c:pt idx="7">
                  <c:v>13763064.804430366</c:v>
                </c:pt>
                <c:pt idx="8">
                  <c:v>6286152.7961784368</c:v>
                </c:pt>
                <c:pt idx="9">
                  <c:v>13778251.975879697</c:v>
                </c:pt>
                <c:pt idx="10">
                  <c:v>6316313.9421454538</c:v>
                </c:pt>
                <c:pt idx="11">
                  <c:v>13783417.466060998</c:v>
                </c:pt>
                <c:pt idx="12">
                  <c:v>7363769</c:v>
                </c:pt>
                <c:pt idx="13">
                  <c:v>13825030</c:v>
                </c:pt>
                <c:pt idx="14">
                  <c:v>7363769.0557837887</c:v>
                </c:pt>
                <c:pt idx="15">
                  <c:v>13825029.749326438</c:v>
                </c:pt>
                <c:pt idx="16">
                  <c:v>7383423.68222233</c:v>
                </c:pt>
                <c:pt idx="17">
                  <c:v>13833014.676436134</c:v>
                </c:pt>
                <c:pt idx="18">
                  <c:v>7402026.8506147955</c:v>
                </c:pt>
                <c:pt idx="19">
                  <c:v>13839509.364692714</c:v>
                </c:pt>
                <c:pt idx="20">
                  <c:v>7403238.5981359733</c:v>
                </c:pt>
                <c:pt idx="21">
                  <c:v>13849073.283239182</c:v>
                </c:pt>
                <c:pt idx="22">
                  <c:v>7455092.4616621248</c:v>
                </c:pt>
                <c:pt idx="23">
                  <c:v>13846016.344684036</c:v>
                </c:pt>
                <c:pt idx="24">
                  <c:v>7461136.1806315184</c:v>
                </c:pt>
                <c:pt idx="25">
                  <c:v>13850801.549390879</c:v>
                </c:pt>
                <c:pt idx="26">
                  <c:v>7481556.2525821421</c:v>
                </c:pt>
                <c:pt idx="27">
                  <c:v>13868491.773830568</c:v>
                </c:pt>
              </c:numCache>
            </c:numRef>
          </c:val>
          <c:extLst xmlns:c16r2="http://schemas.microsoft.com/office/drawing/2015/06/chart">
            <c:ext xmlns:c16="http://schemas.microsoft.com/office/drawing/2014/chart" uri="{C3380CC4-5D6E-409C-BE32-E72D297353CC}">
              <c16:uniqueId val="{00000000-5021-4CF8-B39D-4020F6CF43DC}"/>
            </c:ext>
          </c:extLst>
        </c:ser>
        <c:ser>
          <c:idx val="1"/>
          <c:order val="1"/>
          <c:tx>
            <c:strRef>
              <c:f>'Indicador 39_Figura 2'!$A$6</c:f>
              <c:strCache>
                <c:ptCount val="1"/>
                <c:pt idx="0">
                  <c:v>Marino</c:v>
                </c:pt>
              </c:strCache>
            </c:strRef>
          </c:tx>
          <c:spPr>
            <a:solidFill>
              <a:srgbClr val="0066CC"/>
            </a:solidFill>
            <a:ln w="12700">
              <a:solidFill>
                <a:srgbClr val="000000"/>
              </a:solidFill>
              <a:prstDash val="solid"/>
            </a:ln>
          </c:spPr>
          <c:invertIfNegative val="0"/>
          <c:cat>
            <c:multiLvlStrRef>
              <c:f>'Indicador 39_Figura 2'!$B$3:$AC$4</c:f>
              <c:multiLvlStrCache>
                <c:ptCount val="28"/>
                <c:lvl>
                  <c:pt idx="0">
                    <c:v>ENP</c:v>
                  </c:pt>
                  <c:pt idx="1">
                    <c:v>RN2000</c:v>
                  </c:pt>
                  <c:pt idx="2">
                    <c:v>ENP</c:v>
                  </c:pt>
                  <c:pt idx="3">
                    <c:v>RN2000</c:v>
                  </c:pt>
                  <c:pt idx="4">
                    <c:v>ENP</c:v>
                  </c:pt>
                  <c:pt idx="5">
                    <c:v>RN2000</c:v>
                  </c:pt>
                  <c:pt idx="6">
                    <c:v>ENP</c:v>
                  </c:pt>
                  <c:pt idx="7">
                    <c:v>RN2000</c:v>
                  </c:pt>
                  <c:pt idx="8">
                    <c:v>ENP</c:v>
                  </c:pt>
                  <c:pt idx="9">
                    <c:v>RN2000</c:v>
                  </c:pt>
                  <c:pt idx="10">
                    <c:v>ENP</c:v>
                  </c:pt>
                  <c:pt idx="11">
                    <c:v>RN2000</c:v>
                  </c:pt>
                  <c:pt idx="12">
                    <c:v>ENP</c:v>
                  </c:pt>
                  <c:pt idx="13">
                    <c:v>RN2000</c:v>
                  </c:pt>
                  <c:pt idx="14">
                    <c:v>ENP</c:v>
                  </c:pt>
                  <c:pt idx="15">
                    <c:v>RN2000</c:v>
                  </c:pt>
                  <c:pt idx="16">
                    <c:v>ENP</c:v>
                  </c:pt>
                  <c:pt idx="17">
                    <c:v>RN2000</c:v>
                  </c:pt>
                  <c:pt idx="18">
                    <c:v>ENP</c:v>
                  </c:pt>
                  <c:pt idx="19">
                    <c:v>RN2000</c:v>
                  </c:pt>
                  <c:pt idx="20">
                    <c:v>ENP</c:v>
                  </c:pt>
                  <c:pt idx="21">
                    <c:v>RN2000</c:v>
                  </c:pt>
                  <c:pt idx="22">
                    <c:v>ENP</c:v>
                  </c:pt>
                  <c:pt idx="23">
                    <c:v>RN2000</c:v>
                  </c:pt>
                  <c:pt idx="24">
                    <c:v>ENP</c:v>
                  </c:pt>
                  <c:pt idx="25">
                    <c:v>RN2000</c:v>
                  </c:pt>
                  <c:pt idx="26">
                    <c:v>ENP</c:v>
                  </c:pt>
                  <c:pt idx="27">
                    <c:v>RN2000</c:v>
                  </c:pt>
                </c:lvl>
                <c:lvl>
                  <c:pt idx="0">
                    <c:v>2009</c:v>
                  </c:pt>
                  <c:pt idx="2">
                    <c:v>2010</c:v>
                  </c:pt>
                  <c:pt idx="4">
                    <c:v>2011</c:v>
                  </c:pt>
                  <c:pt idx="6">
                    <c:v>2012</c:v>
                  </c:pt>
                  <c:pt idx="8">
                    <c:v>2013</c:v>
                  </c:pt>
                  <c:pt idx="10">
                    <c:v>2014</c:v>
                  </c:pt>
                  <c:pt idx="12">
                    <c:v>2015</c:v>
                  </c:pt>
                  <c:pt idx="14">
                    <c:v>2016</c:v>
                  </c:pt>
                  <c:pt idx="16">
                    <c:v>2017</c:v>
                  </c:pt>
                  <c:pt idx="18">
                    <c:v>2018</c:v>
                  </c:pt>
                  <c:pt idx="20">
                    <c:v>2019</c:v>
                  </c:pt>
                  <c:pt idx="22">
                    <c:v>2020</c:v>
                  </c:pt>
                  <c:pt idx="24">
                    <c:v>2021</c:v>
                  </c:pt>
                  <c:pt idx="26">
                    <c:v>2022</c:v>
                  </c:pt>
                </c:lvl>
              </c:multiLvlStrCache>
            </c:multiLvlStrRef>
          </c:cat>
          <c:val>
            <c:numRef>
              <c:f>'Indicador 39_Figura 2'!$B$6:$AC$6</c:f>
              <c:numCache>
                <c:formatCode>#,##0.00</c:formatCode>
                <c:ptCount val="28"/>
                <c:pt idx="0">
                  <c:v>266016.42467694543</c:v>
                </c:pt>
                <c:pt idx="1">
                  <c:v>1043748.295432481</c:v>
                </c:pt>
                <c:pt idx="2">
                  <c:v>265807.20132293494</c:v>
                </c:pt>
                <c:pt idx="3">
                  <c:v>1043627.610376992</c:v>
                </c:pt>
                <c:pt idx="4">
                  <c:v>496953.08574059384</c:v>
                </c:pt>
                <c:pt idx="5">
                  <c:v>1035475.2443315582</c:v>
                </c:pt>
                <c:pt idx="6">
                  <c:v>495244.48987275513</c:v>
                </c:pt>
                <c:pt idx="7">
                  <c:v>1034992.7645510444</c:v>
                </c:pt>
                <c:pt idx="8">
                  <c:v>488307.22226027923</c:v>
                </c:pt>
                <c:pt idx="9">
                  <c:v>1028089.6791419479</c:v>
                </c:pt>
                <c:pt idx="10">
                  <c:v>500808.80319718987</c:v>
                </c:pt>
                <c:pt idx="11">
                  <c:v>7159304.6642442131</c:v>
                </c:pt>
                <c:pt idx="12">
                  <c:v>511448</c:v>
                </c:pt>
                <c:pt idx="13">
                  <c:v>8432232</c:v>
                </c:pt>
                <c:pt idx="14">
                  <c:v>511447.99768153328</c:v>
                </c:pt>
                <c:pt idx="15">
                  <c:v>8432232.2781643532</c:v>
                </c:pt>
                <c:pt idx="16">
                  <c:v>511446.58675645903</c:v>
                </c:pt>
                <c:pt idx="17">
                  <c:v>8432232.3040803112</c:v>
                </c:pt>
                <c:pt idx="18">
                  <c:v>5175131.0579434484</c:v>
                </c:pt>
                <c:pt idx="19">
                  <c:v>8432215.426377641</c:v>
                </c:pt>
                <c:pt idx="20">
                  <c:v>5256610.7993327957</c:v>
                </c:pt>
                <c:pt idx="21">
                  <c:v>8432208.5238367654</c:v>
                </c:pt>
                <c:pt idx="22">
                  <c:v>5257161.118490845</c:v>
                </c:pt>
                <c:pt idx="23">
                  <c:v>8432199.3567711189</c:v>
                </c:pt>
                <c:pt idx="24">
                  <c:v>5283829.00280408</c:v>
                </c:pt>
                <c:pt idx="25">
                  <c:v>8432140.164393045</c:v>
                </c:pt>
                <c:pt idx="26">
                  <c:v>5283829.9647889575</c:v>
                </c:pt>
                <c:pt idx="27">
                  <c:v>8458836.2537816782</c:v>
                </c:pt>
              </c:numCache>
            </c:numRef>
          </c:val>
          <c:extLst xmlns:c16r2="http://schemas.microsoft.com/office/drawing/2015/06/chart">
            <c:ext xmlns:c16="http://schemas.microsoft.com/office/drawing/2014/chart" uri="{C3380CC4-5D6E-409C-BE32-E72D297353CC}">
              <c16:uniqueId val="{00000001-5021-4CF8-B39D-4020F6CF43DC}"/>
            </c:ext>
          </c:extLst>
        </c:ser>
        <c:dLbls>
          <c:showLegendKey val="0"/>
          <c:showVal val="0"/>
          <c:showCatName val="0"/>
          <c:showSerName val="0"/>
          <c:showPercent val="0"/>
          <c:showBubbleSize val="0"/>
        </c:dLbls>
        <c:gapWidth val="150"/>
        <c:overlap val="100"/>
        <c:axId val="-278983760"/>
        <c:axId val="-278994640"/>
      </c:barChart>
      <c:catAx>
        <c:axId val="-278983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90" b="0" i="0" u="none" strike="noStrike" baseline="0">
                <a:solidFill>
                  <a:srgbClr val="000000"/>
                </a:solidFill>
                <a:latin typeface="Arial"/>
                <a:ea typeface="Arial"/>
                <a:cs typeface="Arial"/>
              </a:defRPr>
            </a:pPr>
            <a:endParaRPr lang="es-ES"/>
          </a:p>
        </c:txPr>
        <c:crossAx val="-278994640"/>
        <c:crosses val="autoZero"/>
        <c:auto val="1"/>
        <c:lblAlgn val="ctr"/>
        <c:lblOffset val="100"/>
        <c:tickLblSkip val="1"/>
        <c:tickMarkSkip val="1"/>
        <c:noMultiLvlLbl val="0"/>
      </c:catAx>
      <c:valAx>
        <c:axId val="-2789946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278983760"/>
        <c:crosses val="autoZero"/>
        <c:crossBetween val="between"/>
      </c:valAx>
      <c:spPr>
        <a:noFill/>
        <a:ln w="12700">
          <a:solidFill>
            <a:srgbClr val="808080"/>
          </a:solidFill>
          <a:prstDash val="solid"/>
        </a:ln>
      </c:spPr>
    </c:plotArea>
    <c:legend>
      <c:legendPos val="r"/>
      <c:layout>
        <c:manualLayout>
          <c:xMode val="edge"/>
          <c:yMode val="edge"/>
          <c:x val="0.15581608564664173"/>
          <c:y val="3.8502956099909932E-2"/>
          <c:w val="0.13379876670501864"/>
          <c:h val="0.23066603650761094"/>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mn-lt"/>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s-ES" sz="1400" b="1"/>
              <a:t>Evolución de la superficie acumulada de  ZEC</a:t>
            </a:r>
          </a:p>
        </c:rich>
      </c:tx>
      <c:layout>
        <c:manualLayout>
          <c:xMode val="edge"/>
          <c:yMode val="edge"/>
          <c:x val="0.16026965433480261"/>
          <c:y val="4.409107794240337E-2"/>
        </c:manualLayout>
      </c:layout>
      <c:overlay val="0"/>
      <c:spPr>
        <a:noFill/>
        <a:ln w="25400">
          <a:noFill/>
        </a:ln>
      </c:spPr>
    </c:title>
    <c:autoTitleDeleted val="0"/>
    <c:plotArea>
      <c:layout>
        <c:manualLayout>
          <c:layoutTarget val="inner"/>
          <c:xMode val="edge"/>
          <c:yMode val="edge"/>
          <c:x val="0.13259692355282349"/>
          <c:y val="0.16139265444622486"/>
          <c:w val="0.83187670865231966"/>
          <c:h val="0.74892132682950596"/>
        </c:manualLayout>
      </c:layout>
      <c:barChart>
        <c:barDir val="col"/>
        <c:grouping val="stacked"/>
        <c:varyColors val="0"/>
        <c:ser>
          <c:idx val="0"/>
          <c:order val="0"/>
          <c:tx>
            <c:strRef>
              <c:f>'Indicador 39_Figura 3  ZEC'!$B$1</c:f>
              <c:strCache>
                <c:ptCount val="1"/>
                <c:pt idx="0">
                  <c:v>ZEC (ha acumulado)</c:v>
                </c:pt>
              </c:strCache>
            </c:strRef>
          </c:tx>
          <c:invertIfNegative val="0"/>
          <c:cat>
            <c:strRef>
              <c:f>'Indicador 39_Figura 3  ZEC'!$A$2:$A$19</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'Indicador 39_Figura 3  ZEC'!$B$2:$B$19</c:f>
              <c:numCache>
                <c:formatCode>#,##0.00</c:formatCode>
                <c:ptCount val="18"/>
                <c:pt idx="0">
                  <c:v>9028.693251929999</c:v>
                </c:pt>
                <c:pt idx="1">
                  <c:v>10757.311044679998</c:v>
                </c:pt>
                <c:pt idx="2">
                  <c:v>43949.619433389998</c:v>
                </c:pt>
                <c:pt idx="3">
                  <c:v>46001.939680069998</c:v>
                </c:pt>
                <c:pt idx="4">
                  <c:v>46001.939680069998</c:v>
                </c:pt>
                <c:pt idx="5">
                  <c:v>604736.96699483332</c:v>
                </c:pt>
                <c:pt idx="6">
                  <c:v>1047579.7399750066</c:v>
                </c:pt>
                <c:pt idx="7">
                  <c:v>2428395.9989813231</c:v>
                </c:pt>
                <c:pt idx="8">
                  <c:v>2759830.2336569224</c:v>
                </c:pt>
                <c:pt idx="9">
                  <c:v>4409629.6413471121</c:v>
                </c:pt>
                <c:pt idx="10">
                  <c:v>8859983.9080232251</c:v>
                </c:pt>
                <c:pt idx="11">
                  <c:v>9748019.0191436019</c:v>
                </c:pt>
                <c:pt idx="12">
                  <c:v>10780801.925854644</c:v>
                </c:pt>
                <c:pt idx="13">
                  <c:v>10780801.925854644</c:v>
                </c:pt>
                <c:pt idx="14">
                  <c:v>10847236.568</c:v>
                </c:pt>
                <c:pt idx="15">
                  <c:v>10980001.510401029</c:v>
                </c:pt>
                <c:pt idx="16">
                  <c:v>12052490.102469999</c:v>
                </c:pt>
                <c:pt idx="17">
                  <c:v>12093218.358258145</c:v>
                </c:pt>
              </c:numCache>
            </c:numRef>
          </c:val>
          <c:extLst xmlns:c16r2="http://schemas.microsoft.com/office/drawing/2015/06/chart">
            <c:ext xmlns:c16="http://schemas.microsoft.com/office/drawing/2014/chart" uri="{C3380CC4-5D6E-409C-BE32-E72D297353CC}">
              <c16:uniqueId val="{00000000-4609-4571-9A79-6E5117C1C39B}"/>
            </c:ext>
          </c:extLst>
        </c:ser>
        <c:ser>
          <c:idx val="1"/>
          <c:order val="1"/>
          <c:tx>
            <c:strRef>
              <c:f>'Indicador 39_Figura 3  ZEC'!$C$1</c:f>
              <c:strCache>
                <c:ptCount val="1"/>
                <c:pt idx="0">
                  <c:v>LIC ( ha acumulado)</c:v>
                </c:pt>
              </c:strCache>
            </c:strRef>
          </c:tx>
          <c:invertIfNegative val="0"/>
          <c:cat>
            <c:strRef>
              <c:f>'Indicador 39_Figura 3  ZEC'!$A$2:$A$19</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f>'Indicador 39_Figura 3  ZEC'!$C$2:$C$19</c:f>
              <c:numCache>
                <c:formatCode>#,##0.00</c:formatCode>
                <c:ptCount val="18"/>
                <c:pt idx="0">
                  <c:v>0</c:v>
                </c:pt>
                <c:pt idx="1">
                  <c:v>41727.101034590727</c:v>
                </c:pt>
                <c:pt idx="2">
                  <c:v>41727.101034590727</c:v>
                </c:pt>
                <c:pt idx="3">
                  <c:v>41727.101034590727</c:v>
                </c:pt>
                <c:pt idx="4">
                  <c:v>64627.615841749473</c:v>
                </c:pt>
                <c:pt idx="5">
                  <c:v>64627.615841749473</c:v>
                </c:pt>
                <c:pt idx="6">
                  <c:v>64627.615841749473</c:v>
                </c:pt>
                <c:pt idx="7">
                  <c:v>64627.615841749473</c:v>
                </c:pt>
                <c:pt idx="8">
                  <c:v>64663.53747534367</c:v>
                </c:pt>
                <c:pt idx="9">
                  <c:v>3161634.4614033904</c:v>
                </c:pt>
                <c:pt idx="10">
                  <c:v>4646473.4383873902</c:v>
                </c:pt>
                <c:pt idx="11">
                  <c:v>4651466.2876771605</c:v>
                </c:pt>
                <c:pt idx="12">
                  <c:v>4651466.2876771605</c:v>
                </c:pt>
                <c:pt idx="13">
                  <c:v>6481294.6511890739</c:v>
                </c:pt>
                <c:pt idx="14">
                  <c:v>6422003.8220000006</c:v>
                </c:pt>
                <c:pt idx="15">
                  <c:v>6358755.1427177144</c:v>
                </c:pt>
                <c:pt idx="16">
                  <c:v>5291068.2770929998</c:v>
                </c:pt>
                <c:pt idx="17">
                  <c:v>5291497.490531398</c:v>
                </c:pt>
              </c:numCache>
            </c:numRef>
          </c:val>
          <c:extLst xmlns:c16r2="http://schemas.microsoft.com/office/drawing/2015/06/chart">
            <c:ext xmlns:c16="http://schemas.microsoft.com/office/drawing/2014/chart" uri="{C3380CC4-5D6E-409C-BE32-E72D297353CC}">
              <c16:uniqueId val="{00000001-4609-4571-9A79-6E5117C1C39B}"/>
            </c:ext>
          </c:extLst>
        </c:ser>
        <c:dLbls>
          <c:showLegendKey val="0"/>
          <c:showVal val="0"/>
          <c:showCatName val="0"/>
          <c:showSerName val="0"/>
          <c:showPercent val="0"/>
          <c:showBubbleSize val="0"/>
        </c:dLbls>
        <c:gapWidth val="150"/>
        <c:overlap val="100"/>
        <c:axId val="-278990288"/>
        <c:axId val="-278990832"/>
      </c:barChart>
      <c:catAx>
        <c:axId val="-278990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s-ES"/>
          </a:p>
        </c:txPr>
        <c:crossAx val="-278990832"/>
        <c:crosses val="autoZero"/>
        <c:auto val="1"/>
        <c:lblAlgn val="ctr"/>
        <c:lblOffset val="100"/>
        <c:tickLblSkip val="1"/>
        <c:tickMarkSkip val="1"/>
        <c:noMultiLvlLbl val="0"/>
      </c:catAx>
      <c:valAx>
        <c:axId val="-278990832"/>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s-ES"/>
          </a:p>
        </c:txPr>
        <c:crossAx val="-278990288"/>
        <c:crosses val="autoZero"/>
        <c:crossBetween val="between"/>
      </c:valAx>
      <c:spPr>
        <a:solidFill>
          <a:srgbClr val="C0C0C0"/>
        </a:solidFill>
        <a:ln w="12700">
          <a:solidFill>
            <a:srgbClr val="808080"/>
          </a:solidFill>
          <a:prstDash val="solid"/>
        </a:ln>
      </c:spPr>
    </c:plotArea>
    <c:legend>
      <c:legendPos val="r"/>
      <c:layout>
        <c:manualLayout>
          <c:xMode val="edge"/>
          <c:yMode val="edge"/>
          <c:x val="0.19385872259901654"/>
          <c:y val="0.22505849181845305"/>
          <c:w val="0.229242817040508"/>
          <c:h val="0.12915967870605505"/>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mn-lt"/>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Evolución de la superficie acumulada de Espacios Naturales Protegidos según Instrumento de gestión</a:t>
            </a:r>
          </a:p>
        </c:rich>
      </c:tx>
      <c:layout>
        <c:manualLayout>
          <c:xMode val="edge"/>
          <c:yMode val="edge"/>
          <c:x val="0.23919193804450542"/>
          <c:y val="0.10987847949009735"/>
        </c:manualLayout>
      </c:layout>
      <c:overlay val="0"/>
      <c:spPr>
        <a:noFill/>
        <a:ln w="25400">
          <a:noFill/>
        </a:ln>
      </c:spPr>
    </c:title>
    <c:autoTitleDeleted val="0"/>
    <c:plotArea>
      <c:layout>
        <c:manualLayout>
          <c:layoutTarget val="inner"/>
          <c:xMode val="edge"/>
          <c:yMode val="edge"/>
          <c:x val="0.12047221565115519"/>
          <c:y val="0.31248983363179439"/>
          <c:w val="0.81391800010007642"/>
          <c:h val="0.56894264571423059"/>
        </c:manualLayout>
      </c:layout>
      <c:barChart>
        <c:barDir val="col"/>
        <c:grouping val="stacked"/>
        <c:varyColors val="0"/>
        <c:ser>
          <c:idx val="2"/>
          <c:order val="1"/>
          <c:tx>
            <c:strRef>
              <c:f>'Indicador 40_Figura 4'!$B$3</c:f>
              <c:strCache>
                <c:ptCount val="1"/>
                <c:pt idx="0">
                  <c:v>Con Instrumento de Gestión (PORN / PRUG)</c:v>
                </c:pt>
              </c:strCache>
            </c:strRef>
          </c:tx>
          <c:invertIfNegative val="0"/>
          <c:cat>
            <c:numRef>
              <c:f>'Indicador 40_Figura 4'!$A$4:$A$17</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'Indicador 40_Figura 4'!$B$4:$B$17</c:f>
              <c:numCache>
                <c:formatCode>#,##0.00</c:formatCode>
                <c:ptCount val="14"/>
                <c:pt idx="0">
                  <c:v>4395015.3890872439</c:v>
                </c:pt>
                <c:pt idx="1">
                  <c:v>4843131.5782396561</c:v>
                </c:pt>
                <c:pt idx="2">
                  <c:v>5109748.0611584419</c:v>
                </c:pt>
                <c:pt idx="3">
                  <c:v>5152357.2846852466</c:v>
                </c:pt>
                <c:pt idx="4">
                  <c:v>5192144.9964753967</c:v>
                </c:pt>
                <c:pt idx="5">
                  <c:v>5399275.7506795293</c:v>
                </c:pt>
                <c:pt idx="6">
                  <c:v>5425392.7596876537</c:v>
                </c:pt>
                <c:pt idx="7">
                  <c:v>5447431.3706353391</c:v>
                </c:pt>
                <c:pt idx="8">
                  <c:v>5454822.8075582078</c:v>
                </c:pt>
                <c:pt idx="9">
                  <c:v>5459295.2742632739</c:v>
                </c:pt>
                <c:pt idx="10">
                  <c:v>5459295.2742632739</c:v>
                </c:pt>
                <c:pt idx="11">
                  <c:v>5459295.2742632739</c:v>
                </c:pt>
                <c:pt idx="12">
                  <c:v>5492304.4627420967</c:v>
                </c:pt>
                <c:pt idx="13">
                  <c:v>5484542.1500769816</c:v>
                </c:pt>
              </c:numCache>
            </c:numRef>
          </c:val>
          <c:extLst xmlns:c16r2="http://schemas.microsoft.com/office/drawing/2015/06/chart">
            <c:ext xmlns:c16="http://schemas.microsoft.com/office/drawing/2014/chart" uri="{C3380CC4-5D6E-409C-BE32-E72D297353CC}">
              <c16:uniqueId val="{00000001-90D8-4BDC-8D69-9B2A2B4FEB53}"/>
            </c:ext>
          </c:extLst>
        </c:ser>
        <c:ser>
          <c:idx val="0"/>
          <c:order val="2"/>
          <c:tx>
            <c:strRef>
              <c:f>'Indicador 40_Figura 4'!$D$3</c:f>
              <c:strCache>
                <c:ptCount val="1"/>
                <c:pt idx="0">
                  <c:v>Sin Instrumento de Gestión</c:v>
                </c:pt>
              </c:strCache>
            </c:strRef>
          </c:tx>
          <c:invertIfNegative val="0"/>
          <c:cat>
            <c:numRef>
              <c:f>'Indicador 40_Figura 4'!$A$4:$A$17</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'Indicador 40_Figura 4'!$D$4:$D$17</c:f>
              <c:numCache>
                <c:formatCode>#,##0.00</c:formatCode>
                <c:ptCount val="14"/>
                <c:pt idx="0">
                  <c:v>2016449.15</c:v>
                </c:pt>
                <c:pt idx="1">
                  <c:v>1833757.14</c:v>
                </c:pt>
                <c:pt idx="2">
                  <c:v>1831920.18</c:v>
                </c:pt>
                <c:pt idx="3">
                  <c:v>1775935.99</c:v>
                </c:pt>
                <c:pt idx="4">
                  <c:v>1712428.77</c:v>
                </c:pt>
                <c:pt idx="5">
                  <c:v>1598299.22</c:v>
                </c:pt>
                <c:pt idx="6">
                  <c:v>2612731.19</c:v>
                </c:pt>
                <c:pt idx="7">
                  <c:v>2564397.27</c:v>
                </c:pt>
                <c:pt idx="8">
                  <c:v>2546575.7999999998</c:v>
                </c:pt>
                <c:pt idx="9">
                  <c:v>7228863.4400000004</c:v>
                </c:pt>
                <c:pt idx="10">
                  <c:v>7229037.1299999999</c:v>
                </c:pt>
                <c:pt idx="11">
                  <c:v>7281073.8499999996</c:v>
                </c:pt>
                <c:pt idx="12">
                  <c:v>7252660.7206935016</c:v>
                </c:pt>
                <c:pt idx="13">
                  <c:v>7280844.069923019</c:v>
                </c:pt>
              </c:numCache>
            </c:numRef>
          </c:val>
        </c:ser>
        <c:dLbls>
          <c:showLegendKey val="0"/>
          <c:showVal val="0"/>
          <c:showCatName val="0"/>
          <c:showSerName val="0"/>
          <c:showPercent val="0"/>
          <c:showBubbleSize val="0"/>
        </c:dLbls>
        <c:gapWidth val="150"/>
        <c:overlap val="100"/>
        <c:axId val="-278989744"/>
        <c:axId val="-279003344"/>
        <c:extLst>
          <c:ext xmlns:c15="http://schemas.microsoft.com/office/drawing/2012/chart" uri="{02D57815-91ED-43cb-92C2-25804820EDAC}">
            <c15:filteredBarSeries>
              <c15:ser>
                <c:idx val="1"/>
                <c:order val="0"/>
                <c:tx>
                  <c:strRef>
                    <c:extLst>
                      <c:ext uri="{02D57815-91ED-43cb-92C2-25804820EDAC}">
                        <c15:formulaRef>
                          <c15:sqref>'Indicador 40_Figura 4'!$A$3</c15:sqref>
                        </c15:formulaRef>
                      </c:ext>
                    </c:extLst>
                    <c:strCache>
                      <c:ptCount val="1"/>
                      <c:pt idx="0">
                        <c:v>Año</c:v>
                      </c:pt>
                    </c:strCache>
                  </c:strRef>
                </c:tx>
                <c:spPr>
                  <a:solidFill>
                    <a:srgbClr val="993366"/>
                  </a:solidFill>
                  <a:ln w="12700">
                    <a:solidFill>
                      <a:srgbClr val="000000"/>
                    </a:solidFill>
                    <a:prstDash val="solid"/>
                  </a:ln>
                </c:spPr>
                <c:invertIfNegative val="0"/>
                <c:cat>
                  <c:numRef>
                    <c:extLst>
                      <c:ext uri="{02D57815-91ED-43cb-92C2-25804820EDAC}">
                        <c15:formulaRef>
                          <c15:sqref>'Indicador 40_Figura 4'!$A$4:$A$17</c15:sqref>
                        </c15:formulaRef>
                      </c:ext>
                    </c:extLst>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extLst>
                      <c:ext uri="{02D57815-91ED-43cb-92C2-25804820EDAC}">
                        <c15:formulaRef>
                          <c15:sqref>'Indicador 40_Figura 4'!$A$4:$A$17</c15:sqref>
                        </c15:formulaRef>
                      </c:ext>
                    </c:extLst>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val>
                <c:extLst xmlns:c16r2="http://schemas.microsoft.com/office/drawing/2015/06/chart">
                  <c:ext xmlns:c16="http://schemas.microsoft.com/office/drawing/2014/chart" uri="{C3380CC4-5D6E-409C-BE32-E72D297353CC}">
                    <c16:uniqueId val="{00000000-90D8-4BDC-8D69-9B2A2B4FEB53}"/>
                  </c:ext>
                </c:extLst>
              </c15:ser>
            </c15:filteredBarSeries>
          </c:ext>
        </c:extLst>
      </c:barChart>
      <c:catAx>
        <c:axId val="-27898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s-ES"/>
          </a:p>
        </c:txPr>
        <c:crossAx val="-279003344"/>
        <c:crosses val="autoZero"/>
        <c:auto val="1"/>
        <c:lblAlgn val="ctr"/>
        <c:lblOffset val="100"/>
        <c:tickLblSkip val="1"/>
        <c:tickMarkSkip val="1"/>
        <c:noMultiLvlLbl val="0"/>
      </c:catAx>
      <c:valAx>
        <c:axId val="-2790033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278989744"/>
        <c:crosses val="autoZero"/>
        <c:crossBetween val="between"/>
        <c:minorUnit val="40000"/>
      </c:valAx>
      <c:spPr>
        <a:solidFill>
          <a:srgbClr val="C0C0C0"/>
        </a:solidFill>
        <a:ln w="12700">
          <a:solidFill>
            <a:srgbClr val="808080"/>
          </a:solidFill>
          <a:prstDash val="solid"/>
        </a:ln>
      </c:spPr>
    </c:plotArea>
    <c:legend>
      <c:legendPos val="r"/>
      <c:layout>
        <c:manualLayout>
          <c:xMode val="edge"/>
          <c:yMode val="edge"/>
          <c:x val="4.4075902913240157E-2"/>
          <c:y val="2.1644103100262678E-2"/>
          <c:w val="0.23338192976162306"/>
          <c:h val="8.047789915111289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4.9880041403275295E-2"/>
          <c:y val="0.2046564090386577"/>
          <c:w val="0.8515283976599699"/>
          <c:h val="0.66851027242284367"/>
        </c:manualLayout>
      </c:layout>
      <c:pie3DChart>
        <c:varyColors val="1"/>
        <c:ser>
          <c:idx val="0"/>
          <c:order val="0"/>
          <c:explosion val="16"/>
          <c:dPt>
            <c:idx val="0"/>
            <c:bubble3D val="0"/>
            <c:extLst xmlns:c16r2="http://schemas.microsoft.com/office/drawing/2015/06/chart">
              <c:ext xmlns:c16="http://schemas.microsoft.com/office/drawing/2014/chart" uri="{C3380CC4-5D6E-409C-BE32-E72D297353CC}">
                <c16:uniqueId val="{00000000-4F4B-4F3D-9A88-8AE06E15915E}"/>
              </c:ext>
            </c:extLst>
          </c:dPt>
          <c:dPt>
            <c:idx val="1"/>
            <c:bubble3D val="0"/>
            <c:extLst xmlns:c16r2="http://schemas.microsoft.com/office/drawing/2015/06/chart">
              <c:ext xmlns:c16="http://schemas.microsoft.com/office/drawing/2014/chart" uri="{C3380CC4-5D6E-409C-BE32-E72D297353CC}">
                <c16:uniqueId val="{00000001-4F4B-4F3D-9A88-8AE06E15915E}"/>
              </c:ext>
            </c:extLst>
          </c:dPt>
          <c:dPt>
            <c:idx val="2"/>
            <c:bubble3D val="0"/>
            <c:extLst xmlns:c16r2="http://schemas.microsoft.com/office/drawing/2015/06/chart">
              <c:ext xmlns:c16="http://schemas.microsoft.com/office/drawing/2014/chart" uri="{C3380CC4-5D6E-409C-BE32-E72D297353CC}">
                <c16:uniqueId val="{00000002-4F4B-4F3D-9A88-8AE06E15915E}"/>
              </c:ext>
            </c:extLst>
          </c:dPt>
          <c:dPt>
            <c:idx val="3"/>
            <c:bubble3D val="0"/>
            <c:extLst xmlns:c16r2="http://schemas.microsoft.com/office/drawing/2015/06/chart">
              <c:ext xmlns:c16="http://schemas.microsoft.com/office/drawing/2014/chart" uri="{C3380CC4-5D6E-409C-BE32-E72D297353CC}">
                <c16:uniqueId val="{00000003-4F4B-4F3D-9A88-8AE06E15915E}"/>
              </c:ext>
            </c:extLst>
          </c:dPt>
          <c:dPt>
            <c:idx val="4"/>
            <c:bubble3D val="0"/>
            <c:extLst xmlns:c16r2="http://schemas.microsoft.com/office/drawing/2015/06/chart">
              <c:ext xmlns:c16="http://schemas.microsoft.com/office/drawing/2014/chart" uri="{C3380CC4-5D6E-409C-BE32-E72D297353CC}">
                <c16:uniqueId val="{00000004-4F4B-4F3D-9A88-8AE06E15915E}"/>
              </c:ext>
            </c:extLst>
          </c:dPt>
          <c:dPt>
            <c:idx val="5"/>
            <c:bubble3D val="0"/>
            <c:extLst xmlns:c16r2="http://schemas.microsoft.com/office/drawing/2015/06/chart">
              <c:ext xmlns:c16="http://schemas.microsoft.com/office/drawing/2014/chart" uri="{C3380CC4-5D6E-409C-BE32-E72D297353CC}">
                <c16:uniqueId val="{00000005-4F4B-4F3D-9A88-8AE06E15915E}"/>
              </c:ext>
            </c:extLst>
          </c:dPt>
          <c:dPt>
            <c:idx val="6"/>
            <c:bubble3D val="0"/>
            <c:extLst xmlns:c16r2="http://schemas.microsoft.com/office/drawing/2015/06/chart">
              <c:ext xmlns:c16="http://schemas.microsoft.com/office/drawing/2014/chart" uri="{C3380CC4-5D6E-409C-BE32-E72D297353CC}">
                <c16:uniqueId val="{00000006-4F4B-4F3D-9A88-8AE06E15915E}"/>
              </c:ext>
            </c:extLst>
          </c:dPt>
          <c:dPt>
            <c:idx val="7"/>
            <c:bubble3D val="0"/>
            <c:extLst xmlns:c16r2="http://schemas.microsoft.com/office/drawing/2015/06/chart">
              <c:ext xmlns:c16="http://schemas.microsoft.com/office/drawing/2014/chart" uri="{C3380CC4-5D6E-409C-BE32-E72D297353CC}">
                <c16:uniqueId val="{00000007-4F4B-4F3D-9A88-8AE06E15915E}"/>
              </c:ext>
            </c:extLst>
          </c:dPt>
          <c:dLbls>
            <c:dLbl>
              <c:idx val="3"/>
              <c:layout>
                <c:manualLayout>
                  <c:x val="-3.8159371492704826E-2"/>
                  <c:y val="-6.690561529271206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4F4B-4F3D-9A88-8AE06E15915E}"/>
                </c:ext>
                <c:ext xmlns:c15="http://schemas.microsoft.com/office/drawing/2012/chart" uri="{CE6537A1-D6FC-4f65-9D91-7224C49458BB}">
                  <c15:layout/>
                </c:ext>
              </c:extLst>
            </c:dLbl>
            <c:dLbl>
              <c:idx val="4"/>
              <c:layout>
                <c:manualLayout>
                  <c:x val="-2.0202020202020204E-2"/>
                  <c:y val="7.168458781361998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4-4F4B-4F3D-9A88-8AE06E15915E}"/>
                </c:ext>
                <c:ext xmlns:c15="http://schemas.microsoft.com/office/drawing/2012/chart" uri="{CE6537A1-D6FC-4f65-9D91-7224C49458BB}">
                  <c15:layout/>
                </c:ext>
              </c:extLst>
            </c:dLbl>
            <c:dLbl>
              <c:idx val="6"/>
              <c:layout>
                <c:manualLayout>
                  <c:x val="-8.9786756453423128E-3"/>
                  <c:y val="-9.557945041816009E-3"/>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6-4F4B-4F3D-9A88-8AE06E15915E}"/>
                </c:ext>
                <c:ext xmlns:c15="http://schemas.microsoft.com/office/drawing/2012/chart" uri="{CE6537A1-D6FC-4f65-9D91-7224C49458BB}">
                  <c15:layout/>
                </c:ext>
              </c:extLst>
            </c:dLbl>
            <c:dLbl>
              <c:idx val="7"/>
              <c:layout>
                <c:manualLayout>
                  <c:x val="0.1122334455667789"/>
                  <c:y val="-0.10991636798088407"/>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4F4B-4F3D-9A88-8AE06E15915E}"/>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ES"/>
              </a:p>
            </c:txPr>
            <c:dLblPos val="outEnd"/>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15:layout/>
              </c:ext>
            </c:extLst>
          </c:dLbls>
          <c:cat>
            <c:strRef>
              <c:f>'Indicador 61_Figura 5'!$A$4:$A$11</c:f>
              <c:strCache>
                <c:ptCount val="8"/>
                <c:pt idx="0">
                  <c:v>Ia</c:v>
                </c:pt>
                <c:pt idx="1">
                  <c:v>Ib</c:v>
                </c:pt>
                <c:pt idx="2">
                  <c:v>II</c:v>
                </c:pt>
                <c:pt idx="3">
                  <c:v>III</c:v>
                </c:pt>
                <c:pt idx="4">
                  <c:v>IV</c:v>
                </c:pt>
                <c:pt idx="5">
                  <c:v>V</c:v>
                </c:pt>
                <c:pt idx="6">
                  <c:v>VI</c:v>
                </c:pt>
                <c:pt idx="7">
                  <c:v>Ninguna categoría</c:v>
                </c:pt>
              </c:strCache>
            </c:strRef>
          </c:cat>
          <c:val>
            <c:numRef>
              <c:f>'Indicador 61_Figura 5'!$K$4:$K$11</c:f>
              <c:numCache>
                <c:formatCode>General</c:formatCode>
                <c:ptCount val="8"/>
                <c:pt idx="0">
                  <c:v>21</c:v>
                </c:pt>
                <c:pt idx="1">
                  <c:v>76</c:v>
                </c:pt>
                <c:pt idx="2">
                  <c:v>89</c:v>
                </c:pt>
                <c:pt idx="3">
                  <c:v>474</c:v>
                </c:pt>
                <c:pt idx="4">
                  <c:v>485</c:v>
                </c:pt>
                <c:pt idx="5">
                  <c:v>384</c:v>
                </c:pt>
                <c:pt idx="6">
                  <c:v>66</c:v>
                </c:pt>
                <c:pt idx="7">
                  <c:v>245</c:v>
                </c:pt>
              </c:numCache>
            </c:numRef>
          </c:val>
          <c:extLst xmlns:c16r2="http://schemas.microsoft.com/office/drawing/2015/06/chart">
            <c:ext xmlns:c16="http://schemas.microsoft.com/office/drawing/2014/chart" uri="{C3380CC4-5D6E-409C-BE32-E72D297353CC}">
              <c16:uniqueId val="{00000008-4F4B-4F3D-9A88-8AE06E15915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56" r="0.75000000000000056"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1318260</xdr:colOff>
      <xdr:row>3</xdr:row>
      <xdr:rowOff>179036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9940" cy="773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311149</xdr:colOff>
      <xdr:row>8</xdr:row>
      <xdr:rowOff>155576</xdr:rowOff>
    </xdr:from>
    <xdr:to>
      <xdr:col>12</xdr:col>
      <xdr:colOff>873125</xdr:colOff>
      <xdr:row>29</xdr:row>
      <xdr:rowOff>0</xdr:rowOff>
    </xdr:to>
    <xdr:graphicFrame macro="">
      <xdr:nvGraphicFramePr>
        <xdr:cNvPr id="6691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20</xdr:row>
      <xdr:rowOff>57150</xdr:rowOff>
    </xdr:from>
    <xdr:to>
      <xdr:col>6</xdr:col>
      <xdr:colOff>609600</xdr:colOff>
      <xdr:row>43</xdr:row>
      <xdr:rowOff>161925</xdr:rowOff>
    </xdr:to>
    <xdr:graphicFrame macro="">
      <xdr:nvGraphicFramePr>
        <xdr:cNvPr id="110397"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117981</xdr:colOff>
      <xdr:row>0</xdr:row>
      <xdr:rowOff>79225</xdr:rowOff>
    </xdr:from>
    <xdr:to>
      <xdr:col>21</xdr:col>
      <xdr:colOff>272143</xdr:colOff>
      <xdr:row>27</xdr:row>
      <xdr:rowOff>97972</xdr:rowOff>
    </xdr:to>
    <xdr:graphicFrame macro="">
      <xdr:nvGraphicFramePr>
        <xdr:cNvPr id="236032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12</xdr:row>
      <xdr:rowOff>57150</xdr:rowOff>
    </xdr:from>
    <xdr:to>
      <xdr:col>6</xdr:col>
      <xdr:colOff>714375</xdr:colOff>
      <xdr:row>30</xdr:row>
      <xdr:rowOff>123825</xdr:rowOff>
    </xdr:to>
    <xdr:graphicFrame macro="">
      <xdr:nvGraphicFramePr>
        <xdr:cNvPr id="23613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lerra\sgmn\DOCUME~1\JLOPEZ~1\CONFIG~1\Temp\Documents%20and%20Settings\nalb\Mis%20documentos\Anuario%202004\Anuario%20(3-11-05)\Documents%20and%20Settings\nalb\Escritorio\Anuario\ANUARIO\Anuario%202001\AEA2000\EXCEL_CAP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apab\Anuario%20Informatica%202008\Mis%20documentos\Anuario\anuario(02)p\Arlle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lerra\sgmn\DOCUME~1\JLOPEZ~1\CONFIG~1\Temp\Documents%20and%20Settings\nalb\Mis%20documentos\Anuario%202004\Anuario%20(3-11-05)\Documents%20and%20Settings\nalb\Escritorio\Anuario\ANUARIO\ANUA98\ANUA98\A98cap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laboraanu2005\Anuario%202001\AEA2000\EXCEL_CAPS\A01cap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laboraanu2005\Anuario%202001\AEA2000\EXCEL_CAPS\A01cap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lerra\sgmn\DOCUME~1\JLOPEZ~1\CONFIG~1\Temp\Anuario\elaboraanu2005\Anuario%202001\AEA2000\EXCEL_CAPS\A01cap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lerra\sgmn\DOCUME~1\JLOPEZ~1\CONFIG~1\Temp\Anuario\elaboraanu2005\ANUA98\ANUA98\A98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lerra\sgmn\DOCUME~1\JLOPEZ~1\CONFIG~1\Temp\Anuario\elaboraanu2005\Mis%20documentos\Aea2000definitivo\AEA2000\EXCEL\Base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apab\Anuario%20Informatica%202008\Documents%20and%20Settings\rcad\Escritorio\Anuario%202004\AEA2003-C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5"/>
  <sheetViews>
    <sheetView showGridLines="0" tabSelected="1" workbookViewId="0">
      <selection activeCell="B24" sqref="B24"/>
    </sheetView>
  </sheetViews>
  <sheetFormatPr baseColWidth="10" defaultColWidth="11.5703125" defaultRowHeight="15.75" x14ac:dyDescent="0.25"/>
  <cols>
    <col min="1" max="1" width="29.28515625" style="22" customWidth="1"/>
    <col min="2" max="2" width="85.7109375" style="22" customWidth="1"/>
    <col min="3" max="16384" width="11.5703125" style="22"/>
  </cols>
  <sheetData>
    <row r="5" spans="1:2" ht="47.25" x14ac:dyDescent="0.25">
      <c r="A5" s="15" t="s">
        <v>49</v>
      </c>
      <c r="B5" s="21" t="s">
        <v>80</v>
      </c>
    </row>
    <row r="6" spans="1:2" x14ac:dyDescent="0.25">
      <c r="A6" s="15" t="s">
        <v>50</v>
      </c>
      <c r="B6" s="22" t="s">
        <v>103</v>
      </c>
    </row>
    <row r="7" spans="1:2" ht="31.5" x14ac:dyDescent="0.25">
      <c r="A7" s="15" t="s">
        <v>51</v>
      </c>
      <c r="B7" s="23" t="s">
        <v>175</v>
      </c>
    </row>
    <row r="8" spans="1:2" x14ac:dyDescent="0.25">
      <c r="A8" s="15" t="s">
        <v>52</v>
      </c>
      <c r="B8" s="22" t="s">
        <v>154</v>
      </c>
    </row>
    <row r="9" spans="1:2" x14ac:dyDescent="0.25">
      <c r="A9" s="15" t="s">
        <v>53</v>
      </c>
      <c r="B9" s="22" t="s">
        <v>60</v>
      </c>
    </row>
    <row r="10" spans="1:2" ht="31.5" x14ac:dyDescent="0.25">
      <c r="A10" s="15" t="s">
        <v>54</v>
      </c>
      <c r="B10" s="21" t="s">
        <v>61</v>
      </c>
    </row>
    <row r="11" spans="1:2" ht="49.9" customHeight="1" x14ac:dyDescent="0.25">
      <c r="A11" s="15" t="s">
        <v>55</v>
      </c>
      <c r="B11" s="21" t="s">
        <v>62</v>
      </c>
    </row>
    <row r="12" spans="1:2" x14ac:dyDescent="0.25">
      <c r="A12" s="15" t="s">
        <v>56</v>
      </c>
      <c r="B12" s="24" t="s">
        <v>104</v>
      </c>
    </row>
    <row r="13" spans="1:2" x14ac:dyDescent="0.25">
      <c r="A13" s="15" t="s">
        <v>57</v>
      </c>
      <c r="B13" s="24" t="s">
        <v>105</v>
      </c>
    </row>
    <row r="14" spans="1:2" x14ac:dyDescent="0.25">
      <c r="A14" s="15" t="s">
        <v>58</v>
      </c>
      <c r="B14" s="24" t="s">
        <v>63</v>
      </c>
    </row>
    <row r="15" spans="1:2" x14ac:dyDescent="0.25">
      <c r="A15" s="15" t="s">
        <v>59</v>
      </c>
      <c r="B15" s="24" t="s">
        <v>64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election activeCell="J13" sqref="J13:L13"/>
    </sheetView>
  </sheetViews>
  <sheetFormatPr baseColWidth="10" defaultRowHeight="15" x14ac:dyDescent="0.25"/>
  <cols>
    <col min="1" max="1" width="24.7109375" customWidth="1"/>
    <col min="2" max="9" width="10.140625" bestFit="1" customWidth="1"/>
  </cols>
  <sheetData>
    <row r="1" spans="1:11" x14ac:dyDescent="0.25">
      <c r="A1" s="138" t="s">
        <v>155</v>
      </c>
      <c r="B1" s="400"/>
      <c r="C1" s="400"/>
      <c r="D1" s="400"/>
      <c r="E1" s="400"/>
      <c r="F1" s="400"/>
      <c r="G1" s="400"/>
      <c r="I1" s="178"/>
    </row>
    <row r="2" spans="1:11" ht="15.75" x14ac:dyDescent="0.25">
      <c r="A2" s="223" t="s">
        <v>100</v>
      </c>
      <c r="B2" s="395">
        <v>2009</v>
      </c>
      <c r="C2" s="395">
        <v>2011</v>
      </c>
      <c r="D2" s="395">
        <v>2013</v>
      </c>
      <c r="E2" s="395">
        <v>2015</v>
      </c>
      <c r="F2" s="395">
        <v>2017</v>
      </c>
      <c r="G2" s="395">
        <v>2018</v>
      </c>
      <c r="H2" s="396">
        <v>2019</v>
      </c>
      <c r="I2" s="397" t="s">
        <v>127</v>
      </c>
      <c r="J2" s="395">
        <v>2021</v>
      </c>
      <c r="K2" s="395">
        <v>2022</v>
      </c>
    </row>
    <row r="3" spans="1:11" x14ac:dyDescent="0.25">
      <c r="A3" s="96" t="s">
        <v>81</v>
      </c>
      <c r="B3" s="95">
        <v>15674971</v>
      </c>
      <c r="C3" s="95">
        <v>15876158</v>
      </c>
      <c r="D3" s="95">
        <v>16368139</v>
      </c>
      <c r="E3" s="95">
        <v>16429853</v>
      </c>
      <c r="F3" s="95">
        <v>16604255</v>
      </c>
      <c r="G3" s="106">
        <v>16613036.672819501</v>
      </c>
      <c r="H3" s="108">
        <v>17030678.739439297</v>
      </c>
      <c r="I3" s="108">
        <v>18313516.360758789</v>
      </c>
      <c r="J3" s="108">
        <v>18546737</v>
      </c>
      <c r="K3" s="398">
        <v>18566741.04396506</v>
      </c>
    </row>
    <row r="4" spans="1:11" x14ac:dyDescent="0.25">
      <c r="A4" s="97" t="s">
        <v>82</v>
      </c>
      <c r="B4" s="95">
        <v>1107554</v>
      </c>
      <c r="C4" s="95">
        <v>1275513</v>
      </c>
      <c r="D4" s="95">
        <v>1345480</v>
      </c>
      <c r="E4" s="95">
        <v>8524416</v>
      </c>
      <c r="F4" s="95">
        <v>8531199</v>
      </c>
      <c r="G4" s="106">
        <v>12886126.564698201</v>
      </c>
      <c r="H4" s="108">
        <v>13123733.266633283</v>
      </c>
      <c r="I4" s="107">
        <v>13178937.719961252</v>
      </c>
      <c r="J4" s="107">
        <v>13213288</v>
      </c>
      <c r="K4" s="399">
        <v>13206384.234029861</v>
      </c>
    </row>
    <row r="5" spans="1:11" x14ac:dyDescent="0.25">
      <c r="A5" s="97" t="s">
        <v>83</v>
      </c>
      <c r="B5" s="95">
        <v>16782526</v>
      </c>
      <c r="C5" s="95">
        <v>17151670</v>
      </c>
      <c r="D5" s="95">
        <v>17713618</v>
      </c>
      <c r="E5" s="95">
        <v>24954268</v>
      </c>
      <c r="F5" s="95">
        <v>25135454</v>
      </c>
      <c r="G5" s="95">
        <v>29499163.2375177</v>
      </c>
      <c r="H5" s="107">
        <v>30154412.006072581</v>
      </c>
      <c r="I5" s="108">
        <f>SUM(I3:I4)</f>
        <v>31492454.080720041</v>
      </c>
      <c r="J5" s="108">
        <f>SUM(J3:J4)</f>
        <v>31760025</v>
      </c>
      <c r="K5" s="398">
        <f>SUM(K3:K4)</f>
        <v>31773125.277994923</v>
      </c>
    </row>
    <row r="7" spans="1:11" x14ac:dyDescent="0.25">
      <c r="A7" t="s">
        <v>128</v>
      </c>
    </row>
    <row r="17" spans="6:8" ht="15.75" thickBot="1" x14ac:dyDescent="0.3">
      <c r="F17" s="222"/>
      <c r="G17" s="222"/>
      <c r="H17" s="222"/>
    </row>
  </sheetData>
  <mergeCells count="1">
    <mergeCell ref="B1:G1"/>
  </mergeCells>
  <pageMargins left="0.7" right="0.7" top="0.75" bottom="0.75" header="0.3" footer="0.3"/>
  <pageSetup paperSize="9" orientation="portrait" r:id="rId1"/>
  <ignoredErrors>
    <ignoredError sqref="J5:K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topLeftCell="A58" zoomScale="80" zoomScaleNormal="80" workbookViewId="0">
      <selection activeCell="F59" sqref="F59"/>
    </sheetView>
  </sheetViews>
  <sheetFormatPr baseColWidth="10" defaultRowHeight="15" x14ac:dyDescent="0.25"/>
  <cols>
    <col min="1" max="1" width="59.42578125" bestFit="1" customWidth="1"/>
    <col min="2" max="2" width="20.5703125" customWidth="1"/>
    <col min="3" max="3" width="13.5703125" bestFit="1" customWidth="1"/>
    <col min="4" max="4" width="15.140625" customWidth="1"/>
    <col min="5" max="5" width="19.42578125" bestFit="1" customWidth="1"/>
    <col min="6" max="6" width="6.5703125" customWidth="1"/>
    <col min="7" max="7" width="8" customWidth="1"/>
    <col min="8" max="8" width="12.7109375" bestFit="1" customWidth="1"/>
    <col min="10" max="10" width="12.5703125" bestFit="1" customWidth="1"/>
  </cols>
  <sheetData>
    <row r="1" spans="1:5" ht="15.75" x14ac:dyDescent="0.25">
      <c r="A1" s="25" t="s">
        <v>84</v>
      </c>
      <c r="B1" s="26"/>
      <c r="C1" s="26"/>
      <c r="D1" s="26"/>
      <c r="E1" s="27"/>
    </row>
    <row r="2" spans="1:5" x14ac:dyDescent="0.25">
      <c r="A2" s="28">
        <v>2018</v>
      </c>
      <c r="B2" s="29" t="s">
        <v>18</v>
      </c>
      <c r="C2" s="30" t="s">
        <v>19</v>
      </c>
      <c r="D2" s="30" t="s">
        <v>20</v>
      </c>
      <c r="E2" s="31" t="s">
        <v>9</v>
      </c>
    </row>
    <row r="3" spans="1:5" x14ac:dyDescent="0.25">
      <c r="A3" s="32" t="s">
        <v>15</v>
      </c>
      <c r="B3" s="100">
        <v>16613036.672819501</v>
      </c>
      <c r="C3" s="100">
        <v>12886126.564698201</v>
      </c>
      <c r="D3" s="101">
        <f>SUM(B3:C3)</f>
        <v>29499163.2375177</v>
      </c>
      <c r="E3" s="34"/>
    </row>
    <row r="4" spans="1:5" x14ac:dyDescent="0.25">
      <c r="A4" s="32" t="s">
        <v>10</v>
      </c>
      <c r="B4" s="102">
        <v>7402026.8506147964</v>
      </c>
      <c r="C4" s="102">
        <v>5175131.0579434484</v>
      </c>
      <c r="D4" s="103">
        <f>SUM(B4:C4)</f>
        <v>12577157.908558246</v>
      </c>
      <c r="E4" s="36">
        <v>1787</v>
      </c>
    </row>
    <row r="5" spans="1:5" x14ac:dyDescent="0.25">
      <c r="A5" s="32" t="s">
        <v>16</v>
      </c>
      <c r="B5" s="104">
        <v>13839509.364692716</v>
      </c>
      <c r="C5" s="104">
        <v>8432215.426377641</v>
      </c>
      <c r="D5" s="105">
        <v>22271724.791070357</v>
      </c>
      <c r="E5" s="36"/>
    </row>
    <row r="6" spans="1:5" x14ac:dyDescent="0.25">
      <c r="A6" s="35" t="s">
        <v>28</v>
      </c>
      <c r="B6" s="33">
        <v>11793720.433827955</v>
      </c>
      <c r="C6" s="33">
        <v>5474947.4272541199</v>
      </c>
      <c r="D6" s="33">
        <f>SUM(B6:C6)</f>
        <v>17268667.861082077</v>
      </c>
      <c r="E6" s="36">
        <v>1467</v>
      </c>
    </row>
    <row r="7" spans="1:5" x14ac:dyDescent="0.25">
      <c r="A7" s="35" t="s">
        <v>42</v>
      </c>
      <c r="B7" s="33">
        <v>10180913.335164005</v>
      </c>
      <c r="C7" s="33">
        <v>5198180.9972536266</v>
      </c>
      <c r="D7" s="33">
        <f>SUM(B7:C7)</f>
        <v>15379094.332417632</v>
      </c>
      <c r="E7" s="36">
        <v>647</v>
      </c>
    </row>
    <row r="8" spans="1:5" x14ac:dyDescent="0.25">
      <c r="A8" s="401" t="s">
        <v>17</v>
      </c>
      <c r="B8" s="402"/>
      <c r="C8" s="402"/>
      <c r="D8" s="402"/>
      <c r="E8" s="403"/>
    </row>
    <row r="9" spans="1:5" x14ac:dyDescent="0.25">
      <c r="A9" s="37" t="s">
        <v>11</v>
      </c>
      <c r="B9" s="33">
        <v>5570612.9610750591</v>
      </c>
      <c r="C9" s="33">
        <v>491778.51727307233</v>
      </c>
      <c r="D9" s="33">
        <v>6062391.4783481313</v>
      </c>
      <c r="E9" s="36">
        <v>49</v>
      </c>
    </row>
    <row r="10" spans="1:5" x14ac:dyDescent="0.25">
      <c r="A10" s="37" t="s">
        <v>12</v>
      </c>
      <c r="B10" s="33">
        <v>282693.98805395555</v>
      </c>
      <c r="C10" s="33">
        <v>25605.759163540104</v>
      </c>
      <c r="D10" s="33">
        <v>308299.74721749563</v>
      </c>
      <c r="E10" s="36">
        <v>75</v>
      </c>
    </row>
    <row r="11" spans="1:5" x14ac:dyDescent="0.25">
      <c r="A11" s="37" t="s">
        <v>13</v>
      </c>
      <c r="B11" s="33">
        <v>51857.859083281437</v>
      </c>
      <c r="C11" s="33">
        <v>96625.699953788338</v>
      </c>
      <c r="D11" s="33">
        <v>148483.55903706979</v>
      </c>
      <c r="E11" s="36">
        <v>9</v>
      </c>
    </row>
    <row r="12" spans="1:5" x14ac:dyDescent="0.25">
      <c r="A12" s="37" t="s">
        <v>14</v>
      </c>
      <c r="B12" s="33">
        <v>0</v>
      </c>
      <c r="C12" s="33">
        <v>2034218.9361403286</v>
      </c>
      <c r="D12" s="33">
        <v>2034218.9361403286</v>
      </c>
      <c r="E12" s="36">
        <v>13</v>
      </c>
    </row>
    <row r="13" spans="1:5" x14ac:dyDescent="0.25">
      <c r="A13" s="37" t="s">
        <v>29</v>
      </c>
      <c r="B13" s="37"/>
      <c r="C13" s="37"/>
      <c r="D13" s="37"/>
      <c r="E13" s="38">
        <v>12</v>
      </c>
    </row>
    <row r="14" spans="1:5" x14ac:dyDescent="0.25">
      <c r="A14" s="37" t="s">
        <v>30</v>
      </c>
      <c r="B14" s="39"/>
      <c r="C14" s="39"/>
      <c r="D14" s="39"/>
      <c r="E14" s="98" t="s">
        <v>77</v>
      </c>
    </row>
    <row r="15" spans="1:5" x14ac:dyDescent="0.25">
      <c r="A15" s="37" t="s">
        <v>31</v>
      </c>
      <c r="B15" s="99">
        <v>76717.95</v>
      </c>
      <c r="C15" s="99">
        <v>121.21421599999999</v>
      </c>
      <c r="D15" s="99">
        <f>SUM(B15:C15)</f>
        <v>76839.16421599999</v>
      </c>
      <c r="E15" s="39">
        <v>4</v>
      </c>
    </row>
    <row r="17" spans="1:5" x14ac:dyDescent="0.25">
      <c r="A17" s="127">
        <v>2019</v>
      </c>
      <c r="B17" s="121" t="s">
        <v>81</v>
      </c>
      <c r="C17" s="122" t="s">
        <v>82</v>
      </c>
      <c r="D17" s="122" t="s">
        <v>83</v>
      </c>
      <c r="E17" s="404" t="s">
        <v>9</v>
      </c>
    </row>
    <row r="18" spans="1:5" x14ac:dyDescent="0.25">
      <c r="A18" s="127" t="s">
        <v>93</v>
      </c>
      <c r="B18" s="124">
        <v>17030678.739439297</v>
      </c>
      <c r="C18" s="124">
        <v>13123733.266633283</v>
      </c>
      <c r="D18" s="117">
        <f t="shared" ref="D18:D27" si="0">SUM(B18:C18)</f>
        <v>30154412.006072581</v>
      </c>
      <c r="E18" s="405"/>
    </row>
    <row r="19" spans="1:5" x14ac:dyDescent="0.25">
      <c r="A19" s="123" t="s">
        <v>10</v>
      </c>
      <c r="B19" s="116">
        <v>7403238.5981359733</v>
      </c>
      <c r="C19" s="116">
        <v>5256610.7993327957</v>
      </c>
      <c r="D19" s="117">
        <f t="shared" si="0"/>
        <v>12659849.397468768</v>
      </c>
      <c r="E19" s="118">
        <v>1805</v>
      </c>
    </row>
    <row r="20" spans="1:5" x14ac:dyDescent="0.25">
      <c r="A20" s="130" t="s">
        <v>94</v>
      </c>
      <c r="B20" s="116">
        <v>13849073.283239182</v>
      </c>
      <c r="C20" s="116">
        <v>8432208.5238367654</v>
      </c>
      <c r="D20" s="125">
        <f>SUM(B20:C20)</f>
        <v>22281281.807075948</v>
      </c>
      <c r="E20" s="129" t="s">
        <v>95</v>
      </c>
    </row>
    <row r="21" spans="1:5" x14ac:dyDescent="0.25">
      <c r="A21" s="128" t="s">
        <v>28</v>
      </c>
      <c r="B21" s="93">
        <v>11794107.771416198</v>
      </c>
      <c r="C21" s="93">
        <v>5475132.621427305</v>
      </c>
      <c r="D21" s="93">
        <v>17269240.392843504</v>
      </c>
      <c r="E21" s="126">
        <v>1467</v>
      </c>
    </row>
    <row r="22" spans="1:5" x14ac:dyDescent="0.25">
      <c r="A22" s="128" t="s">
        <v>42</v>
      </c>
      <c r="B22" s="93">
        <v>10192918.102953358</v>
      </c>
      <c r="C22" s="93">
        <v>5198640.6850691829</v>
      </c>
      <c r="D22" s="93">
        <v>15391558.788022541</v>
      </c>
      <c r="E22" s="126">
        <v>657</v>
      </c>
    </row>
    <row r="23" spans="1:5" x14ac:dyDescent="0.25">
      <c r="A23" s="406" t="s">
        <v>17</v>
      </c>
      <c r="B23" s="407"/>
      <c r="C23" s="407"/>
      <c r="D23" s="407"/>
      <c r="E23" s="408"/>
    </row>
    <row r="24" spans="1:5" ht="15" customHeight="1" x14ac:dyDescent="0.25">
      <c r="A24" s="115" t="s">
        <v>11</v>
      </c>
      <c r="B24" s="116">
        <v>6273918.0459414469</v>
      </c>
      <c r="C24" s="116">
        <v>938962.29717405746</v>
      </c>
      <c r="D24" s="117">
        <f t="shared" si="0"/>
        <v>7212880.3431155048</v>
      </c>
      <c r="E24" s="118">
        <v>52</v>
      </c>
    </row>
    <row r="25" spans="1:5" x14ac:dyDescent="0.25">
      <c r="A25" s="119" t="s">
        <v>12</v>
      </c>
      <c r="B25" s="116">
        <v>282693.98805395555</v>
      </c>
      <c r="C25" s="116">
        <v>25605.759163540104</v>
      </c>
      <c r="D25" s="117">
        <f t="shared" si="0"/>
        <v>308299.74721749563</v>
      </c>
      <c r="E25" s="118">
        <v>75</v>
      </c>
    </row>
    <row r="26" spans="1:5" x14ac:dyDescent="0.25">
      <c r="A26" s="119" t="s">
        <v>13</v>
      </c>
      <c r="B26" s="116">
        <v>51857.859083281437</v>
      </c>
      <c r="C26" s="116">
        <v>96625.699953788338</v>
      </c>
      <c r="D26" s="117">
        <f t="shared" si="0"/>
        <v>148483.55903706979</v>
      </c>
      <c r="E26" s="118">
        <v>9</v>
      </c>
    </row>
    <row r="27" spans="1:5" x14ac:dyDescent="0.25">
      <c r="A27" s="115" t="s">
        <v>14</v>
      </c>
      <c r="B27" s="120">
        <v>0</v>
      </c>
      <c r="C27" s="116">
        <v>2034218.9361403286</v>
      </c>
      <c r="D27" s="117">
        <f t="shared" si="0"/>
        <v>2034218.9361403286</v>
      </c>
      <c r="E27" s="118">
        <v>13</v>
      </c>
    </row>
    <row r="28" spans="1:5" x14ac:dyDescent="0.25">
      <c r="A28" s="112" t="s">
        <v>29</v>
      </c>
      <c r="B28" s="113"/>
      <c r="C28" s="113"/>
      <c r="D28" s="113"/>
      <c r="E28" s="114">
        <v>12</v>
      </c>
    </row>
    <row r="29" spans="1:5" x14ac:dyDescent="0.25">
      <c r="A29" s="109" t="s">
        <v>91</v>
      </c>
      <c r="B29" s="110"/>
      <c r="C29" s="110"/>
      <c r="D29" s="110"/>
      <c r="E29" s="111">
        <v>1</v>
      </c>
    </row>
    <row r="30" spans="1:5" x14ac:dyDescent="0.25">
      <c r="A30" s="109" t="s">
        <v>92</v>
      </c>
      <c r="B30" s="99">
        <v>76717.95</v>
      </c>
      <c r="C30" s="99">
        <v>121.21421599999999</v>
      </c>
      <c r="D30" s="99">
        <f>SUM(B30:C30)</f>
        <v>76839.16421599999</v>
      </c>
      <c r="E30" s="111">
        <v>4</v>
      </c>
    </row>
    <row r="32" spans="1:5" x14ac:dyDescent="0.25">
      <c r="A32" s="127" t="s">
        <v>102</v>
      </c>
      <c r="B32" s="145" t="s">
        <v>81</v>
      </c>
      <c r="C32" s="146" t="s">
        <v>82</v>
      </c>
      <c r="D32" s="146" t="s">
        <v>83</v>
      </c>
      <c r="E32" s="404" t="s">
        <v>9</v>
      </c>
    </row>
    <row r="33" spans="1:5" x14ac:dyDescent="0.25">
      <c r="A33" s="141" t="s">
        <v>93</v>
      </c>
      <c r="B33" s="147">
        <v>18313516.360758789</v>
      </c>
      <c r="C33" s="147">
        <v>13178937.719961252</v>
      </c>
      <c r="D33" s="125">
        <v>31492454.080720041</v>
      </c>
      <c r="E33" s="412"/>
    </row>
    <row r="34" spans="1:5" x14ac:dyDescent="0.25">
      <c r="A34" s="171" t="s">
        <v>101</v>
      </c>
      <c r="B34" s="147">
        <v>14192085.738289148</v>
      </c>
      <c r="C34" s="147">
        <v>12868442.433481261</v>
      </c>
      <c r="D34" s="147">
        <f>SUM(B34:C34)</f>
        <v>27060528.171770409</v>
      </c>
      <c r="E34" s="170"/>
    </row>
    <row r="35" spans="1:5" x14ac:dyDescent="0.25">
      <c r="A35" s="142" t="s">
        <v>10</v>
      </c>
      <c r="B35" s="147">
        <v>7455092.4616620224</v>
      </c>
      <c r="C35" s="147">
        <v>5257161.1184908412</v>
      </c>
      <c r="D35" s="117">
        <v>12712253.580152864</v>
      </c>
      <c r="E35" s="144">
        <v>1824</v>
      </c>
    </row>
    <row r="36" spans="1:5" x14ac:dyDescent="0.25">
      <c r="A36" s="143" t="s">
        <v>94</v>
      </c>
      <c r="B36" s="147">
        <v>13846016.344684057</v>
      </c>
      <c r="C36" s="147">
        <v>8432199.3567711115</v>
      </c>
      <c r="D36" s="125">
        <v>22278215.701455168</v>
      </c>
      <c r="E36" s="144">
        <v>1857</v>
      </c>
    </row>
    <row r="37" spans="1:5" x14ac:dyDescent="0.25">
      <c r="A37" s="128" t="s">
        <v>28</v>
      </c>
      <c r="B37" s="93">
        <v>11863625.610792894</v>
      </c>
      <c r="C37" s="93">
        <v>5475131.0381690916</v>
      </c>
      <c r="D37" s="93">
        <f>SUM(B37:C37)</f>
        <v>17338756.648961984</v>
      </c>
      <c r="E37" s="126">
        <v>1468</v>
      </c>
    </row>
    <row r="38" spans="1:5" x14ac:dyDescent="0.25">
      <c r="A38" s="128" t="s">
        <v>42</v>
      </c>
      <c r="B38" s="93">
        <v>10250836.947601281</v>
      </c>
      <c r="C38" s="93">
        <v>5198631.4483733736</v>
      </c>
      <c r="D38" s="93">
        <f>SUM(B38:C38)</f>
        <v>15449468.395974655</v>
      </c>
      <c r="E38" s="126">
        <v>658</v>
      </c>
    </row>
    <row r="39" spans="1:5" x14ac:dyDescent="0.25">
      <c r="A39" s="406" t="s">
        <v>17</v>
      </c>
      <c r="B39" s="407"/>
      <c r="C39" s="407"/>
      <c r="D39" s="407"/>
      <c r="E39" s="408"/>
    </row>
    <row r="40" spans="1:5" ht="15" customHeight="1" x14ac:dyDescent="0.25">
      <c r="A40" s="139" t="s">
        <v>11</v>
      </c>
      <c r="B40" s="147">
        <v>6275790.571646858</v>
      </c>
      <c r="C40" s="147">
        <v>938963.22414093371</v>
      </c>
      <c r="D40" s="117">
        <v>7214753.7957877917</v>
      </c>
      <c r="E40" s="118">
        <v>52</v>
      </c>
    </row>
    <row r="41" spans="1:5" x14ac:dyDescent="0.25">
      <c r="A41" s="140" t="s">
        <v>12</v>
      </c>
      <c r="B41" s="147">
        <v>282803.54415312869</v>
      </c>
      <c r="C41" s="147">
        <v>25442.684869604793</v>
      </c>
      <c r="D41" s="117">
        <v>308246.22902273346</v>
      </c>
      <c r="E41" s="118">
        <v>75</v>
      </c>
    </row>
    <row r="42" spans="1:5" x14ac:dyDescent="0.25">
      <c r="A42" s="140" t="s">
        <v>13</v>
      </c>
      <c r="B42" s="147">
        <v>51857.859092874474</v>
      </c>
      <c r="C42" s="147">
        <v>96625.699603148038</v>
      </c>
      <c r="D42" s="117">
        <v>148483.55869602252</v>
      </c>
      <c r="E42" s="118">
        <v>9</v>
      </c>
    </row>
    <row r="43" spans="1:5" x14ac:dyDescent="0.25">
      <c r="A43" s="139" t="s">
        <v>14</v>
      </c>
      <c r="B43" s="147">
        <v>0</v>
      </c>
      <c r="C43" s="147">
        <v>2034218.9352142892</v>
      </c>
      <c r="D43" s="117">
        <v>2034218.9352142892</v>
      </c>
      <c r="E43" s="118">
        <v>13</v>
      </c>
    </row>
    <row r="44" spans="1:5" x14ac:dyDescent="0.25">
      <c r="A44" s="139" t="s">
        <v>29</v>
      </c>
      <c r="B44" s="147">
        <v>2470248.4218468773</v>
      </c>
      <c r="C44" s="147">
        <v>223122.5162645363</v>
      </c>
      <c r="D44" s="117">
        <v>2693370.9381114137</v>
      </c>
      <c r="E44" s="118">
        <v>15</v>
      </c>
    </row>
    <row r="45" spans="1:5" x14ac:dyDescent="0.25">
      <c r="A45" s="109" t="s">
        <v>91</v>
      </c>
      <c r="B45" s="110"/>
      <c r="C45" s="110"/>
      <c r="D45" s="110"/>
      <c r="E45" s="111">
        <v>1</v>
      </c>
    </row>
    <row r="46" spans="1:5" x14ac:dyDescent="0.25">
      <c r="A46" s="109" t="s">
        <v>92</v>
      </c>
      <c r="B46" s="99">
        <v>76717.95</v>
      </c>
      <c r="C46" s="99">
        <v>121.21421599999999</v>
      </c>
      <c r="D46" s="99">
        <f>SUM(B46:C46)</f>
        <v>76839.16421599999</v>
      </c>
      <c r="E46" s="111">
        <v>4</v>
      </c>
    </row>
    <row r="47" spans="1:5" x14ac:dyDescent="0.25">
      <c r="A47" t="s">
        <v>126</v>
      </c>
    </row>
    <row r="49" spans="1:5" x14ac:dyDescent="0.25">
      <c r="A49" s="127" t="s">
        <v>130</v>
      </c>
      <c r="B49" s="121" t="s">
        <v>81</v>
      </c>
      <c r="C49" s="122" t="s">
        <v>82</v>
      </c>
      <c r="D49" s="122" t="s">
        <v>83</v>
      </c>
      <c r="E49" s="404" t="s">
        <v>9</v>
      </c>
    </row>
    <row r="50" spans="1:5" x14ac:dyDescent="0.25">
      <c r="A50" s="141" t="s">
        <v>93</v>
      </c>
      <c r="B50" s="224">
        <v>18546736.814870082</v>
      </c>
      <c r="C50" s="224">
        <v>13213287.567358101</v>
      </c>
      <c r="D50" s="224">
        <v>31760024.382228181</v>
      </c>
      <c r="E50" s="405"/>
    </row>
    <row r="51" spans="1:5" x14ac:dyDescent="0.25">
      <c r="A51" s="225" t="s">
        <v>101</v>
      </c>
      <c r="B51" s="224">
        <v>14201226.052652478</v>
      </c>
      <c r="C51" s="224">
        <v>12895096.731604397</v>
      </c>
      <c r="D51" s="224">
        <f>SUM(B51:C51)</f>
        <v>27096322.784256876</v>
      </c>
      <c r="E51" s="221" t="s">
        <v>132</v>
      </c>
    </row>
    <row r="52" spans="1:5" x14ac:dyDescent="0.25">
      <c r="A52" s="94" t="s">
        <v>10</v>
      </c>
      <c r="B52" s="224">
        <v>7461136.1806315184</v>
      </c>
      <c r="C52" s="224">
        <v>5283829.00280408</v>
      </c>
      <c r="D52" s="224">
        <v>12744965.183435598</v>
      </c>
      <c r="E52" s="95">
        <v>1835</v>
      </c>
    </row>
    <row r="53" spans="1:5" x14ac:dyDescent="0.25">
      <c r="A53" s="94" t="s">
        <v>131</v>
      </c>
      <c r="B53" s="224">
        <v>13850801.553142637</v>
      </c>
      <c r="C53" s="224">
        <v>8432140.164393045</v>
      </c>
      <c r="D53" s="224">
        <v>22282941.717535682</v>
      </c>
      <c r="E53" s="95">
        <v>1857</v>
      </c>
    </row>
    <row r="54" spans="1:5" x14ac:dyDescent="0.25">
      <c r="A54" s="128" t="s">
        <v>28</v>
      </c>
      <c r="B54" s="224">
        <v>11868485.10142586</v>
      </c>
      <c r="C54" s="224">
        <v>5475073.2889481094</v>
      </c>
      <c r="D54" s="224">
        <v>17343558.390373968</v>
      </c>
      <c r="E54" s="126">
        <v>1468</v>
      </c>
    </row>
    <row r="55" spans="1:5" x14ac:dyDescent="0.25">
      <c r="A55" s="128" t="s">
        <v>42</v>
      </c>
      <c r="B55" s="224">
        <v>10250735.703037115</v>
      </c>
      <c r="C55" s="224">
        <v>5198569.9123002505</v>
      </c>
      <c r="D55" s="224">
        <v>15449305.615337364</v>
      </c>
      <c r="E55" s="126">
        <v>658</v>
      </c>
    </row>
    <row r="56" spans="1:5" x14ac:dyDescent="0.25">
      <c r="A56" s="410" t="s">
        <v>17</v>
      </c>
      <c r="B56" s="411"/>
      <c r="C56" s="411"/>
      <c r="D56" s="411"/>
      <c r="E56" s="411"/>
    </row>
    <row r="57" spans="1:5" x14ac:dyDescent="0.25">
      <c r="A57" s="94" t="s">
        <v>11</v>
      </c>
      <c r="B57" s="224">
        <v>6583451.6142307175</v>
      </c>
      <c r="C57" s="224">
        <v>946677.25227682176</v>
      </c>
      <c r="D57" s="224">
        <f>SUM(B57:C57)</f>
        <v>7530128.8665075395</v>
      </c>
      <c r="E57" s="94">
        <v>53</v>
      </c>
    </row>
    <row r="58" spans="1:5" x14ac:dyDescent="0.25">
      <c r="A58" s="94" t="s">
        <v>12</v>
      </c>
      <c r="B58" s="224">
        <v>283856.25215783023</v>
      </c>
      <c r="C58" s="224">
        <v>32748.758227894519</v>
      </c>
      <c r="D58" s="224">
        <f>SUM(B58:C58)</f>
        <v>316605.01038572472</v>
      </c>
      <c r="E58" s="94">
        <v>76</v>
      </c>
    </row>
    <row r="59" spans="1:5" x14ac:dyDescent="0.25">
      <c r="A59" s="94" t="s">
        <v>13</v>
      </c>
      <c r="B59" s="224">
        <v>51863.535029599603</v>
      </c>
      <c r="C59" s="224">
        <v>4745679.6797143491</v>
      </c>
      <c r="D59" s="224">
        <f>SUM(B59:C59)</f>
        <v>4797543.2147439485</v>
      </c>
      <c r="E59" s="94">
        <v>10</v>
      </c>
    </row>
    <row r="60" spans="1:5" x14ac:dyDescent="0.25">
      <c r="A60" s="94" t="s">
        <v>14</v>
      </c>
      <c r="B60" s="224">
        <v>0</v>
      </c>
      <c r="C60" s="224">
        <v>2060898.0276128708</v>
      </c>
      <c r="D60" s="224">
        <f>SUM(B60:C60)</f>
        <v>2060898.0276128708</v>
      </c>
      <c r="E60" s="94">
        <v>13</v>
      </c>
    </row>
    <row r="61" spans="1:5" x14ac:dyDescent="0.25">
      <c r="A61" s="94" t="s">
        <v>129</v>
      </c>
      <c r="B61" s="224">
        <v>2469311.2235039594</v>
      </c>
      <c r="C61" s="224">
        <v>223122.45454439663</v>
      </c>
      <c r="D61" s="224">
        <f>SUM(B61:C61)</f>
        <v>2692433.678048356</v>
      </c>
      <c r="E61" s="94">
        <v>15</v>
      </c>
    </row>
    <row r="62" spans="1:5" x14ac:dyDescent="0.25">
      <c r="A62" s="226" t="s">
        <v>91</v>
      </c>
      <c r="B62" s="227" t="s">
        <v>132</v>
      </c>
      <c r="C62" s="227" t="s">
        <v>132</v>
      </c>
      <c r="D62" s="227" t="s">
        <v>132</v>
      </c>
      <c r="E62" s="111">
        <v>1</v>
      </c>
    </row>
    <row r="63" spans="1:5" x14ac:dyDescent="0.25">
      <c r="A63" s="94" t="s">
        <v>92</v>
      </c>
      <c r="B63" s="224">
        <v>76718.024999999994</v>
      </c>
      <c r="C63" s="224">
        <v>0</v>
      </c>
      <c r="D63" s="224">
        <f>SUM(B63:C63)</f>
        <v>76718.024999999994</v>
      </c>
      <c r="E63" s="94">
        <v>4</v>
      </c>
    </row>
    <row r="65" spans="1:12" x14ac:dyDescent="0.25">
      <c r="A65" s="127" t="s">
        <v>176</v>
      </c>
      <c r="B65" s="121" t="s">
        <v>81</v>
      </c>
      <c r="C65" s="122" t="s">
        <v>82</v>
      </c>
      <c r="D65" s="122" t="s">
        <v>83</v>
      </c>
      <c r="E65" s="404" t="s">
        <v>9</v>
      </c>
      <c r="G65" s="277"/>
      <c r="H65" s="277"/>
      <c r="I65" s="277"/>
      <c r="J65" s="277"/>
      <c r="K65" s="277"/>
    </row>
    <row r="66" spans="1:12" x14ac:dyDescent="0.25">
      <c r="A66" s="141" t="s">
        <v>93</v>
      </c>
      <c r="B66" s="224">
        <f>+'Indicador 39_Tabla1'!K3</f>
        <v>18566741.04396506</v>
      </c>
      <c r="C66" s="224">
        <f>+'Indicador 39_Tabla1'!K4</f>
        <v>13206384.234029861</v>
      </c>
      <c r="D66" s="224">
        <f>SUM(B66:C66)</f>
        <v>31773125.277994923</v>
      </c>
      <c r="E66" s="405"/>
      <c r="G66" s="409"/>
      <c r="H66" s="409"/>
      <c r="I66" s="278"/>
      <c r="J66" s="279"/>
      <c r="K66" s="279"/>
    </row>
    <row r="67" spans="1:12" x14ac:dyDescent="0.25">
      <c r="A67" s="225" t="s">
        <v>101</v>
      </c>
      <c r="B67" s="224">
        <v>14223948.049706517</v>
      </c>
      <c r="C67" s="224">
        <v>12895084.758332849</v>
      </c>
      <c r="D67" s="224">
        <f t="shared" ref="D67:D71" si="1">SUM(B67:C67)</f>
        <v>27119032.808039367</v>
      </c>
      <c r="E67" s="276" t="s">
        <v>132</v>
      </c>
      <c r="G67" s="282"/>
      <c r="H67" s="282"/>
      <c r="I67" s="280"/>
      <c r="J67" s="280"/>
      <c r="K67" s="280"/>
      <c r="L67" s="275"/>
    </row>
    <row r="68" spans="1:12" x14ac:dyDescent="0.25">
      <c r="A68" s="94" t="s">
        <v>10</v>
      </c>
      <c r="B68" s="224">
        <v>7481556.2525821421</v>
      </c>
      <c r="C68" s="224">
        <v>5283829.9647889575</v>
      </c>
      <c r="D68" s="224">
        <f t="shared" si="1"/>
        <v>12765386.217371099</v>
      </c>
      <c r="E68" s="95">
        <v>1840</v>
      </c>
      <c r="G68" s="282"/>
      <c r="H68" s="283"/>
      <c r="I68" s="281"/>
      <c r="J68" s="281"/>
      <c r="K68" s="281"/>
      <c r="L68" s="275"/>
    </row>
    <row r="69" spans="1:12" x14ac:dyDescent="0.25">
      <c r="A69" s="94" t="s">
        <v>131</v>
      </c>
      <c r="B69" s="224">
        <v>13868491.773830568</v>
      </c>
      <c r="C69" s="224">
        <v>8458836.2537816782</v>
      </c>
      <c r="D69" s="224">
        <f t="shared" si="1"/>
        <v>22327328.027612247</v>
      </c>
      <c r="G69" s="284"/>
      <c r="H69" s="284"/>
      <c r="I69" s="281"/>
      <c r="J69" s="281"/>
      <c r="K69" s="281"/>
      <c r="L69" s="275"/>
    </row>
    <row r="70" spans="1:12" x14ac:dyDescent="0.25">
      <c r="A70" s="128" t="s">
        <v>28</v>
      </c>
      <c r="B70" s="224">
        <v>11882927.758717729</v>
      </c>
      <c r="C70" s="224">
        <v>5501788.0900718132</v>
      </c>
      <c r="D70" s="224">
        <f t="shared" si="1"/>
        <v>17384715.848789543</v>
      </c>
      <c r="E70" s="95">
        <v>1468</v>
      </c>
      <c r="G70" s="284"/>
      <c r="H70" s="284"/>
      <c r="I70" s="281"/>
      <c r="J70" s="281"/>
      <c r="K70" s="281"/>
      <c r="L70" s="275"/>
    </row>
    <row r="71" spans="1:12" x14ac:dyDescent="0.25">
      <c r="A71" s="128" t="s">
        <v>42</v>
      </c>
      <c r="B71" s="224">
        <v>10276015.067380251</v>
      </c>
      <c r="C71" s="224">
        <v>5198530.5062405737</v>
      </c>
      <c r="D71" s="224">
        <f t="shared" si="1"/>
        <v>15474545.573620826</v>
      </c>
      <c r="E71" s="126">
        <v>662</v>
      </c>
      <c r="G71" s="284"/>
      <c r="H71" s="284"/>
      <c r="I71" s="281"/>
      <c r="J71" s="281"/>
      <c r="K71" s="281"/>
      <c r="L71" s="285"/>
    </row>
    <row r="72" spans="1:12" x14ac:dyDescent="0.25">
      <c r="A72" s="410" t="s">
        <v>17</v>
      </c>
      <c r="B72" s="411"/>
      <c r="C72" s="411"/>
      <c r="D72" s="411"/>
      <c r="E72" s="411"/>
      <c r="G72" s="284"/>
      <c r="H72" s="284"/>
      <c r="I72" s="281"/>
      <c r="J72" s="281"/>
      <c r="K72" s="281"/>
      <c r="L72" s="275"/>
    </row>
    <row r="73" spans="1:12" x14ac:dyDescent="0.25">
      <c r="A73" s="94" t="s">
        <v>11</v>
      </c>
      <c r="B73" s="224">
        <v>6583354.6782346265</v>
      </c>
      <c r="C73" s="224">
        <v>970597.56629360153</v>
      </c>
      <c r="D73" s="224">
        <f>SUM(B73:C73)</f>
        <v>7553952.2445282284</v>
      </c>
      <c r="E73" s="94">
        <v>53</v>
      </c>
      <c r="G73" s="284"/>
      <c r="H73" s="284"/>
      <c r="I73" s="281"/>
      <c r="J73" s="281"/>
      <c r="K73" s="281"/>
      <c r="L73" s="275"/>
    </row>
    <row r="74" spans="1:12" x14ac:dyDescent="0.25">
      <c r="A74" s="94" t="s">
        <v>12</v>
      </c>
      <c r="B74" s="224">
        <v>283856.25227950828</v>
      </c>
      <c r="C74" s="224">
        <v>32748.758743933919</v>
      </c>
      <c r="D74" s="224">
        <f t="shared" ref="D74" si="2">SUM(B74:C74)</f>
        <v>316605.0110234422</v>
      </c>
      <c r="E74" s="94">
        <v>76</v>
      </c>
      <c r="G74" s="284"/>
      <c r="H74" s="284"/>
      <c r="I74" s="281"/>
      <c r="J74" s="281"/>
      <c r="K74" s="281"/>
      <c r="L74" s="275"/>
    </row>
    <row r="75" spans="1:12" x14ac:dyDescent="0.25">
      <c r="A75" s="94" t="s">
        <v>13</v>
      </c>
      <c r="B75" s="224">
        <v>51941.264895985114</v>
      </c>
      <c r="C75" s="224">
        <v>4746500.7234720569</v>
      </c>
      <c r="D75" s="224">
        <f>SUM(B75:C75)</f>
        <v>4798441.9883680418</v>
      </c>
      <c r="E75" s="94">
        <v>10</v>
      </c>
      <c r="G75" s="286"/>
      <c r="H75" s="286"/>
      <c r="I75" s="281"/>
      <c r="J75" s="277"/>
      <c r="K75" s="277"/>
      <c r="L75" s="275"/>
    </row>
    <row r="76" spans="1:12" x14ac:dyDescent="0.25">
      <c r="A76" s="94" t="s">
        <v>14</v>
      </c>
      <c r="B76" s="224">
        <v>9.5232996449987297E-6</v>
      </c>
      <c r="C76" s="224">
        <v>2060898.0339704247</v>
      </c>
      <c r="D76" s="224">
        <f>SUM(B76:C76)</f>
        <v>2060898.0339799479</v>
      </c>
      <c r="E76" s="94">
        <v>13</v>
      </c>
      <c r="G76" s="286"/>
      <c r="H76" s="286"/>
      <c r="I76" s="281"/>
      <c r="J76" s="277"/>
      <c r="K76" s="277"/>
      <c r="L76" s="275"/>
    </row>
    <row r="77" spans="1:12" x14ac:dyDescent="0.25">
      <c r="A77" s="94" t="s">
        <v>129</v>
      </c>
      <c r="B77" s="224">
        <v>2469311.2243214278</v>
      </c>
      <c r="C77" s="224">
        <v>223122.45454178163</v>
      </c>
      <c r="D77" s="224">
        <f>SUM(B77:C77)</f>
        <v>2692433.6788632092</v>
      </c>
      <c r="E77" s="94">
        <v>15</v>
      </c>
      <c r="G77" s="286"/>
      <c r="H77" s="286"/>
      <c r="I77" s="281"/>
      <c r="J77" s="277"/>
      <c r="K77" s="277"/>
      <c r="L77" s="275"/>
    </row>
    <row r="78" spans="1:12" x14ac:dyDescent="0.25">
      <c r="A78" s="226" t="s">
        <v>91</v>
      </c>
      <c r="B78" s="227" t="s">
        <v>132</v>
      </c>
      <c r="C78" s="227" t="s">
        <v>132</v>
      </c>
      <c r="D78" s="227" t="s">
        <v>132</v>
      </c>
      <c r="E78" s="111">
        <v>1</v>
      </c>
      <c r="G78" s="286"/>
      <c r="H78" s="286"/>
      <c r="I78" s="277"/>
      <c r="J78" s="277"/>
      <c r="K78" s="277"/>
      <c r="L78" s="275"/>
    </row>
    <row r="79" spans="1:12" x14ac:dyDescent="0.25">
      <c r="A79" s="94" t="s">
        <v>92</v>
      </c>
      <c r="B79" s="224">
        <v>76718.024999999994</v>
      </c>
      <c r="C79" s="224">
        <v>0</v>
      </c>
      <c r="D79" s="224">
        <v>76718.024999999994</v>
      </c>
      <c r="E79" s="94">
        <v>4</v>
      </c>
      <c r="G79" s="286"/>
      <c r="H79" s="286"/>
      <c r="I79" s="277"/>
      <c r="J79" s="277"/>
      <c r="K79" s="277"/>
      <c r="L79" s="275"/>
    </row>
    <row r="80" spans="1:12" x14ac:dyDescent="0.25">
      <c r="G80" s="277"/>
      <c r="H80" s="277"/>
      <c r="I80" s="277"/>
      <c r="J80" s="277"/>
      <c r="K80" s="277"/>
      <c r="L80" s="275"/>
    </row>
    <row r="84" spans="4:4" x14ac:dyDescent="0.25">
      <c r="D84" s="132"/>
    </row>
  </sheetData>
  <mergeCells count="10">
    <mergeCell ref="A72:E72"/>
    <mergeCell ref="E49:E50"/>
    <mergeCell ref="A56:E56"/>
    <mergeCell ref="E32:E33"/>
    <mergeCell ref="A39:E39"/>
    <mergeCell ref="A8:E8"/>
    <mergeCell ref="E17:E18"/>
    <mergeCell ref="A23:E23"/>
    <mergeCell ref="G66:H66"/>
    <mergeCell ref="E65:E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
  <sheetViews>
    <sheetView showGridLines="0" topLeftCell="V1" zoomScale="96" zoomScaleNormal="96" workbookViewId="0">
      <selection activeCell="P24" sqref="P24"/>
    </sheetView>
  </sheetViews>
  <sheetFormatPr baseColWidth="10" defaultColWidth="11.42578125" defaultRowHeight="12.75" x14ac:dyDescent="0.2"/>
  <cols>
    <col min="1" max="1" width="8" style="148" customWidth="1"/>
    <col min="2" max="2" width="11.7109375" style="148" bestFit="1" customWidth="1"/>
    <col min="3" max="3" width="12.85546875" style="148" bestFit="1" customWidth="1"/>
    <col min="4" max="4" width="11.7109375" style="148" bestFit="1" customWidth="1"/>
    <col min="5" max="5" width="12.85546875" style="148" bestFit="1" customWidth="1"/>
    <col min="6" max="6" width="11.7109375" style="148" bestFit="1" customWidth="1"/>
    <col min="7" max="7" width="12.85546875" style="148" bestFit="1" customWidth="1"/>
    <col min="8" max="8" width="11.7109375" style="148" bestFit="1" customWidth="1"/>
    <col min="9" max="9" width="12.85546875" style="148" bestFit="1" customWidth="1"/>
    <col min="10" max="10" width="11.7109375" style="148" bestFit="1" customWidth="1"/>
    <col min="11" max="11" width="12.85546875" style="148" bestFit="1" customWidth="1"/>
    <col min="12" max="12" width="11.7109375" style="148" bestFit="1" customWidth="1"/>
    <col min="13" max="13" width="12.85546875" style="148" bestFit="1" customWidth="1"/>
    <col min="14" max="14" width="11.7109375" style="148" bestFit="1" customWidth="1"/>
    <col min="15" max="15" width="12.85546875" style="148" bestFit="1" customWidth="1"/>
    <col min="16" max="16" width="11.7109375" style="148" bestFit="1" customWidth="1"/>
    <col min="17" max="17" width="12.85546875" style="148" bestFit="1" customWidth="1"/>
    <col min="18" max="18" width="11.7109375" style="148" bestFit="1" customWidth="1"/>
    <col min="19" max="19" width="12.85546875" style="148" bestFit="1" customWidth="1"/>
    <col min="20" max="20" width="11.7109375" style="148" bestFit="1" customWidth="1"/>
    <col min="21" max="21" width="12.85546875" style="148" bestFit="1" customWidth="1"/>
    <col min="22" max="22" width="11.7109375" style="148" bestFit="1" customWidth="1"/>
    <col min="23" max="23" width="12.85546875" style="148" bestFit="1" customWidth="1"/>
    <col min="24" max="24" width="11.7109375" style="148" bestFit="1" customWidth="1"/>
    <col min="25" max="25" width="12.85546875" style="148" bestFit="1" customWidth="1"/>
    <col min="26" max="26" width="11.7109375" style="148" bestFit="1" customWidth="1"/>
    <col min="27" max="27" width="12.85546875" style="148" bestFit="1" customWidth="1"/>
    <col min="28" max="28" width="11.42578125" style="148"/>
    <col min="29" max="29" width="12.85546875" style="148" bestFit="1" customWidth="1"/>
    <col min="30" max="16384" width="11.42578125" style="148"/>
  </cols>
  <sheetData>
    <row r="1" spans="1:29" x14ac:dyDescent="0.2">
      <c r="A1" s="149" t="s">
        <v>65</v>
      </c>
    </row>
    <row r="3" spans="1:29" ht="18" customHeight="1" x14ac:dyDescent="0.2">
      <c r="A3" s="150"/>
      <c r="B3" s="415">
        <v>2009</v>
      </c>
      <c r="C3" s="415"/>
      <c r="D3" s="415">
        <v>2010</v>
      </c>
      <c r="E3" s="415"/>
      <c r="F3" s="415">
        <v>2011</v>
      </c>
      <c r="G3" s="415"/>
      <c r="H3" s="415">
        <v>2012</v>
      </c>
      <c r="I3" s="415"/>
      <c r="J3" s="415">
        <v>2013</v>
      </c>
      <c r="K3" s="415"/>
      <c r="L3" s="415">
        <v>2014</v>
      </c>
      <c r="M3" s="415"/>
      <c r="N3" s="415">
        <v>2015</v>
      </c>
      <c r="O3" s="415"/>
      <c r="P3" s="415">
        <v>2016</v>
      </c>
      <c r="Q3" s="415"/>
      <c r="R3" s="415">
        <v>2017</v>
      </c>
      <c r="S3" s="415"/>
      <c r="T3" s="415">
        <v>2018</v>
      </c>
      <c r="U3" s="415"/>
      <c r="V3" s="414">
        <v>2019</v>
      </c>
      <c r="W3" s="414"/>
      <c r="X3" s="414">
        <v>2020</v>
      </c>
      <c r="Y3" s="414"/>
      <c r="Z3" s="414">
        <v>2021</v>
      </c>
      <c r="AA3" s="414"/>
      <c r="AB3" s="413">
        <v>2022</v>
      </c>
      <c r="AC3" s="413"/>
    </row>
    <row r="4" spans="1:29" x14ac:dyDescent="0.2">
      <c r="A4" s="151"/>
      <c r="B4" s="152" t="s">
        <v>10</v>
      </c>
      <c r="C4" s="152" t="s">
        <v>44</v>
      </c>
      <c r="D4" s="152" t="s">
        <v>10</v>
      </c>
      <c r="E4" s="152" t="s">
        <v>44</v>
      </c>
      <c r="F4" s="152" t="s">
        <v>10</v>
      </c>
      <c r="G4" s="152" t="s">
        <v>44</v>
      </c>
      <c r="H4" s="152" t="s">
        <v>10</v>
      </c>
      <c r="I4" s="152" t="s">
        <v>44</v>
      </c>
      <c r="J4" s="152" t="s">
        <v>10</v>
      </c>
      <c r="K4" s="152" t="s">
        <v>44</v>
      </c>
      <c r="L4" s="152" t="s">
        <v>10</v>
      </c>
      <c r="M4" s="152" t="s">
        <v>44</v>
      </c>
      <c r="N4" s="152" t="s">
        <v>10</v>
      </c>
      <c r="O4" s="152" t="s">
        <v>44</v>
      </c>
      <c r="P4" s="152" t="s">
        <v>10</v>
      </c>
      <c r="Q4" s="152" t="s">
        <v>44</v>
      </c>
      <c r="R4" s="152" t="s">
        <v>10</v>
      </c>
      <c r="S4" s="152" t="s">
        <v>44</v>
      </c>
      <c r="T4" s="152" t="s">
        <v>10</v>
      </c>
      <c r="U4" s="152" t="s">
        <v>44</v>
      </c>
      <c r="V4" s="153" t="s">
        <v>10</v>
      </c>
      <c r="W4" s="153" t="s">
        <v>44</v>
      </c>
      <c r="X4" s="153" t="s">
        <v>10</v>
      </c>
      <c r="Y4" s="153" t="s">
        <v>44</v>
      </c>
      <c r="Z4" s="153" t="s">
        <v>10</v>
      </c>
      <c r="AA4" s="153" t="s">
        <v>44</v>
      </c>
      <c r="AB4" s="153" t="s">
        <v>10</v>
      </c>
      <c r="AC4" s="153" t="s">
        <v>44</v>
      </c>
    </row>
    <row r="5" spans="1:29" x14ac:dyDescent="0.2">
      <c r="A5" s="154" t="s">
        <v>18</v>
      </c>
      <c r="B5" s="155">
        <v>5908859.3982395194</v>
      </c>
      <c r="C5" s="155">
        <v>13719811.817086441</v>
      </c>
      <c r="D5" s="155">
        <v>6022675.008662641</v>
      </c>
      <c r="E5" s="155">
        <v>13738572.131578779</v>
      </c>
      <c r="F5" s="155">
        <v>6285291.1480422514</v>
      </c>
      <c r="G5" s="155">
        <v>13748058.309045076</v>
      </c>
      <c r="H5" s="155">
        <v>6265278.1452036249</v>
      </c>
      <c r="I5" s="155">
        <v>13763064.804430366</v>
      </c>
      <c r="J5" s="155">
        <v>6286152.7961784368</v>
      </c>
      <c r="K5" s="155">
        <v>13778251.975879697</v>
      </c>
      <c r="L5" s="155">
        <v>6316313.9421454538</v>
      </c>
      <c r="M5" s="155">
        <v>13783417.466060998</v>
      </c>
      <c r="N5" s="155">
        <v>7363769</v>
      </c>
      <c r="O5" s="155">
        <v>13825030</v>
      </c>
      <c r="P5" s="156">
        <v>7363769.0557837887</v>
      </c>
      <c r="Q5" s="102">
        <v>13825029.749326438</v>
      </c>
      <c r="R5" s="156">
        <v>7383423.68222233</v>
      </c>
      <c r="S5" s="102">
        <v>13833014.676436134</v>
      </c>
      <c r="T5" s="156">
        <v>7402026.8506147955</v>
      </c>
      <c r="U5" s="156">
        <v>13839509.364692714</v>
      </c>
      <c r="V5" s="157">
        <v>7403238.5981359733</v>
      </c>
      <c r="W5" s="157">
        <v>13849073.283239182</v>
      </c>
      <c r="X5" s="157">
        <v>7455092.4616621248</v>
      </c>
      <c r="Y5" s="157">
        <v>13846016.344684036</v>
      </c>
      <c r="Z5" s="157">
        <v>7461136.1806315184</v>
      </c>
      <c r="AA5" s="157">
        <v>13850801.549390879</v>
      </c>
      <c r="AB5" s="157">
        <f>+'Indicador 39_Tabla2'!B68</f>
        <v>7481556.2525821421</v>
      </c>
      <c r="AC5" s="157">
        <f>+'Indicador 39_Tabla2'!B69</f>
        <v>13868491.773830568</v>
      </c>
    </row>
    <row r="6" spans="1:29" x14ac:dyDescent="0.2">
      <c r="A6" s="154" t="s">
        <v>45</v>
      </c>
      <c r="B6" s="155">
        <v>266016.42467694543</v>
      </c>
      <c r="C6" s="155">
        <v>1043748.295432481</v>
      </c>
      <c r="D6" s="155">
        <v>265807.20132293494</v>
      </c>
      <c r="E6" s="155">
        <v>1043627.610376992</v>
      </c>
      <c r="F6" s="155">
        <v>496953.08574059384</v>
      </c>
      <c r="G6" s="155">
        <v>1035475.2443315582</v>
      </c>
      <c r="H6" s="155">
        <v>495244.48987275513</v>
      </c>
      <c r="I6" s="155">
        <v>1034992.7645510444</v>
      </c>
      <c r="J6" s="155">
        <v>488307.22226027923</v>
      </c>
      <c r="K6" s="155">
        <v>1028089.6791419479</v>
      </c>
      <c r="L6" s="155">
        <v>500808.80319718987</v>
      </c>
      <c r="M6" s="155">
        <v>7159304.6642442131</v>
      </c>
      <c r="N6" s="155">
        <v>511448</v>
      </c>
      <c r="O6" s="155">
        <v>8432232</v>
      </c>
      <c r="P6" s="156">
        <v>511447.99768153328</v>
      </c>
      <c r="Q6" s="102">
        <v>8432232.2781643532</v>
      </c>
      <c r="R6" s="156">
        <v>511446.58675645903</v>
      </c>
      <c r="S6" s="102">
        <v>8432232.3040803112</v>
      </c>
      <c r="T6" s="156">
        <v>5175131.0579434484</v>
      </c>
      <c r="U6" s="156">
        <v>8432215.426377641</v>
      </c>
      <c r="V6" s="157">
        <v>5256610.7993327957</v>
      </c>
      <c r="W6" s="157">
        <v>8432208.5238367654</v>
      </c>
      <c r="X6" s="157">
        <v>5257161.118490845</v>
      </c>
      <c r="Y6" s="157">
        <v>8432199.3567711189</v>
      </c>
      <c r="Z6" s="157">
        <v>5283829.00280408</v>
      </c>
      <c r="AA6" s="157">
        <v>8432140.164393045</v>
      </c>
      <c r="AB6" s="157">
        <f>+'Indicador 39_Tabla2'!C68</f>
        <v>5283829.9647889575</v>
      </c>
      <c r="AC6" s="157">
        <f>+'Indicador 39_Tabla2'!C69</f>
        <v>8458836.2537816782</v>
      </c>
    </row>
  </sheetData>
  <mergeCells count="14">
    <mergeCell ref="B3:C3"/>
    <mergeCell ref="D3:E3"/>
    <mergeCell ref="F3:G3"/>
    <mergeCell ref="H3:I3"/>
    <mergeCell ref="T3:U3"/>
    <mergeCell ref="R3:S3"/>
    <mergeCell ref="N3:O3"/>
    <mergeCell ref="L3:M3"/>
    <mergeCell ref="J3:K3"/>
    <mergeCell ref="AB3:AC3"/>
    <mergeCell ref="Z3:AA3"/>
    <mergeCell ref="X3:Y3"/>
    <mergeCell ref="P3:Q3"/>
    <mergeCell ref="V3:W3"/>
  </mergeCells>
  <phoneticPr fontId="6"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topLeftCell="A19" zoomScaleNormal="100" workbookViewId="0">
      <selection activeCell="A19" sqref="A19"/>
    </sheetView>
  </sheetViews>
  <sheetFormatPr baseColWidth="10" defaultColWidth="11.42578125" defaultRowHeight="13.5" customHeight="1" x14ac:dyDescent="0.25"/>
  <cols>
    <col min="1" max="1" width="5.42578125" style="4" bestFit="1" customWidth="1"/>
    <col min="2" max="2" width="18.42578125" style="4" bestFit="1" customWidth="1"/>
    <col min="3" max="3" width="18.28515625" style="7" bestFit="1" customWidth="1"/>
    <col min="4" max="4" width="14.28515625" style="4" bestFit="1" customWidth="1"/>
    <col min="5" max="5" width="14" style="4" customWidth="1"/>
    <col min="6" max="6" width="16.28515625" style="4" bestFit="1" customWidth="1"/>
    <col min="7" max="7" width="13.7109375" style="4" bestFit="1" customWidth="1"/>
    <col min="8" max="8" width="12.7109375" style="4" bestFit="1" customWidth="1"/>
    <col min="9" max="9" width="18.42578125" style="4" bestFit="1" customWidth="1"/>
    <col min="10" max="10" width="12.5703125" style="4" bestFit="1" customWidth="1"/>
    <col min="11" max="16384" width="11.42578125" style="4"/>
  </cols>
  <sheetData>
    <row r="1" spans="1:9" ht="15.75" x14ac:dyDescent="0.25">
      <c r="A1" s="84" t="s">
        <v>1</v>
      </c>
      <c r="B1" s="85" t="s">
        <v>71</v>
      </c>
      <c r="C1" s="85" t="s">
        <v>72</v>
      </c>
      <c r="D1" s="84" t="s">
        <v>20</v>
      </c>
      <c r="E1" s="86" t="s">
        <v>73</v>
      </c>
    </row>
    <row r="2" spans="1:9" ht="13.5" customHeight="1" x14ac:dyDescent="0.25">
      <c r="A2" s="87" t="s">
        <v>2</v>
      </c>
      <c r="B2" s="88">
        <v>9028.693251929999</v>
      </c>
      <c r="C2" s="88">
        <v>0</v>
      </c>
      <c r="D2" s="49">
        <v>9028.693251929999</v>
      </c>
      <c r="E2" s="89"/>
      <c r="G2" s="20"/>
      <c r="H2" s="20"/>
      <c r="I2" s="20"/>
    </row>
    <row r="3" spans="1:9" ht="13.5" customHeight="1" x14ac:dyDescent="0.25">
      <c r="A3" s="87" t="s">
        <v>3</v>
      </c>
      <c r="B3" s="88">
        <v>10757.311044679998</v>
      </c>
      <c r="C3" s="88">
        <v>41727.101034590727</v>
      </c>
      <c r="D3" s="49">
        <v>52484.412079270725</v>
      </c>
      <c r="E3" s="89"/>
      <c r="G3" s="19"/>
      <c r="H3" s="19"/>
      <c r="I3" s="19"/>
    </row>
    <row r="4" spans="1:9" ht="13.5" customHeight="1" x14ac:dyDescent="0.25">
      <c r="A4" s="87" t="s">
        <v>4</v>
      </c>
      <c r="B4" s="88">
        <v>43949.619433389998</v>
      </c>
      <c r="C4" s="88">
        <v>41727.101034590727</v>
      </c>
      <c r="D4" s="49">
        <v>85676.720467980718</v>
      </c>
      <c r="E4" s="89"/>
      <c r="G4" s="19"/>
      <c r="H4" s="19"/>
      <c r="I4" s="19"/>
    </row>
    <row r="5" spans="1:9" ht="13.5" customHeight="1" x14ac:dyDescent="0.25">
      <c r="A5" s="87" t="s">
        <v>5</v>
      </c>
      <c r="B5" s="88">
        <v>46001.939680069998</v>
      </c>
      <c r="C5" s="88">
        <v>41727.101034590727</v>
      </c>
      <c r="D5" s="49">
        <v>87729.040714660718</v>
      </c>
      <c r="E5" s="89"/>
      <c r="F5" s="5"/>
      <c r="G5" s="19"/>
      <c r="H5" s="19"/>
      <c r="I5" s="19"/>
    </row>
    <row r="6" spans="1:9" ht="13.5" customHeight="1" thickBot="1" x14ac:dyDescent="0.3">
      <c r="A6" s="87" t="s">
        <v>0</v>
      </c>
      <c r="B6" s="88">
        <v>46001.939680069998</v>
      </c>
      <c r="C6" s="88">
        <v>64627.615841749473</v>
      </c>
      <c r="D6" s="49">
        <v>110629.55552181948</v>
      </c>
      <c r="E6" s="89"/>
      <c r="G6" s="19"/>
      <c r="H6" s="19"/>
      <c r="I6" s="19"/>
    </row>
    <row r="7" spans="1:9" ht="13.5" customHeight="1" x14ac:dyDescent="0.25">
      <c r="A7" s="87" t="s">
        <v>6</v>
      </c>
      <c r="B7" s="88">
        <v>604736.96699483332</v>
      </c>
      <c r="C7" s="88">
        <v>64627.615841749473</v>
      </c>
      <c r="D7" s="49">
        <v>669364.58283658279</v>
      </c>
      <c r="E7" s="89"/>
      <c r="G7" s="416" t="s">
        <v>79</v>
      </c>
      <c r="H7" s="417"/>
      <c r="I7" s="418"/>
    </row>
    <row r="8" spans="1:9" ht="13.5" customHeight="1" x14ac:dyDescent="0.25">
      <c r="A8" s="87" t="s">
        <v>7</v>
      </c>
      <c r="B8" s="88">
        <v>1047579.7399750066</v>
      </c>
      <c r="C8" s="88">
        <v>64627.615841749473</v>
      </c>
      <c r="D8" s="49">
        <v>1112207.3558167559</v>
      </c>
      <c r="E8" s="89"/>
      <c r="G8" s="161" t="s">
        <v>18</v>
      </c>
      <c r="H8" s="162" t="s">
        <v>19</v>
      </c>
      <c r="I8" s="163" t="s">
        <v>20</v>
      </c>
    </row>
    <row r="9" spans="1:9" ht="13.5" customHeight="1" thickBot="1" x14ac:dyDescent="0.3">
      <c r="A9" s="87" t="s">
        <v>8</v>
      </c>
      <c r="B9" s="88">
        <v>2428395.9989813231</v>
      </c>
      <c r="C9" s="88">
        <v>64627.615841749473</v>
      </c>
      <c r="D9" s="49">
        <v>2493023.6148230727</v>
      </c>
      <c r="E9" s="89"/>
      <c r="G9" s="164">
        <v>11793720.427482845</v>
      </c>
      <c r="H9" s="165">
        <v>5474947.4287648099</v>
      </c>
      <c r="I9" s="166">
        <f>SUM(G9:H9)</f>
        <v>17268667.856247656</v>
      </c>
    </row>
    <row r="10" spans="1:9" ht="13.5" customHeight="1" x14ac:dyDescent="0.25">
      <c r="A10" s="87">
        <v>2013</v>
      </c>
      <c r="B10" s="88">
        <v>2759830.2336569224</v>
      </c>
      <c r="C10" s="88">
        <v>64663.53747534367</v>
      </c>
      <c r="D10" s="49">
        <v>2824493.7711322661</v>
      </c>
      <c r="E10" s="49"/>
      <c r="G10" s="419">
        <v>2019</v>
      </c>
      <c r="H10" s="420"/>
      <c r="I10" s="421"/>
    </row>
    <row r="11" spans="1:9" ht="13.5" customHeight="1" thickBot="1" x14ac:dyDescent="0.3">
      <c r="A11" s="87">
        <v>2014</v>
      </c>
      <c r="B11" s="88">
        <v>4409629.6413471121</v>
      </c>
      <c r="C11" s="88">
        <v>3161634.4614033904</v>
      </c>
      <c r="D11" s="49">
        <v>7571264.1027505025</v>
      </c>
      <c r="E11" s="86"/>
      <c r="G11" s="167">
        <v>11794107.771416709</v>
      </c>
      <c r="H11" s="168">
        <v>5475132.6214224314</v>
      </c>
      <c r="I11" s="169">
        <v>17269240.392839145</v>
      </c>
    </row>
    <row r="12" spans="1:9" ht="12" customHeight="1" x14ac:dyDescent="0.25">
      <c r="A12" s="90">
        <v>2015</v>
      </c>
      <c r="B12" s="88">
        <v>8859983.9080232251</v>
      </c>
      <c r="C12" s="88">
        <v>4646473.4383873902</v>
      </c>
      <c r="D12" s="49">
        <v>13506457.346410615</v>
      </c>
      <c r="E12" s="91">
        <v>65.598133402300306</v>
      </c>
      <c r="G12" s="419">
        <v>2020</v>
      </c>
      <c r="H12" s="420"/>
      <c r="I12" s="421"/>
    </row>
    <row r="13" spans="1:9" ht="13.5" customHeight="1" thickBot="1" x14ac:dyDescent="0.3">
      <c r="A13" s="92">
        <v>2016</v>
      </c>
      <c r="B13" s="88">
        <v>9748019.0191436019</v>
      </c>
      <c r="C13" s="88">
        <v>4651466.2876771605</v>
      </c>
      <c r="D13" s="49">
        <v>14399485.306820761</v>
      </c>
      <c r="E13" s="91">
        <v>67.696996187260609</v>
      </c>
      <c r="F13" s="5"/>
      <c r="G13" s="260">
        <v>11863625.616829317</v>
      </c>
      <c r="H13" s="261">
        <v>5475131.0362894153</v>
      </c>
      <c r="I13" s="262">
        <f>SUM(G13:H13)</f>
        <v>17338756.653118733</v>
      </c>
    </row>
    <row r="14" spans="1:9" ht="13.5" customHeight="1" x14ac:dyDescent="0.25">
      <c r="A14" s="92">
        <v>2017</v>
      </c>
      <c r="B14" s="88">
        <v>10780801.925854644</v>
      </c>
      <c r="C14" s="88">
        <v>4651466.2876771605</v>
      </c>
      <c r="D14" s="49">
        <v>15432268.213531803</v>
      </c>
      <c r="E14" s="91">
        <v>69.858829413044319</v>
      </c>
      <c r="F14" s="5"/>
      <c r="G14" s="422">
        <v>2021</v>
      </c>
      <c r="H14" s="423"/>
      <c r="I14" s="424"/>
    </row>
    <row r="15" spans="1:9" ht="13.5" customHeight="1" thickBot="1" x14ac:dyDescent="0.3">
      <c r="A15" s="92">
        <v>2018</v>
      </c>
      <c r="B15" s="88">
        <v>10780801.925854644</v>
      </c>
      <c r="C15" s="137">
        <v>6481294.6511890739</v>
      </c>
      <c r="D15" s="49">
        <v>17262096.57704372</v>
      </c>
      <c r="E15" s="91">
        <v>62.453606824281529</v>
      </c>
      <c r="F15" s="5"/>
      <c r="G15" s="263">
        <v>11868485.10142586</v>
      </c>
      <c r="H15" s="264">
        <v>5475073.2889481094</v>
      </c>
      <c r="I15" s="265">
        <f>SUM(G15:H15)</f>
        <v>17343558.390373968</v>
      </c>
    </row>
    <row r="16" spans="1:9" ht="13.5" customHeight="1" x14ac:dyDescent="0.25">
      <c r="A16" s="92">
        <v>2019</v>
      </c>
      <c r="B16" s="88">
        <v>10847236.568</v>
      </c>
      <c r="C16" s="137">
        <f>D16-B16</f>
        <v>6422003.8220000006</v>
      </c>
      <c r="D16" s="49">
        <v>17269240.390000001</v>
      </c>
      <c r="E16" s="91">
        <f>B16*100/D$16</f>
        <v>62.812470745854263</v>
      </c>
      <c r="F16" s="5"/>
      <c r="G16" s="422">
        <v>2022</v>
      </c>
      <c r="H16" s="423"/>
      <c r="I16" s="424"/>
    </row>
    <row r="17" spans="1:10" ht="13.5" customHeight="1" thickBot="1" x14ac:dyDescent="0.3">
      <c r="A17" s="92">
        <v>2020</v>
      </c>
      <c r="B17" s="88">
        <v>10980001.510401029</v>
      </c>
      <c r="C17" s="137">
        <v>6358755.1427177144</v>
      </c>
      <c r="D17" s="49">
        <f>SUM(B17:C17)</f>
        <v>17338756.653118744</v>
      </c>
      <c r="E17" s="91">
        <f>B17*100/D17</f>
        <v>63.326348769224133</v>
      </c>
      <c r="F17" s="5"/>
      <c r="G17" s="263">
        <f>+'Indicador 39_Tabla2'!B70</f>
        <v>11882927.758717729</v>
      </c>
      <c r="H17" s="264">
        <f>+'Indicador 39_Tabla2'!C70</f>
        <v>5501788.0900718132</v>
      </c>
      <c r="I17" s="265">
        <f>SUM(G17:H17)</f>
        <v>17384715.848789543</v>
      </c>
    </row>
    <row r="18" spans="1:10" ht="13.5" customHeight="1" x14ac:dyDescent="0.25">
      <c r="A18" s="92">
        <v>2021</v>
      </c>
      <c r="B18" s="88">
        <v>12052490.102469999</v>
      </c>
      <c r="C18" s="137">
        <v>5291068.2770929998</v>
      </c>
      <c r="D18" s="49">
        <f>SUM(B18:C18)</f>
        <v>17343558.379563</v>
      </c>
      <c r="E18" s="91">
        <f>B18*100/D18</f>
        <v>69.492602606119192</v>
      </c>
    </row>
    <row r="19" spans="1:10" ht="13.5" customHeight="1" x14ac:dyDescent="0.25">
      <c r="A19" s="394">
        <v>2022</v>
      </c>
      <c r="B19" s="391">
        <v>12093218.358258145</v>
      </c>
      <c r="C19" s="392">
        <v>5291497.490531398</v>
      </c>
      <c r="D19" s="393">
        <f>SUM(B19:C19)</f>
        <v>17384715.848789543</v>
      </c>
      <c r="E19" s="380">
        <f>B19*100/D19</f>
        <v>69.56235847306165</v>
      </c>
    </row>
    <row r="20" spans="1:10" ht="13.5" customHeight="1" x14ac:dyDescent="0.25">
      <c r="A20" s="18"/>
      <c r="B20" s="18"/>
      <c r="C20" s="16"/>
      <c r="D20" s="5"/>
      <c r="I20" s="381"/>
      <c r="J20" s="5"/>
    </row>
    <row r="21" spans="1:10" ht="13.5" customHeight="1" x14ac:dyDescent="0.25">
      <c r="E21" s="5"/>
      <c r="G21" s="6"/>
      <c r="H21" s="6"/>
      <c r="I21" s="6"/>
    </row>
    <row r="22" spans="1:10" ht="15" x14ac:dyDescent="0.25"/>
    <row r="23" spans="1:10" ht="13.5" customHeight="1" x14ac:dyDescent="0.25">
      <c r="H23" s="5"/>
    </row>
    <row r="40" ht="15" x14ac:dyDescent="0.25"/>
  </sheetData>
  <mergeCells count="5">
    <mergeCell ref="G7:I7"/>
    <mergeCell ref="G10:I10"/>
    <mergeCell ref="G12:I12"/>
    <mergeCell ref="G14:I14"/>
    <mergeCell ref="G16:I16"/>
  </mergeCells>
  <phoneticPr fontId="6" type="noConversion"/>
  <pageMargins left="0.75" right="0.75" top="0.38" bottom="0.72" header="0" footer="0"/>
  <pageSetup paperSize="8" orientation="landscape" r:id="rId1"/>
  <headerFooter alignWithMargins="0"/>
  <ignoredErrors>
    <ignoredError sqref="D17:D18" formulaRange="1"/>
    <ignoredError sqref="A2:A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3"/>
  <sheetViews>
    <sheetView showGridLines="0" topLeftCell="A97" zoomScale="80" zoomScaleNormal="80" workbookViewId="0">
      <selection activeCell="U128" sqref="U128"/>
    </sheetView>
  </sheetViews>
  <sheetFormatPr baseColWidth="10" defaultColWidth="11.5703125" defaultRowHeight="12.75" x14ac:dyDescent="0.2"/>
  <cols>
    <col min="1" max="1" width="28.7109375" style="158" customWidth="1"/>
    <col min="2" max="2" width="19" style="158" customWidth="1"/>
    <col min="3" max="3" width="15.5703125" style="158" customWidth="1"/>
    <col min="4" max="4" width="17.7109375" style="158" customWidth="1"/>
    <col min="5" max="5" width="18" style="158" customWidth="1"/>
    <col min="6" max="6" width="18.42578125" style="158" customWidth="1"/>
    <col min="7" max="7" width="9.28515625" style="158" customWidth="1"/>
    <col min="8" max="8" width="12.7109375" style="158" bestFit="1" customWidth="1"/>
    <col min="9" max="9" width="12.42578125" style="158" bestFit="1" customWidth="1"/>
    <col min="10" max="10" width="19.7109375" style="158" bestFit="1" customWidth="1"/>
    <col min="11" max="11" width="13.28515625" style="158" customWidth="1"/>
    <col min="12" max="14" width="13.7109375" style="158" customWidth="1"/>
    <col min="15" max="15" width="2.7109375" style="158" customWidth="1"/>
    <col min="16" max="16" width="15.140625" style="158" customWidth="1"/>
    <col min="17" max="17" width="15" style="158" customWidth="1"/>
    <col min="18" max="18" width="23.28515625" style="158" bestFit="1" customWidth="1"/>
    <col min="19" max="19" width="15.28515625" style="158" customWidth="1"/>
    <col min="20" max="20" width="11.7109375" style="158" bestFit="1" customWidth="1"/>
    <col min="21" max="21" width="28" style="158" bestFit="1" customWidth="1"/>
    <col min="22" max="22" width="18.42578125" style="158" customWidth="1"/>
    <col min="23" max="16384" width="11.5703125" style="158"/>
  </cols>
  <sheetData>
    <row r="1" spans="1:21" ht="39.75" customHeight="1" thickBot="1" x14ac:dyDescent="0.25">
      <c r="A1" s="441" t="s">
        <v>123</v>
      </c>
      <c r="B1" s="437" t="s">
        <v>106</v>
      </c>
      <c r="C1" s="438"/>
      <c r="D1" s="438"/>
      <c r="E1" s="438"/>
      <c r="F1" s="440"/>
      <c r="G1" s="437" t="s">
        <v>107</v>
      </c>
      <c r="H1" s="438"/>
      <c r="I1" s="438"/>
      <c r="J1" s="438"/>
      <c r="K1" s="439"/>
      <c r="L1" s="434" t="s">
        <v>124</v>
      </c>
      <c r="M1" s="435"/>
      <c r="N1" s="436"/>
      <c r="O1" s="179"/>
      <c r="P1" s="160"/>
      <c r="Q1" s="160"/>
      <c r="R1" s="160"/>
      <c r="S1" s="160"/>
      <c r="T1" s="432" t="s">
        <v>120</v>
      </c>
      <c r="U1" s="433"/>
    </row>
    <row r="2" spans="1:21" ht="51" x14ac:dyDescent="0.2">
      <c r="A2" s="442"/>
      <c r="B2" s="180" t="s">
        <v>9</v>
      </c>
      <c r="C2" s="181" t="s">
        <v>96</v>
      </c>
      <c r="D2" s="181" t="s">
        <v>97</v>
      </c>
      <c r="E2" s="182" t="s">
        <v>20</v>
      </c>
      <c r="F2" s="182" t="s">
        <v>108</v>
      </c>
      <c r="G2" s="183" t="s">
        <v>9</v>
      </c>
      <c r="H2" s="184" t="s">
        <v>96</v>
      </c>
      <c r="I2" s="184" t="s">
        <v>97</v>
      </c>
      <c r="J2" s="181" t="s">
        <v>20</v>
      </c>
      <c r="K2" s="185" t="s">
        <v>108</v>
      </c>
      <c r="L2" s="186" t="s">
        <v>96</v>
      </c>
      <c r="M2" s="184" t="s">
        <v>97</v>
      </c>
      <c r="N2" s="187" t="s">
        <v>20</v>
      </c>
      <c r="O2" s="160"/>
      <c r="P2" s="215">
        <v>2020</v>
      </c>
      <c r="Q2" s="210" t="s">
        <v>119</v>
      </c>
      <c r="R2" s="210" t="s">
        <v>97</v>
      </c>
      <c r="S2" s="210" t="s">
        <v>20</v>
      </c>
      <c r="T2" s="213" t="s">
        <v>121</v>
      </c>
      <c r="U2" s="214" t="s">
        <v>122</v>
      </c>
    </row>
    <row r="3" spans="1:21" x14ac:dyDescent="0.2">
      <c r="A3" s="188" t="s">
        <v>66</v>
      </c>
      <c r="B3" s="189">
        <v>190</v>
      </c>
      <c r="C3" s="93">
        <v>2539086.8954250789</v>
      </c>
      <c r="D3" s="93">
        <v>68804.648016969426</v>
      </c>
      <c r="E3" s="93">
        <v>2607891.5434420481</v>
      </c>
      <c r="F3" s="93">
        <v>28.979907541785003</v>
      </c>
      <c r="G3" s="135">
        <v>63</v>
      </c>
      <c r="H3" s="134">
        <v>1634926.0530777834</v>
      </c>
      <c r="I3" s="134">
        <v>30351.204204177979</v>
      </c>
      <c r="J3" s="134">
        <v>1665277.2572819614</v>
      </c>
      <c r="K3" s="134">
        <v>18.660253786988875</v>
      </c>
      <c r="L3" s="190">
        <v>2612677.6346024321</v>
      </c>
      <c r="M3" s="134">
        <v>68804.655577497004</v>
      </c>
      <c r="N3" s="191">
        <f>SUM(L3:M3)</f>
        <v>2681482.2901799292</v>
      </c>
      <c r="P3" s="199" t="s">
        <v>16</v>
      </c>
      <c r="Q3" s="176">
        <v>13846016.352846375</v>
      </c>
      <c r="R3" s="176">
        <v>8432199.3546875026</v>
      </c>
      <c r="S3" s="176">
        <v>22278215.707533877</v>
      </c>
      <c r="T3" s="200">
        <v>27.351578033874294</v>
      </c>
      <c r="U3" s="211">
        <v>7.8575774393492948</v>
      </c>
    </row>
    <row r="4" spans="1:21" x14ac:dyDescent="0.2">
      <c r="A4" s="188" t="s">
        <v>67</v>
      </c>
      <c r="B4" s="175">
        <v>156</v>
      </c>
      <c r="C4" s="93">
        <v>1046520.2766557276</v>
      </c>
      <c r="D4" s="93">
        <v>0</v>
      </c>
      <c r="E4" s="93">
        <v>1046520.2766557276</v>
      </c>
      <c r="F4" s="93">
        <v>21.925479870699426</v>
      </c>
      <c r="G4" s="133">
        <v>48</v>
      </c>
      <c r="H4" s="134">
        <v>869795.58362668089</v>
      </c>
      <c r="I4" s="134">
        <v>0</v>
      </c>
      <c r="J4" s="134">
        <v>869795.58362668089</v>
      </c>
      <c r="K4" s="134">
        <v>18.222948934513294</v>
      </c>
      <c r="L4" s="190">
        <v>1361310.8156799909</v>
      </c>
      <c r="M4" s="134">
        <v>0</v>
      </c>
      <c r="N4" s="191">
        <f t="shared" ref="N4:N22" si="0">SUM(L4:M4)</f>
        <v>1361310.8156799909</v>
      </c>
      <c r="P4" s="201"/>
      <c r="Q4" s="177"/>
      <c r="R4" s="177"/>
      <c r="S4" s="177"/>
      <c r="T4" s="177"/>
      <c r="U4" s="212"/>
    </row>
    <row r="5" spans="1:21" x14ac:dyDescent="0.2">
      <c r="A5" s="188" t="s">
        <v>68</v>
      </c>
      <c r="B5" s="175">
        <v>153</v>
      </c>
      <c r="C5" s="93">
        <v>283167.15355541557</v>
      </c>
      <c r="D5" s="93">
        <v>7369.3401390037943</v>
      </c>
      <c r="E5" s="93">
        <v>290536.49369441939</v>
      </c>
      <c r="F5" s="93">
        <v>38.039313563526051</v>
      </c>
      <c r="G5" s="135">
        <v>43</v>
      </c>
      <c r="H5" s="134">
        <v>271201.47847564443</v>
      </c>
      <c r="I5" s="134">
        <v>6089.4592837817663</v>
      </c>
      <c r="J5" s="134">
        <v>277290.93775942619</v>
      </c>
      <c r="K5" s="134">
        <v>36.431902320224459</v>
      </c>
      <c r="L5" s="190">
        <v>347952.33871357847</v>
      </c>
      <c r="M5" s="134">
        <v>13363.848377945276</v>
      </c>
      <c r="N5" s="191">
        <f t="shared" si="0"/>
        <v>361316.18709152372</v>
      </c>
      <c r="P5" s="202" t="s">
        <v>28</v>
      </c>
      <c r="Q5" s="93">
        <v>11863625.617713122</v>
      </c>
      <c r="R5" s="93">
        <v>5475131.0354621522</v>
      </c>
      <c r="S5" s="93">
        <v>17338756.653175272</v>
      </c>
      <c r="T5" s="93">
        <v>23.43554085004704</v>
      </c>
      <c r="U5" s="191">
        <v>5.1020219390108235</v>
      </c>
    </row>
    <row r="6" spans="1:21" ht="13.5" thickBot="1" x14ac:dyDescent="0.25">
      <c r="A6" s="188" t="s">
        <v>23</v>
      </c>
      <c r="B6" s="175">
        <v>21</v>
      </c>
      <c r="C6" s="93">
        <v>135802.80033587595</v>
      </c>
      <c r="D6" s="93">
        <v>1840.3713730255349</v>
      </c>
      <c r="E6" s="93">
        <v>137643.17170890147</v>
      </c>
      <c r="F6" s="93">
        <v>25.557242676701424</v>
      </c>
      <c r="G6" s="135">
        <v>8</v>
      </c>
      <c r="H6" s="134">
        <v>78070.17968907523</v>
      </c>
      <c r="I6" s="134">
        <v>1072.6631743891517</v>
      </c>
      <c r="J6" s="134">
        <v>79142.842863464379</v>
      </c>
      <c r="K6" s="134">
        <v>14.692322420396225</v>
      </c>
      <c r="L6" s="190">
        <v>145843.45478892524</v>
      </c>
      <c r="M6" s="134">
        <v>1855.5555536137369</v>
      </c>
      <c r="N6" s="191">
        <f t="shared" si="0"/>
        <v>147699.01034253897</v>
      </c>
      <c r="P6" s="203" t="s">
        <v>42</v>
      </c>
      <c r="Q6" s="204">
        <v>10250836.954731759</v>
      </c>
      <c r="R6" s="204">
        <v>5198631.4453691542</v>
      </c>
      <c r="S6" s="204">
        <v>15449468.400100913</v>
      </c>
      <c r="T6" s="204">
        <v>20.249619799288336</v>
      </c>
      <c r="U6" s="195">
        <v>4.8443647312390112</v>
      </c>
    </row>
    <row r="7" spans="1:21" x14ac:dyDescent="0.2">
      <c r="A7" s="188" t="s">
        <v>69</v>
      </c>
      <c r="B7" s="175">
        <v>120</v>
      </c>
      <c r="C7" s="93">
        <v>1896223.5005273563</v>
      </c>
      <c r="D7" s="93">
        <v>0</v>
      </c>
      <c r="E7" s="93">
        <v>1896223.5005273563</v>
      </c>
      <c r="F7" s="93">
        <v>20.123962034441846</v>
      </c>
      <c r="G7" s="135">
        <v>70</v>
      </c>
      <c r="H7" s="134">
        <v>2001839.827230481</v>
      </c>
      <c r="I7" s="134">
        <v>0</v>
      </c>
      <c r="J7" s="134">
        <v>2001839.827230481</v>
      </c>
      <c r="K7" s="134">
        <v>21.244831461595233</v>
      </c>
      <c r="L7" s="190">
        <v>2464999.6696305564</v>
      </c>
      <c r="M7" s="134">
        <v>0</v>
      </c>
      <c r="N7" s="191">
        <f t="shared" si="0"/>
        <v>2464999.6696305564</v>
      </c>
    </row>
    <row r="8" spans="1:21" x14ac:dyDescent="0.2">
      <c r="A8" s="188" t="s">
        <v>43</v>
      </c>
      <c r="B8" s="175">
        <v>73</v>
      </c>
      <c r="C8" s="93">
        <v>1631300.4715738278</v>
      </c>
      <c r="D8" s="93">
        <v>0</v>
      </c>
      <c r="E8" s="93">
        <v>1631300.4715738278</v>
      </c>
      <c r="F8" s="93">
        <v>20.542677983031286</v>
      </c>
      <c r="G8" s="133">
        <v>39</v>
      </c>
      <c r="H8" s="134">
        <v>1633238.8704656474</v>
      </c>
      <c r="I8" s="134">
        <v>0</v>
      </c>
      <c r="J8" s="134">
        <v>1633238.8704656474</v>
      </c>
      <c r="K8" s="134">
        <v>20.567087897042345</v>
      </c>
      <c r="L8" s="190">
        <v>1830829.4149847999</v>
      </c>
      <c r="M8" s="134">
        <v>0</v>
      </c>
      <c r="N8" s="191">
        <f t="shared" si="0"/>
        <v>1830829.4149847999</v>
      </c>
    </row>
    <row r="9" spans="1:21" x14ac:dyDescent="0.2">
      <c r="A9" s="188" t="s">
        <v>70</v>
      </c>
      <c r="B9" s="175">
        <v>115</v>
      </c>
      <c r="C9" s="93">
        <v>961308.966550346</v>
      </c>
      <c r="D9" s="93">
        <v>85915.820846791423</v>
      </c>
      <c r="E9" s="93">
        <v>1047224.7873971374</v>
      </c>
      <c r="F9" s="93">
        <v>29.849568444887669</v>
      </c>
      <c r="G9" s="135">
        <v>73</v>
      </c>
      <c r="H9" s="134">
        <v>838826.29337106447</v>
      </c>
      <c r="I9" s="134">
        <v>76983.762493350412</v>
      </c>
      <c r="J9" s="134">
        <v>915810.0558644149</v>
      </c>
      <c r="K9" s="134">
        <v>26.046363581941772</v>
      </c>
      <c r="L9" s="190">
        <v>984786.50535956328</v>
      </c>
      <c r="M9" s="134">
        <v>85915.820846826638</v>
      </c>
      <c r="N9" s="191">
        <f t="shared" si="0"/>
        <v>1070702.3262063898</v>
      </c>
    </row>
    <row r="10" spans="1:21" x14ac:dyDescent="0.2">
      <c r="A10" s="188" t="s">
        <v>74</v>
      </c>
      <c r="B10" s="175">
        <v>2</v>
      </c>
      <c r="C10" s="93">
        <v>630.53030887162618</v>
      </c>
      <c r="D10" s="93">
        <v>836.20026844923211</v>
      </c>
      <c r="E10" s="93">
        <v>1466.7305773208582</v>
      </c>
      <c r="F10" s="93">
        <v>31.832854515251736</v>
      </c>
      <c r="G10" s="135">
        <v>2</v>
      </c>
      <c r="H10" s="134">
        <v>630.31764733274713</v>
      </c>
      <c r="I10" s="134">
        <v>4.272572681355437E-3</v>
      </c>
      <c r="J10" s="134">
        <v>630.32191990542844</v>
      </c>
      <c r="K10" s="134">
        <v>31.822118118074826</v>
      </c>
      <c r="L10" s="190">
        <v>630.53048004414302</v>
      </c>
      <c r="M10" s="134">
        <v>836.20026844968129</v>
      </c>
      <c r="N10" s="191">
        <f t="shared" si="0"/>
        <v>1466.7307484938242</v>
      </c>
    </row>
    <row r="11" spans="1:21" x14ac:dyDescent="0.2">
      <c r="A11" s="188" t="s">
        <v>75</v>
      </c>
      <c r="B11" s="175">
        <v>2</v>
      </c>
      <c r="C11" s="93">
        <v>46.118761147503832</v>
      </c>
      <c r="D11" s="93">
        <v>45.460994408784771</v>
      </c>
      <c r="E11" s="93">
        <v>91.579755556288603</v>
      </c>
      <c r="F11" s="93">
        <v>3.3068855572042835</v>
      </c>
      <c r="G11" s="135">
        <v>0</v>
      </c>
      <c r="H11" s="134">
        <v>0</v>
      </c>
      <c r="I11" s="134">
        <v>0</v>
      </c>
      <c r="J11" s="134">
        <v>0</v>
      </c>
      <c r="K11" s="134">
        <v>0</v>
      </c>
      <c r="L11" s="190">
        <v>46.118761147500003</v>
      </c>
      <c r="M11" s="134">
        <v>45.460994408799998</v>
      </c>
      <c r="N11" s="191">
        <f t="shared" si="0"/>
        <v>91.5797555563</v>
      </c>
    </row>
    <row r="12" spans="1:21" x14ac:dyDescent="0.2">
      <c r="A12" s="188" t="s">
        <v>24</v>
      </c>
      <c r="B12" s="175">
        <v>42</v>
      </c>
      <c r="C12" s="93">
        <v>280905.43284183485</v>
      </c>
      <c r="D12" s="93">
        <v>0</v>
      </c>
      <c r="E12" s="93">
        <v>280905.43284183485</v>
      </c>
      <c r="F12" s="93">
        <v>27.047055500298995</v>
      </c>
      <c r="G12" s="135">
        <v>17</v>
      </c>
      <c r="H12" s="134">
        <v>86327.380716634594</v>
      </c>
      <c r="I12" s="134">
        <v>0</v>
      </c>
      <c r="J12" s="134">
        <v>86327.380716634594</v>
      </c>
      <c r="K12" s="134">
        <v>8.3120551774907643</v>
      </c>
      <c r="L12" s="190">
        <v>281007.18080876186</v>
      </c>
      <c r="M12" s="134">
        <v>0</v>
      </c>
      <c r="N12" s="191">
        <f t="shared" si="0"/>
        <v>281007.18080876186</v>
      </c>
    </row>
    <row r="13" spans="1:21" x14ac:dyDescent="0.2">
      <c r="A13" s="188" t="s">
        <v>26</v>
      </c>
      <c r="B13" s="175">
        <v>7</v>
      </c>
      <c r="C13" s="93">
        <v>319471.01905224484</v>
      </c>
      <c r="D13" s="93">
        <v>0</v>
      </c>
      <c r="E13" s="93">
        <v>319471.01905224484</v>
      </c>
      <c r="F13" s="93">
        <v>39.806606449859736</v>
      </c>
      <c r="G13" s="135">
        <v>7</v>
      </c>
      <c r="H13" s="134">
        <v>185333.27040906524</v>
      </c>
      <c r="I13" s="134">
        <v>0</v>
      </c>
      <c r="J13" s="134">
        <v>185333.27040906524</v>
      </c>
      <c r="K13" s="134">
        <v>23.092825693940689</v>
      </c>
      <c r="L13" s="190">
        <v>319474.97828080447</v>
      </c>
      <c r="M13" s="134">
        <v>0</v>
      </c>
      <c r="N13" s="191">
        <f t="shared" si="0"/>
        <v>319474.97828080447</v>
      </c>
    </row>
    <row r="14" spans="1:21" x14ac:dyDescent="0.2">
      <c r="A14" s="188" t="s">
        <v>76</v>
      </c>
      <c r="B14" s="175">
        <v>93</v>
      </c>
      <c r="C14" s="93">
        <v>623410.61587603844</v>
      </c>
      <c r="D14" s="93">
        <v>15754.374871096152</v>
      </c>
      <c r="E14" s="93">
        <v>639164.99074713455</v>
      </c>
      <c r="F14" s="93">
        <v>26.789859203898434</v>
      </c>
      <c r="G14" s="135">
        <v>40</v>
      </c>
      <c r="H14" s="134">
        <v>737125.56555834587</v>
      </c>
      <c r="I14" s="134">
        <v>17840.956447428529</v>
      </c>
      <c r="J14" s="134">
        <v>754966.52200577443</v>
      </c>
      <c r="K14" s="134">
        <v>31.676538085820411</v>
      </c>
      <c r="L14" s="190">
        <v>881333.0614527897</v>
      </c>
      <c r="M14" s="134">
        <v>17873.354589486593</v>
      </c>
      <c r="N14" s="191">
        <f t="shared" si="0"/>
        <v>899206.41604227631</v>
      </c>
    </row>
    <row r="15" spans="1:21" x14ac:dyDescent="0.2">
      <c r="A15" s="188" t="s">
        <v>27</v>
      </c>
      <c r="B15" s="175">
        <v>89</v>
      </c>
      <c r="C15" s="93">
        <v>933771.69112800108</v>
      </c>
      <c r="D15" s="93">
        <v>0</v>
      </c>
      <c r="E15" s="93">
        <v>933771.69112800108</v>
      </c>
      <c r="F15" s="93">
        <v>22.403794869454746</v>
      </c>
      <c r="G15" s="135">
        <v>71</v>
      </c>
      <c r="H15" s="134">
        <v>1102408.5546675399</v>
      </c>
      <c r="I15" s="134">
        <v>0</v>
      </c>
      <c r="J15" s="134">
        <v>1102408.5546675399</v>
      </c>
      <c r="K15" s="134">
        <v>26.449864946396243</v>
      </c>
      <c r="L15" s="190">
        <v>1263946.1379459831</v>
      </c>
      <c r="M15" s="134">
        <v>0</v>
      </c>
      <c r="N15" s="191">
        <f t="shared" si="0"/>
        <v>1263946.1379459831</v>
      </c>
    </row>
    <row r="16" spans="1:21" x14ac:dyDescent="0.2">
      <c r="A16" s="188" t="s">
        <v>21</v>
      </c>
      <c r="B16" s="175">
        <v>59</v>
      </c>
      <c r="C16" s="93">
        <v>348308.60991887585</v>
      </c>
      <c r="D16" s="93">
        <v>27445.675488962341</v>
      </c>
      <c r="E16" s="93">
        <v>375754.28540783818</v>
      </c>
      <c r="F16" s="93">
        <v>11.735907576939956</v>
      </c>
      <c r="G16" s="135">
        <v>16</v>
      </c>
      <c r="H16" s="134">
        <v>88399.747526580701</v>
      </c>
      <c r="I16" s="134">
        <v>13061.64502281728</v>
      </c>
      <c r="J16" s="134">
        <v>101461.39254939798</v>
      </c>
      <c r="K16" s="134">
        <v>2.9785404013940657</v>
      </c>
      <c r="L16" s="190">
        <v>355283.34094008047</v>
      </c>
      <c r="M16" s="134">
        <v>35653.516467523659</v>
      </c>
      <c r="N16" s="191">
        <f t="shared" si="0"/>
        <v>390936.85740760411</v>
      </c>
    </row>
    <row r="17" spans="1:14" x14ac:dyDescent="0.2">
      <c r="A17" s="188" t="s">
        <v>46</v>
      </c>
      <c r="B17" s="175">
        <v>138</v>
      </c>
      <c r="C17" s="93">
        <v>96401.485094943622</v>
      </c>
      <c r="D17" s="93">
        <v>106406.67327458506</v>
      </c>
      <c r="E17" s="93">
        <v>202808.15836952868</v>
      </c>
      <c r="F17" s="93">
        <v>19.217096104282017</v>
      </c>
      <c r="G17" s="135">
        <v>65</v>
      </c>
      <c r="H17" s="134">
        <v>100107.47382657918</v>
      </c>
      <c r="I17" s="134">
        <v>51198.115748917859</v>
      </c>
      <c r="J17" s="134">
        <v>151305.58957549703</v>
      </c>
      <c r="K17" s="134">
        <v>19.955864200510884</v>
      </c>
      <c r="L17" s="190">
        <v>124942.17000413974</v>
      </c>
      <c r="M17" s="134">
        <v>106406.67327461725</v>
      </c>
      <c r="N17" s="191">
        <f t="shared" si="0"/>
        <v>231348.84327875701</v>
      </c>
    </row>
    <row r="18" spans="1:14" x14ac:dyDescent="0.2">
      <c r="A18" s="188" t="s">
        <v>25</v>
      </c>
      <c r="B18" s="175">
        <v>6</v>
      </c>
      <c r="C18" s="93">
        <v>167538.27552695514</v>
      </c>
      <c r="D18" s="93">
        <v>0</v>
      </c>
      <c r="E18" s="93">
        <v>167538.27552695514</v>
      </c>
      <c r="F18" s="93">
        <v>33.232931926264513</v>
      </c>
      <c r="G18" s="135">
        <v>5</v>
      </c>
      <c r="H18" s="134">
        <v>165835.64555988665</v>
      </c>
      <c r="I18" s="134">
        <v>0</v>
      </c>
      <c r="J18" s="134">
        <v>165835.64555988665</v>
      </c>
      <c r="K18" s="134">
        <v>32.895197843630349</v>
      </c>
      <c r="L18" s="190">
        <v>167538.27552692001</v>
      </c>
      <c r="M18" s="134">
        <v>0</v>
      </c>
      <c r="N18" s="191">
        <f t="shared" si="0"/>
        <v>167538.27552692001</v>
      </c>
    </row>
    <row r="19" spans="1:14" x14ac:dyDescent="0.2">
      <c r="A19" s="188" t="s">
        <v>98</v>
      </c>
      <c r="B19" s="189">
        <v>51</v>
      </c>
      <c r="C19" s="93">
        <v>146034.69392877622</v>
      </c>
      <c r="D19" s="93">
        <v>414.64049782031657</v>
      </c>
      <c r="E19" s="93">
        <v>146449.33442659653</v>
      </c>
      <c r="F19" s="93">
        <v>20.221662673165916</v>
      </c>
      <c r="G19" s="135">
        <v>7</v>
      </c>
      <c r="H19" s="134">
        <v>40628.558094124979</v>
      </c>
      <c r="I19" s="134">
        <v>1426.009790891894</v>
      </c>
      <c r="J19" s="134">
        <v>42054.56788501687</v>
      </c>
      <c r="K19" s="134">
        <v>5.6259028219500919</v>
      </c>
      <c r="L19" s="190">
        <v>150391.17329063022</v>
      </c>
      <c r="M19" s="134">
        <v>1443.2658458799481</v>
      </c>
      <c r="N19" s="191">
        <f t="shared" si="0"/>
        <v>151834.43913651016</v>
      </c>
    </row>
    <row r="20" spans="1:14" x14ac:dyDescent="0.2">
      <c r="A20" s="188" t="s">
        <v>22</v>
      </c>
      <c r="B20" s="175">
        <v>49</v>
      </c>
      <c r="C20" s="93">
        <v>285377.33696844324</v>
      </c>
      <c r="D20" s="93">
        <v>19780.158545675313</v>
      </c>
      <c r="E20" s="93">
        <v>305157.49551411858</v>
      </c>
      <c r="F20" s="93">
        <v>26.894623798507702</v>
      </c>
      <c r="G20" s="135">
        <v>13</v>
      </c>
      <c r="H20" s="134">
        <v>223181.03939818757</v>
      </c>
      <c r="I20" s="134">
        <v>16576.069970424054</v>
      </c>
      <c r="J20" s="134">
        <v>239757.10936861162</v>
      </c>
      <c r="K20" s="134">
        <v>21.033100095954421</v>
      </c>
      <c r="L20" s="190">
        <v>285705.50163183786</v>
      </c>
      <c r="M20" s="134">
        <v>19798.79878126899</v>
      </c>
      <c r="N20" s="191">
        <f t="shared" si="0"/>
        <v>305504.30041310686</v>
      </c>
    </row>
    <row r="21" spans="1:14" x14ac:dyDescent="0.2">
      <c r="A21" s="188" t="s">
        <v>99</v>
      </c>
      <c r="B21" s="175">
        <v>49</v>
      </c>
      <c r="C21" s="93">
        <v>167788.99424274967</v>
      </c>
      <c r="D21" s="93">
        <v>27229.037700417161</v>
      </c>
      <c r="E21" s="93">
        <v>195018.03194316683</v>
      </c>
      <c r="F21" s="93">
        <v>14.83132554215296</v>
      </c>
      <c r="G21" s="135">
        <v>24</v>
      </c>
      <c r="H21" s="134">
        <v>192905.87788881295</v>
      </c>
      <c r="I21" s="134">
        <v>13771.149297846983</v>
      </c>
      <c r="J21" s="134">
        <v>206677.02718665992</v>
      </c>
      <c r="K21" s="134">
        <v>17.05147519881162</v>
      </c>
      <c r="L21" s="190">
        <v>266905.62108945084</v>
      </c>
      <c r="M21" s="134">
        <v>27285.301008770552</v>
      </c>
      <c r="N21" s="191">
        <f t="shared" si="0"/>
        <v>294190.92209822137</v>
      </c>
    </row>
    <row r="22" spans="1:14" ht="13.5" thickBot="1" x14ac:dyDescent="0.25">
      <c r="A22" s="192" t="s">
        <v>109</v>
      </c>
      <c r="B22" s="175">
        <v>53</v>
      </c>
      <c r="C22" s="93">
        <v>530.74944060839618</v>
      </c>
      <c r="D22" s="93">
        <v>5113288.6334449453</v>
      </c>
      <c r="E22" s="93">
        <v>5113819.3828855539</v>
      </c>
      <c r="F22" s="217" t="s">
        <v>125</v>
      </c>
      <c r="G22" s="133">
        <v>47</v>
      </c>
      <c r="H22" s="134">
        <v>55.237502287513017</v>
      </c>
      <c r="I22" s="134">
        <v>4970260.4056625562</v>
      </c>
      <c r="J22" s="134">
        <v>4970315.6431648433</v>
      </c>
      <c r="K22" s="218" t="s">
        <v>125</v>
      </c>
      <c r="L22" s="193">
        <v>532.31675235494413</v>
      </c>
      <c r="M22" s="194">
        <v>8155629.9287061421</v>
      </c>
      <c r="N22" s="195">
        <f t="shared" si="0"/>
        <v>8156162.2454584967</v>
      </c>
    </row>
    <row r="23" spans="1:14" x14ac:dyDescent="0.2">
      <c r="A23" s="192" t="s">
        <v>83</v>
      </c>
      <c r="B23" s="175">
        <v>1468</v>
      </c>
      <c r="C23" s="93">
        <v>11863625.61771312</v>
      </c>
      <c r="D23" s="93">
        <v>5475131.0354621504</v>
      </c>
      <c r="E23" s="196">
        <v>17338756.653175268</v>
      </c>
      <c r="F23" s="219"/>
      <c r="G23" s="135">
        <v>658</v>
      </c>
      <c r="H23" s="134">
        <v>10250836.954731757</v>
      </c>
      <c r="I23" s="134">
        <v>5198631.4453691551</v>
      </c>
      <c r="J23" s="134">
        <v>15449468.400100913</v>
      </c>
      <c r="K23" s="220"/>
      <c r="L23" s="197"/>
      <c r="M23" s="197"/>
      <c r="N23" s="197"/>
    </row>
    <row r="24" spans="1:14" x14ac:dyDescent="0.2">
      <c r="A24" s="158" t="s">
        <v>90</v>
      </c>
      <c r="E24" s="198"/>
      <c r="H24" s="205"/>
      <c r="I24" s="159"/>
      <c r="J24" s="159"/>
      <c r="K24" s="206"/>
      <c r="L24" s="207"/>
    </row>
    <row r="25" spans="1:14" x14ac:dyDescent="0.2">
      <c r="A25" s="158" t="s">
        <v>110</v>
      </c>
      <c r="H25" s="177"/>
      <c r="I25" s="208"/>
      <c r="J25" s="208"/>
      <c r="K25" s="208"/>
      <c r="L25" s="209"/>
    </row>
    <row r="26" spans="1:14" x14ac:dyDescent="0.2">
      <c r="A26" s="158" t="s">
        <v>111</v>
      </c>
      <c r="H26" s="177"/>
      <c r="I26" s="177"/>
      <c r="J26" s="177"/>
      <c r="K26" s="177"/>
      <c r="L26" s="177"/>
    </row>
    <row r="27" spans="1:14" x14ac:dyDescent="0.2">
      <c r="A27" s="158" t="s">
        <v>112</v>
      </c>
    </row>
    <row r="28" spans="1:14" x14ac:dyDescent="0.2">
      <c r="A28" s="216" t="s">
        <v>113</v>
      </c>
    </row>
    <row r="29" spans="1:14" x14ac:dyDescent="0.2">
      <c r="A29" s="158" t="s">
        <v>116</v>
      </c>
    </row>
    <row r="30" spans="1:14" x14ac:dyDescent="0.2">
      <c r="A30" s="158" t="s">
        <v>114</v>
      </c>
    </row>
    <row r="31" spans="1:14" x14ac:dyDescent="0.2">
      <c r="A31" s="158" t="s">
        <v>115</v>
      </c>
    </row>
    <row r="32" spans="1:14" s="461" customFormat="1" ht="33.75" customHeight="1" thickBot="1" x14ac:dyDescent="0.25"/>
    <row r="33" spans="1:21" s="228" customFormat="1" ht="33" customHeight="1" thickBot="1" x14ac:dyDescent="0.25">
      <c r="B33" s="429" t="s">
        <v>28</v>
      </c>
      <c r="C33" s="430"/>
      <c r="D33" s="430"/>
      <c r="E33" s="430"/>
      <c r="F33" s="430"/>
      <c r="G33" s="429" t="s">
        <v>42</v>
      </c>
      <c r="H33" s="430"/>
      <c r="I33" s="430"/>
      <c r="J33" s="430"/>
      <c r="K33" s="431"/>
      <c r="L33" s="443" t="s">
        <v>135</v>
      </c>
      <c r="M33" s="444"/>
      <c r="N33" s="445"/>
      <c r="T33" s="432" t="s">
        <v>120</v>
      </c>
      <c r="U33" s="433"/>
    </row>
    <row r="34" spans="1:21" ht="43.9" customHeight="1" x14ac:dyDescent="0.2">
      <c r="A34" s="243" t="s">
        <v>136</v>
      </c>
      <c r="B34" s="244" t="s">
        <v>137</v>
      </c>
      <c r="C34" s="245" t="s">
        <v>96</v>
      </c>
      <c r="D34" s="245" t="s">
        <v>97</v>
      </c>
      <c r="E34" s="246" t="s">
        <v>20</v>
      </c>
      <c r="F34" s="246" t="s">
        <v>138</v>
      </c>
      <c r="G34" s="247" t="s">
        <v>139</v>
      </c>
      <c r="H34" s="248" t="s">
        <v>96</v>
      </c>
      <c r="I34" s="248" t="s">
        <v>97</v>
      </c>
      <c r="J34" s="245" t="s">
        <v>20</v>
      </c>
      <c r="K34" s="249" t="s">
        <v>138</v>
      </c>
      <c r="L34" s="186" t="s">
        <v>96</v>
      </c>
      <c r="M34" s="184" t="s">
        <v>97</v>
      </c>
      <c r="N34" s="187" t="s">
        <v>20</v>
      </c>
      <c r="P34" s="250">
        <v>2021</v>
      </c>
      <c r="Q34" s="210" t="s">
        <v>147</v>
      </c>
      <c r="R34" s="210" t="s">
        <v>148</v>
      </c>
      <c r="S34" s="210" t="s">
        <v>20</v>
      </c>
      <c r="T34" s="210" t="s">
        <v>149</v>
      </c>
      <c r="U34" s="251" t="s">
        <v>150</v>
      </c>
    </row>
    <row r="35" spans="1:21" x14ac:dyDescent="0.2">
      <c r="A35" s="188" t="s">
        <v>66</v>
      </c>
      <c r="B35" s="128">
        <v>190</v>
      </c>
      <c r="C35" s="93">
        <v>2539424.988664519</v>
      </c>
      <c r="D35" s="93">
        <v>68757.715010315311</v>
      </c>
      <c r="E35" s="93">
        <v>2608182.7036748342</v>
      </c>
      <c r="F35" s="93">
        <v>28.982751164131912</v>
      </c>
      <c r="G35" s="175">
        <v>63</v>
      </c>
      <c r="H35" s="93">
        <v>1634963.9677238583</v>
      </c>
      <c r="I35" s="93">
        <v>30301.424502568974</v>
      </c>
      <c r="J35" s="93">
        <v>1665265.3922264273</v>
      </c>
      <c r="K35" s="252">
        <v>18.660032901299637</v>
      </c>
      <c r="L35" s="229">
        <v>2613005.0689392886</v>
      </c>
      <c r="M35" s="93">
        <v>68757.722570817525</v>
      </c>
      <c r="N35" s="191">
        <f>SUM(L35:M35)</f>
        <v>2681762.7915101061</v>
      </c>
      <c r="O35" s="197"/>
      <c r="P35" s="199" t="s">
        <v>16</v>
      </c>
      <c r="Q35" s="176">
        <v>13850801.557144545</v>
      </c>
      <c r="R35" s="176">
        <v>8432140.1656271629</v>
      </c>
      <c r="S35" s="176">
        <v>22282941.722771708</v>
      </c>
      <c r="T35" s="200">
        <v>27.359902284891977</v>
      </c>
      <c r="U35" s="211">
        <v>7.8576539058094763</v>
      </c>
    </row>
    <row r="36" spans="1:21" x14ac:dyDescent="0.2">
      <c r="A36" s="188" t="s">
        <v>67</v>
      </c>
      <c r="B36" s="128">
        <v>156</v>
      </c>
      <c r="C36" s="93">
        <v>1046552.191273285</v>
      </c>
      <c r="D36" s="93">
        <v>0</v>
      </c>
      <c r="E36" s="93">
        <v>1046552.191273285</v>
      </c>
      <c r="F36" s="93">
        <v>21.925359153926109</v>
      </c>
      <c r="G36" s="189">
        <v>48</v>
      </c>
      <c r="H36" s="93">
        <v>869849.35970660998</v>
      </c>
      <c r="I36" s="93">
        <v>0</v>
      </c>
      <c r="J36" s="93">
        <v>869849.35970660998</v>
      </c>
      <c r="K36" s="252">
        <v>18.22341951066624</v>
      </c>
      <c r="L36" s="229">
        <v>1361356.0221868609</v>
      </c>
      <c r="M36" s="93">
        <v>0</v>
      </c>
      <c r="N36" s="191">
        <f t="shared" ref="N36:N55" si="1">SUM(L36:M36)</f>
        <v>1361356.0221868609</v>
      </c>
      <c r="O36" s="197"/>
      <c r="P36" s="201"/>
      <c r="Q36" s="177"/>
      <c r="R36" s="177"/>
      <c r="S36" s="177"/>
      <c r="T36" s="177"/>
      <c r="U36" s="212"/>
    </row>
    <row r="37" spans="1:21" x14ac:dyDescent="0.2">
      <c r="A37" s="188" t="s">
        <v>68</v>
      </c>
      <c r="B37" s="128">
        <v>153</v>
      </c>
      <c r="C37" s="93">
        <v>283167.15355547349</v>
      </c>
      <c r="D37" s="93">
        <v>7369.3401390042118</v>
      </c>
      <c r="E37" s="93">
        <v>290536.49369447771</v>
      </c>
      <c r="F37" s="93">
        <v>38.039313564345548</v>
      </c>
      <c r="G37" s="175">
        <v>43</v>
      </c>
      <c r="H37" s="93">
        <v>271201.47847568372</v>
      </c>
      <c r="I37" s="93">
        <v>6089.4592837815953</v>
      </c>
      <c r="J37" s="93">
        <v>277290.93775946531</v>
      </c>
      <c r="K37" s="252">
        <v>36.431902321007144</v>
      </c>
      <c r="L37" s="229">
        <v>347952.33871357847</v>
      </c>
      <c r="M37" s="93">
        <v>13363.848377945276</v>
      </c>
      <c r="N37" s="191">
        <f t="shared" si="1"/>
        <v>361316.18709152372</v>
      </c>
      <c r="O37" s="197"/>
      <c r="P37" s="202" t="s">
        <v>28</v>
      </c>
      <c r="Q37" s="93">
        <v>11868485.10142586</v>
      </c>
      <c r="R37" s="93">
        <v>5475073.2889481094</v>
      </c>
      <c r="S37" s="93">
        <v>17343558.390373968</v>
      </c>
      <c r="T37" s="93">
        <v>23.444173342965112</v>
      </c>
      <c r="U37" s="191">
        <v>5.1020535911948315</v>
      </c>
    </row>
    <row r="38" spans="1:21" ht="13.5" thickBot="1" x14ac:dyDescent="0.25">
      <c r="A38" s="188" t="s">
        <v>23</v>
      </c>
      <c r="B38" s="128">
        <v>21</v>
      </c>
      <c r="C38" s="93">
        <v>135775.05899440317</v>
      </c>
      <c r="D38" s="93">
        <v>1840.3712601956317</v>
      </c>
      <c r="E38" s="93">
        <v>137615.43025459879</v>
      </c>
      <c r="F38" s="93">
        <v>25.54676616131583</v>
      </c>
      <c r="G38" s="175">
        <v>8</v>
      </c>
      <c r="H38" s="93">
        <v>78019.036360506172</v>
      </c>
      <c r="I38" s="93">
        <v>1072.6631512782719</v>
      </c>
      <c r="J38" s="93">
        <v>79091.699511784449</v>
      </c>
      <c r="K38" s="252">
        <v>14.679677495961966</v>
      </c>
      <c r="L38" s="229">
        <v>145794.43313988156</v>
      </c>
      <c r="M38" s="93">
        <v>1855.5554371550318</v>
      </c>
      <c r="N38" s="191">
        <f t="shared" si="1"/>
        <v>147649.98857703659</v>
      </c>
      <c r="O38" s="197"/>
      <c r="P38" s="203" t="s">
        <v>42</v>
      </c>
      <c r="Q38" s="204">
        <v>10250735.703037115</v>
      </c>
      <c r="R38" s="204">
        <v>5198569.9123002505</v>
      </c>
      <c r="S38" s="204">
        <v>15449305.615337364</v>
      </c>
      <c r="T38" s="204">
        <v>20.248584605465091</v>
      </c>
      <c r="U38" s="195">
        <v>4.8443885388107129</v>
      </c>
    </row>
    <row r="39" spans="1:21" x14ac:dyDescent="0.2">
      <c r="A39" s="188" t="s">
        <v>69</v>
      </c>
      <c r="B39" s="128">
        <v>120</v>
      </c>
      <c r="C39" s="93">
        <v>1895495.179263399</v>
      </c>
      <c r="D39" s="93">
        <v>0</v>
      </c>
      <c r="E39" s="93">
        <v>1895495.179263399</v>
      </c>
      <c r="F39" s="93">
        <v>20.117374075402111</v>
      </c>
      <c r="G39" s="175">
        <v>70</v>
      </c>
      <c r="H39" s="93">
        <v>2001186.9571514616</v>
      </c>
      <c r="I39" s="93">
        <v>0</v>
      </c>
      <c r="J39" s="93">
        <v>2001186.9571514616</v>
      </c>
      <c r="K39" s="252">
        <v>21.239107887088583</v>
      </c>
      <c r="L39" s="229">
        <v>2464213.6193033983</v>
      </c>
      <c r="M39" s="93">
        <v>0</v>
      </c>
      <c r="N39" s="191">
        <f t="shared" si="1"/>
        <v>2464213.6193033983</v>
      </c>
      <c r="O39" s="197"/>
      <c r="Q39" s="197"/>
      <c r="R39" s="197"/>
      <c r="S39" s="197"/>
    </row>
    <row r="40" spans="1:21" x14ac:dyDescent="0.2">
      <c r="A40" s="188" t="s">
        <v>43</v>
      </c>
      <c r="B40" s="128">
        <v>73</v>
      </c>
      <c r="C40" s="93">
        <v>1636239.718320467</v>
      </c>
      <c r="D40" s="93">
        <v>0</v>
      </c>
      <c r="E40" s="93">
        <v>1636239.718320467</v>
      </c>
      <c r="F40" s="93">
        <v>20.604907910310043</v>
      </c>
      <c r="G40" s="189">
        <v>39</v>
      </c>
      <c r="H40" s="93">
        <v>1633282.1642438949</v>
      </c>
      <c r="I40" s="93">
        <v>0</v>
      </c>
      <c r="J40" s="93">
        <v>1633282.1642438949</v>
      </c>
      <c r="K40" s="252">
        <v>20.567663899725769</v>
      </c>
      <c r="L40" s="229">
        <v>1835685.8050953364</v>
      </c>
      <c r="M40" s="93">
        <v>0</v>
      </c>
      <c r="N40" s="191">
        <f t="shared" si="1"/>
        <v>1835685.8050953364</v>
      </c>
      <c r="O40" s="197"/>
      <c r="Q40" s="197"/>
      <c r="R40" s="197"/>
      <c r="S40" s="197"/>
    </row>
    <row r="41" spans="1:21" x14ac:dyDescent="0.2">
      <c r="A41" s="188" t="s">
        <v>70</v>
      </c>
      <c r="B41" s="128">
        <v>115</v>
      </c>
      <c r="C41" s="93">
        <v>961312.42049301928</v>
      </c>
      <c r="D41" s="93">
        <v>85914.926276655402</v>
      </c>
      <c r="E41" s="93">
        <v>1047227.3467696747</v>
      </c>
      <c r="F41" s="93">
        <v>29.848433015212354</v>
      </c>
      <c r="G41" s="175">
        <v>73</v>
      </c>
      <c r="H41" s="93">
        <v>838759.75447482674</v>
      </c>
      <c r="I41" s="93">
        <v>76982.87410807531</v>
      </c>
      <c r="J41" s="93">
        <v>915742.62858290202</v>
      </c>
      <c r="K41" s="252">
        <v>26.043213229740672</v>
      </c>
      <c r="L41" s="229">
        <v>984749.35360437329</v>
      </c>
      <c r="M41" s="93">
        <v>85914.926276655417</v>
      </c>
      <c r="N41" s="191">
        <f t="shared" si="1"/>
        <v>1070664.2798810287</v>
      </c>
      <c r="O41" s="197"/>
      <c r="Q41" s="197"/>
      <c r="R41" s="197"/>
      <c r="S41" s="197"/>
    </row>
    <row r="42" spans="1:21" x14ac:dyDescent="0.2">
      <c r="A42" s="188" t="s">
        <v>74</v>
      </c>
      <c r="B42" s="128">
        <v>2</v>
      </c>
      <c r="C42" s="93">
        <v>628.02097996217003</v>
      </c>
      <c r="D42" s="93">
        <v>838.70959893993006</v>
      </c>
      <c r="E42" s="93">
        <v>1466.7305789021002</v>
      </c>
      <c r="F42" s="93">
        <v>31.603834731236422</v>
      </c>
      <c r="G42" s="175">
        <v>2</v>
      </c>
      <c r="H42" s="93">
        <v>624.32546642398154</v>
      </c>
      <c r="I42" s="93">
        <v>5.9964541709299999</v>
      </c>
      <c r="J42" s="93">
        <v>630.32192059491149</v>
      </c>
      <c r="K42" s="252">
        <v>31.417865786194188</v>
      </c>
      <c r="L42" s="229">
        <v>628.02115111305159</v>
      </c>
      <c r="M42" s="93">
        <v>838.70959893993006</v>
      </c>
      <c r="N42" s="191">
        <f t="shared" si="1"/>
        <v>1466.7307500529816</v>
      </c>
      <c r="O42" s="197"/>
      <c r="Q42" s="197"/>
      <c r="R42" s="197"/>
      <c r="S42" s="197"/>
    </row>
    <row r="43" spans="1:21" x14ac:dyDescent="0.2">
      <c r="A43" s="188" t="s">
        <v>75</v>
      </c>
      <c r="B43" s="128">
        <v>2</v>
      </c>
      <c r="C43" s="93">
        <v>48.391671864499997</v>
      </c>
      <c r="D43" s="93">
        <v>43.188081027800003</v>
      </c>
      <c r="E43" s="93">
        <v>91.579752892300007</v>
      </c>
      <c r="F43" s="93">
        <v>3.5554472675760951</v>
      </c>
      <c r="G43" s="175">
        <v>0</v>
      </c>
      <c r="H43" s="93">
        <v>0</v>
      </c>
      <c r="I43" s="93">
        <v>0</v>
      </c>
      <c r="J43" s="93">
        <v>0</v>
      </c>
      <c r="K43" s="252">
        <v>0</v>
      </c>
      <c r="L43" s="229">
        <v>48.391671864499997</v>
      </c>
      <c r="M43" s="93">
        <v>43.188081027800003</v>
      </c>
      <c r="N43" s="191">
        <f t="shared" si="1"/>
        <v>91.579752892300007</v>
      </c>
      <c r="O43" s="197"/>
      <c r="Q43" s="197"/>
      <c r="R43" s="197"/>
      <c r="S43" s="197"/>
    </row>
    <row r="44" spans="1:21" x14ac:dyDescent="0.2">
      <c r="A44" s="188" t="s">
        <v>24</v>
      </c>
      <c r="B44" s="128">
        <v>42</v>
      </c>
      <c r="C44" s="93">
        <v>280885.62531442172</v>
      </c>
      <c r="D44" s="93">
        <v>0</v>
      </c>
      <c r="E44" s="93">
        <v>280885.62531442172</v>
      </c>
      <c r="F44" s="93">
        <v>27.044313997583778</v>
      </c>
      <c r="G44" s="175">
        <v>17</v>
      </c>
      <c r="H44" s="93">
        <v>86326.200112080915</v>
      </c>
      <c r="I44" s="93">
        <v>0</v>
      </c>
      <c r="J44" s="93">
        <v>86326.200112080915</v>
      </c>
      <c r="K44" s="252">
        <v>8.3116850833359432</v>
      </c>
      <c r="L44" s="229">
        <v>280999.65331638133</v>
      </c>
      <c r="M44" s="93">
        <v>0</v>
      </c>
      <c r="N44" s="191">
        <f t="shared" si="1"/>
        <v>280999.65331638133</v>
      </c>
      <c r="O44" s="197"/>
      <c r="Q44" s="197"/>
      <c r="R44" s="197"/>
      <c r="S44" s="197"/>
    </row>
    <row r="45" spans="1:21" x14ac:dyDescent="0.2">
      <c r="A45" s="188" t="s">
        <v>26</v>
      </c>
      <c r="B45" s="128">
        <v>7</v>
      </c>
      <c r="C45" s="93">
        <v>319444.46499901859</v>
      </c>
      <c r="D45" s="93">
        <v>0</v>
      </c>
      <c r="E45" s="93">
        <v>319444.46499901859</v>
      </c>
      <c r="F45" s="93">
        <v>39.80443057484603</v>
      </c>
      <c r="G45" s="175">
        <v>7</v>
      </c>
      <c r="H45" s="93">
        <v>185322.47153466727</v>
      </c>
      <c r="I45" s="93">
        <v>0</v>
      </c>
      <c r="J45" s="93">
        <v>185322.47153466727</v>
      </c>
      <c r="K45" s="252">
        <v>23.09213732090555</v>
      </c>
      <c r="L45" s="229">
        <v>319448.52146760694</v>
      </c>
      <c r="M45" s="93">
        <v>0</v>
      </c>
      <c r="N45" s="191">
        <f t="shared" si="1"/>
        <v>319448.52146760694</v>
      </c>
      <c r="O45" s="197"/>
      <c r="Q45" s="197"/>
      <c r="R45" s="197"/>
      <c r="S45" s="197"/>
    </row>
    <row r="46" spans="1:21" x14ac:dyDescent="0.2">
      <c r="A46" s="188" t="s">
        <v>76</v>
      </c>
      <c r="B46" s="128">
        <v>93</v>
      </c>
      <c r="C46" s="93">
        <v>623245.48579744506</v>
      </c>
      <c r="D46" s="93">
        <v>15753.513822349607</v>
      </c>
      <c r="E46" s="93">
        <v>638998.99961979466</v>
      </c>
      <c r="F46" s="93">
        <v>26.776785097375402</v>
      </c>
      <c r="G46" s="175">
        <v>40</v>
      </c>
      <c r="H46" s="93">
        <v>737150.77812824631</v>
      </c>
      <c r="I46" s="93">
        <v>17840.633352705721</v>
      </c>
      <c r="J46" s="93">
        <v>754991.41148095205</v>
      </c>
      <c r="K46" s="252">
        <v>31.670551043057433</v>
      </c>
      <c r="L46" s="229">
        <v>881270.64525258099</v>
      </c>
      <c r="M46" s="93">
        <v>17872.190297597448</v>
      </c>
      <c r="N46" s="191">
        <f t="shared" si="1"/>
        <v>899142.83555017842</v>
      </c>
      <c r="O46" s="197"/>
      <c r="Q46" s="197"/>
      <c r="R46" s="197"/>
      <c r="S46" s="197"/>
    </row>
    <row r="47" spans="1:21" x14ac:dyDescent="0.2">
      <c r="A47" s="188" t="s">
        <v>27</v>
      </c>
      <c r="B47" s="128">
        <v>89</v>
      </c>
      <c r="C47" s="93">
        <v>933761.94570854178</v>
      </c>
      <c r="D47" s="93">
        <v>0</v>
      </c>
      <c r="E47" s="93">
        <v>933761.94570854178</v>
      </c>
      <c r="F47" s="93">
        <v>22.402780579221684</v>
      </c>
      <c r="G47" s="175">
        <v>71</v>
      </c>
      <c r="H47" s="93">
        <v>1102408.6549711376</v>
      </c>
      <c r="I47" s="93">
        <v>0</v>
      </c>
      <c r="J47" s="93">
        <v>1102408.6549711376</v>
      </c>
      <c r="K47" s="252">
        <v>26.448945921878536</v>
      </c>
      <c r="L47" s="229">
        <v>1263936.3925789518</v>
      </c>
      <c r="M47" s="93">
        <v>0</v>
      </c>
      <c r="N47" s="191">
        <f t="shared" si="1"/>
        <v>1263936.3925789518</v>
      </c>
      <c r="O47" s="197"/>
      <c r="Q47" s="197"/>
      <c r="R47" s="197"/>
      <c r="S47" s="197"/>
    </row>
    <row r="48" spans="1:21" x14ac:dyDescent="0.2">
      <c r="A48" s="188" t="s">
        <v>21</v>
      </c>
      <c r="B48" s="128">
        <v>59</v>
      </c>
      <c r="C48" s="93">
        <v>348404.13780391694</v>
      </c>
      <c r="D48" s="93">
        <v>27445.139641140904</v>
      </c>
      <c r="E48" s="93">
        <v>375849.27744505781</v>
      </c>
      <c r="F48" s="93">
        <v>11.736462017129762</v>
      </c>
      <c r="G48" s="175">
        <v>16</v>
      </c>
      <c r="H48" s="93">
        <v>88590.27924088217</v>
      </c>
      <c r="I48" s="93">
        <v>13061.643489989407</v>
      </c>
      <c r="J48" s="93">
        <v>101651.92273087158</v>
      </c>
      <c r="K48" s="252">
        <v>2.9842827181998053</v>
      </c>
      <c r="L48" s="229">
        <v>355419.57053609926</v>
      </c>
      <c r="M48" s="93">
        <v>35652.980432008437</v>
      </c>
      <c r="N48" s="191">
        <f t="shared" si="1"/>
        <v>391072.55096810771</v>
      </c>
      <c r="O48" s="197"/>
      <c r="Q48" s="197"/>
      <c r="R48" s="197"/>
      <c r="S48" s="197"/>
    </row>
    <row r="49" spans="1:19" x14ac:dyDescent="0.2">
      <c r="A49" s="188" t="s">
        <v>46</v>
      </c>
      <c r="B49" s="128">
        <v>138</v>
      </c>
      <c r="C49" s="93">
        <v>96401.484922709671</v>
      </c>
      <c r="D49" s="93">
        <v>106406.67347583218</v>
      </c>
      <c r="E49" s="93">
        <v>202808.15839854185</v>
      </c>
      <c r="F49" s="93">
        <v>19.216879561930632</v>
      </c>
      <c r="G49" s="175">
        <v>65</v>
      </c>
      <c r="H49" s="93">
        <v>100107.47370531739</v>
      </c>
      <c r="I49" s="93">
        <v>51198.115863595187</v>
      </c>
      <c r="J49" s="93">
        <v>151305.58956891258</v>
      </c>
      <c r="K49" s="252">
        <v>19.955639345043288</v>
      </c>
      <c r="L49" s="229">
        <v>124942.1698318517</v>
      </c>
      <c r="M49" s="93">
        <v>106406.67347583217</v>
      </c>
      <c r="N49" s="191">
        <f t="shared" si="1"/>
        <v>231348.84330768388</v>
      </c>
      <c r="O49" s="197"/>
      <c r="Q49" s="197"/>
      <c r="R49" s="197"/>
      <c r="S49" s="197"/>
    </row>
    <row r="50" spans="1:19" x14ac:dyDescent="0.2">
      <c r="A50" s="188" t="s">
        <v>25</v>
      </c>
      <c r="B50" s="128">
        <v>6</v>
      </c>
      <c r="C50" s="93">
        <v>167513.38973055998</v>
      </c>
      <c r="D50" s="93">
        <v>0</v>
      </c>
      <c r="E50" s="93">
        <v>167513.38973055998</v>
      </c>
      <c r="F50" s="93">
        <v>33.225856342025139</v>
      </c>
      <c r="G50" s="175">
        <v>5</v>
      </c>
      <c r="H50" s="93">
        <v>165835.41195514999</v>
      </c>
      <c r="I50" s="93">
        <v>0</v>
      </c>
      <c r="J50" s="93">
        <v>165835.41195514999</v>
      </c>
      <c r="K50" s="252">
        <v>32.893033702589818</v>
      </c>
      <c r="L50" s="229">
        <v>167513.38973055998</v>
      </c>
      <c r="M50" s="93">
        <v>0</v>
      </c>
      <c r="N50" s="191">
        <f t="shared" si="1"/>
        <v>167513.38973055998</v>
      </c>
      <c r="O50" s="197"/>
      <c r="Q50" s="197"/>
      <c r="R50" s="197"/>
      <c r="S50" s="197"/>
    </row>
    <row r="51" spans="1:19" x14ac:dyDescent="0.2">
      <c r="A51" s="188" t="s">
        <v>98</v>
      </c>
      <c r="B51" s="128">
        <v>51</v>
      </c>
      <c r="C51" s="93">
        <v>146196.52202923922</v>
      </c>
      <c r="D51" s="93">
        <v>414.63564810046392</v>
      </c>
      <c r="E51" s="93">
        <v>146611.15767733968</v>
      </c>
      <c r="F51" s="93">
        <v>20.238879428453366</v>
      </c>
      <c r="G51" s="175">
        <v>7</v>
      </c>
      <c r="H51" s="93">
        <v>40684.207062871603</v>
      </c>
      <c r="I51" s="93">
        <v>1426.0097618049999</v>
      </c>
      <c r="J51" s="93">
        <v>42110.216824676601</v>
      </c>
      <c r="K51" s="252">
        <v>5.6321638159285978</v>
      </c>
      <c r="L51" s="229">
        <v>150567.55369434709</v>
      </c>
      <c r="M51" s="93">
        <v>1443.2609851404638</v>
      </c>
      <c r="N51" s="191">
        <f t="shared" si="1"/>
        <v>152010.81467948755</v>
      </c>
      <c r="O51" s="197"/>
      <c r="Q51" s="197"/>
      <c r="R51" s="197"/>
      <c r="S51" s="197"/>
    </row>
    <row r="52" spans="1:19" x14ac:dyDescent="0.2">
      <c r="A52" s="188" t="s">
        <v>22</v>
      </c>
      <c r="B52" s="128">
        <v>49</v>
      </c>
      <c r="C52" s="93">
        <v>285792.70142164844</v>
      </c>
      <c r="D52" s="93">
        <v>19777.046616771851</v>
      </c>
      <c r="E52" s="93">
        <v>305569.74803842028</v>
      </c>
      <c r="F52" s="93">
        <v>26.923022949875843</v>
      </c>
      <c r="G52" s="175">
        <v>13</v>
      </c>
      <c r="H52" s="93">
        <v>223489.35028579895</v>
      </c>
      <c r="I52" s="93">
        <v>16572.9583016912</v>
      </c>
      <c r="J52" s="93">
        <v>240062.30858749014</v>
      </c>
      <c r="K52" s="252">
        <v>21.053752866558074</v>
      </c>
      <c r="L52" s="229">
        <v>286115.6448649026</v>
      </c>
      <c r="M52" s="93">
        <v>19795.686856204051</v>
      </c>
      <c r="N52" s="191">
        <f t="shared" si="1"/>
        <v>305911.33172110666</v>
      </c>
      <c r="O52" s="197"/>
      <c r="Q52" s="197"/>
      <c r="R52" s="197"/>
      <c r="S52" s="197"/>
    </row>
    <row r="53" spans="1:19" x14ac:dyDescent="0.2">
      <c r="A53" s="188" t="s">
        <v>99</v>
      </c>
      <c r="B53" s="128">
        <v>49</v>
      </c>
      <c r="C53" s="93">
        <v>167660.94293630312</v>
      </c>
      <c r="D53" s="93">
        <v>27227.92422376648</v>
      </c>
      <c r="E53" s="93">
        <v>194888.86716006961</v>
      </c>
      <c r="F53" s="93">
        <v>14.821746197652569</v>
      </c>
      <c r="G53" s="175">
        <v>24</v>
      </c>
      <c r="H53" s="93">
        <v>192866.28523096771</v>
      </c>
      <c r="I53" s="93">
        <v>13770.037093407682</v>
      </c>
      <c r="J53" s="93">
        <v>206636.32232437539</v>
      </c>
      <c r="K53" s="252">
        <v>17.049976456732093</v>
      </c>
      <c r="L53" s="229">
        <v>266736.86492944992</v>
      </c>
      <c r="M53" s="93">
        <v>27284.187522286171</v>
      </c>
      <c r="N53" s="191">
        <f t="shared" si="1"/>
        <v>294021.05245173606</v>
      </c>
      <c r="O53" s="197"/>
      <c r="Q53" s="197"/>
      <c r="R53" s="197"/>
      <c r="S53" s="197"/>
    </row>
    <row r="54" spans="1:19" x14ac:dyDescent="0.2">
      <c r="A54" s="192" t="s">
        <v>140</v>
      </c>
      <c r="B54" s="128">
        <v>53</v>
      </c>
      <c r="C54" s="93">
        <v>535.27754565366422</v>
      </c>
      <c r="D54" s="93">
        <v>5113284.1051540114</v>
      </c>
      <c r="E54" s="93">
        <v>5113819.3826996647</v>
      </c>
      <c r="F54" s="93">
        <v>0</v>
      </c>
      <c r="G54" s="189">
        <v>47</v>
      </c>
      <c r="H54" s="93">
        <v>67.547206721929186</v>
      </c>
      <c r="I54" s="93">
        <v>4970248.0969371824</v>
      </c>
      <c r="J54" s="93">
        <v>4970315.6441439046</v>
      </c>
      <c r="K54" s="252">
        <v>0</v>
      </c>
      <c r="L54" s="229">
        <v>544.34773354997435</v>
      </c>
      <c r="M54" s="93">
        <v>8155617.8987066746</v>
      </c>
      <c r="N54" s="191">
        <f t="shared" si="1"/>
        <v>8156162.2464402243</v>
      </c>
      <c r="O54" s="197"/>
      <c r="Q54" s="197"/>
      <c r="R54" s="197"/>
      <c r="S54" s="197"/>
    </row>
    <row r="55" spans="1:19" ht="14.45" customHeight="1" thickBot="1" x14ac:dyDescent="0.25">
      <c r="A55" s="128" t="s">
        <v>141</v>
      </c>
      <c r="B55" s="128">
        <v>0</v>
      </c>
      <c r="C55" s="93">
        <v>0</v>
      </c>
      <c r="D55" s="93">
        <v>0</v>
      </c>
      <c r="E55" s="93">
        <v>0</v>
      </c>
      <c r="F55" s="93">
        <v>0</v>
      </c>
      <c r="G55" s="189">
        <v>0</v>
      </c>
      <c r="H55" s="93">
        <v>0</v>
      </c>
      <c r="I55" s="93">
        <v>0</v>
      </c>
      <c r="J55" s="93">
        <v>0</v>
      </c>
      <c r="K55" s="252">
        <v>0</v>
      </c>
      <c r="L55" s="253">
        <v>0</v>
      </c>
      <c r="M55" s="204">
        <v>0</v>
      </c>
      <c r="N55" s="195">
        <f t="shared" si="1"/>
        <v>0</v>
      </c>
      <c r="O55" s="197"/>
    </row>
    <row r="56" spans="1:19" x14ac:dyDescent="0.2">
      <c r="A56" s="192" t="s">
        <v>142</v>
      </c>
      <c r="B56" s="254">
        <f>SUM(B35:B54)</f>
        <v>1468</v>
      </c>
      <c r="C56" s="255">
        <f>SUM(C35:C55)</f>
        <v>11868485.101425849</v>
      </c>
      <c r="D56" s="255">
        <f>SUM(D35:D55)</f>
        <v>5475073.2889481112</v>
      </c>
      <c r="E56" s="256">
        <f>SUM(E35:E55)</f>
        <v>17343558.39037396</v>
      </c>
      <c r="F56" s="220"/>
      <c r="G56" s="175">
        <v>658</v>
      </c>
      <c r="H56" s="255">
        <v>10250735.703037109</v>
      </c>
      <c r="I56" s="255">
        <v>5198569.9123002514</v>
      </c>
      <c r="J56" s="255">
        <v>15449305.615337361</v>
      </c>
      <c r="K56" s="220"/>
      <c r="L56" s="197"/>
      <c r="M56" s="197"/>
      <c r="N56" s="197"/>
      <c r="O56" s="197"/>
    </row>
    <row r="57" spans="1:19" x14ac:dyDescent="0.2">
      <c r="A57" s="446" t="s">
        <v>143</v>
      </c>
      <c r="B57" s="446"/>
      <c r="C57" s="93">
        <v>23.444173342965087</v>
      </c>
      <c r="D57" s="93">
        <v>5.1020535911948333</v>
      </c>
      <c r="H57" s="93">
        <v>20.24858460546508</v>
      </c>
      <c r="I57" s="93">
        <v>4.8443885388107137</v>
      </c>
      <c r="O57" s="197"/>
    </row>
    <row r="58" spans="1:19" x14ac:dyDescent="0.2">
      <c r="A58" s="158" t="s">
        <v>90</v>
      </c>
      <c r="E58" s="198"/>
      <c r="O58" s="197"/>
    </row>
    <row r="60" spans="1:19" x14ac:dyDescent="0.2">
      <c r="A60" s="158" t="s">
        <v>110</v>
      </c>
    </row>
    <row r="61" spans="1:19" x14ac:dyDescent="0.2">
      <c r="A61" s="158" t="s">
        <v>111</v>
      </c>
    </row>
    <row r="62" spans="1:19" x14ac:dyDescent="0.2">
      <c r="A62" s="158" t="s">
        <v>112</v>
      </c>
    </row>
    <row r="63" spans="1:19" x14ac:dyDescent="0.2">
      <c r="A63" s="158" t="s">
        <v>113</v>
      </c>
    </row>
    <row r="64" spans="1:19" x14ac:dyDescent="0.2">
      <c r="A64" s="158" t="s">
        <v>144</v>
      </c>
    </row>
    <row r="65" spans="1:14" s="232" customFormat="1" x14ac:dyDescent="0.2">
      <c r="A65" s="230" t="s">
        <v>145</v>
      </c>
      <c r="B65" s="231"/>
      <c r="C65" s="231"/>
      <c r="D65" s="231"/>
      <c r="E65" s="231"/>
      <c r="F65" s="231"/>
      <c r="G65" s="231"/>
    </row>
    <row r="66" spans="1:14" s="233" customFormat="1" x14ac:dyDescent="0.2">
      <c r="A66" s="447" t="s">
        <v>146</v>
      </c>
      <c r="B66" s="448"/>
      <c r="C66" s="448"/>
      <c r="D66" s="448"/>
      <c r="E66" s="448"/>
      <c r="F66" s="448"/>
      <c r="G66" s="448"/>
      <c r="H66" s="448"/>
      <c r="I66" s="448"/>
      <c r="J66" s="448"/>
      <c r="K66" s="448"/>
      <c r="L66" s="448"/>
      <c r="M66" s="448"/>
      <c r="N66" s="448"/>
    </row>
    <row r="67" spans="1:14" s="233" customFormat="1" x14ac:dyDescent="0.2">
      <c r="A67" s="448"/>
      <c r="B67" s="448"/>
      <c r="C67" s="448"/>
      <c r="D67" s="448"/>
      <c r="E67" s="448"/>
      <c r="F67" s="448"/>
      <c r="G67" s="448"/>
      <c r="H67" s="448"/>
      <c r="I67" s="448"/>
      <c r="J67" s="448"/>
      <c r="K67" s="448"/>
      <c r="L67" s="448"/>
      <c r="M67" s="448"/>
      <c r="N67" s="448"/>
    </row>
    <row r="68" spans="1:14" s="232" customFormat="1" x14ac:dyDescent="0.2">
      <c r="A68" s="448"/>
      <c r="B68" s="448"/>
      <c r="C68" s="448"/>
      <c r="D68" s="448"/>
      <c r="E68" s="448"/>
      <c r="F68" s="448"/>
      <c r="G68" s="448"/>
      <c r="H68" s="448"/>
      <c r="I68" s="448"/>
      <c r="J68" s="448"/>
      <c r="K68" s="448"/>
      <c r="L68" s="448"/>
      <c r="M68" s="448"/>
      <c r="N68" s="448"/>
    </row>
    <row r="70" spans="1:14" x14ac:dyDescent="0.2">
      <c r="A70" s="231" t="s">
        <v>152</v>
      </c>
      <c r="B70" s="257"/>
    </row>
    <row r="71" spans="1:14" x14ac:dyDescent="0.2">
      <c r="A71" s="258" t="s">
        <v>151</v>
      </c>
      <c r="B71" s="259"/>
      <c r="C71" s="177"/>
    </row>
    <row r="73" spans="1:14" x14ac:dyDescent="0.2">
      <c r="A73" s="426" t="s">
        <v>153</v>
      </c>
      <c r="B73" s="427"/>
      <c r="C73" s="428"/>
    </row>
    <row r="74" spans="1:14" x14ac:dyDescent="0.2">
      <c r="A74" s="425" t="s">
        <v>117</v>
      </c>
      <c r="B74" s="425"/>
      <c r="C74" s="234">
        <v>50624455.500314042</v>
      </c>
    </row>
    <row r="75" spans="1:14" x14ac:dyDescent="0.2">
      <c r="A75" s="425" t="s">
        <v>118</v>
      </c>
      <c r="B75" s="425"/>
      <c r="C75" s="234">
        <v>107311167.76971999</v>
      </c>
    </row>
    <row r="76" spans="1:14" x14ac:dyDescent="0.2">
      <c r="A76" s="235"/>
      <c r="B76" s="235"/>
      <c r="C76" s="236"/>
    </row>
    <row r="77" spans="1:14" ht="33.6" customHeight="1" x14ac:dyDescent="0.2">
      <c r="A77" s="463" t="s">
        <v>134</v>
      </c>
      <c r="B77" s="463" t="s">
        <v>133</v>
      </c>
      <c r="C77" s="463" t="s">
        <v>20</v>
      </c>
    </row>
    <row r="78" spans="1:14" x14ac:dyDescent="0.2">
      <c r="A78" s="237" t="s">
        <v>66</v>
      </c>
      <c r="B78" s="238">
        <v>61</v>
      </c>
      <c r="C78" s="237">
        <v>8761849.329913998</v>
      </c>
    </row>
    <row r="79" spans="1:14" x14ac:dyDescent="0.2">
      <c r="A79" s="237" t="s">
        <v>67</v>
      </c>
      <c r="B79" s="238">
        <v>24</v>
      </c>
      <c r="C79" s="237">
        <v>4773249.9336774182</v>
      </c>
    </row>
    <row r="80" spans="1:14" x14ac:dyDescent="0.2">
      <c r="A80" s="237" t="s">
        <v>68</v>
      </c>
      <c r="B80" s="238">
        <v>70</v>
      </c>
      <c r="C80" s="237">
        <v>744406.5810556513</v>
      </c>
    </row>
    <row r="81" spans="1:3" x14ac:dyDescent="0.2">
      <c r="A81" s="237" t="s">
        <v>23</v>
      </c>
      <c r="B81" s="238">
        <v>13</v>
      </c>
      <c r="C81" s="237">
        <v>531476.50131996593</v>
      </c>
    </row>
    <row r="82" spans="1:3" x14ac:dyDescent="0.2">
      <c r="A82" s="237" t="s">
        <v>69</v>
      </c>
      <c r="B82" s="238">
        <v>41</v>
      </c>
      <c r="C82" s="237">
        <v>9422179.9135350212</v>
      </c>
    </row>
    <row r="83" spans="1:3" x14ac:dyDescent="0.2">
      <c r="A83" s="237" t="s">
        <v>43</v>
      </c>
      <c r="B83" s="238">
        <v>42</v>
      </c>
      <c r="C83" s="237">
        <v>7941019.3214299222</v>
      </c>
    </row>
    <row r="84" spans="1:3" x14ac:dyDescent="0.2">
      <c r="A84" s="237" t="s">
        <v>70</v>
      </c>
      <c r="B84" s="238">
        <v>51</v>
      </c>
      <c r="C84" s="237">
        <v>3220646.1893755207</v>
      </c>
    </row>
    <row r="85" spans="1:3" x14ac:dyDescent="0.2">
      <c r="A85" s="237" t="s">
        <v>74</v>
      </c>
      <c r="B85" s="238">
        <v>63</v>
      </c>
      <c r="C85" s="237">
        <v>1987.1670172435001</v>
      </c>
    </row>
    <row r="86" spans="1:3" x14ac:dyDescent="0.2">
      <c r="A86" s="237" t="s">
        <v>75</v>
      </c>
      <c r="B86" s="238">
        <v>64</v>
      </c>
      <c r="C86" s="237">
        <v>1361.0572235418999</v>
      </c>
    </row>
    <row r="87" spans="1:3" x14ac:dyDescent="0.2">
      <c r="A87" s="237" t="s">
        <v>24</v>
      </c>
      <c r="B87" s="238">
        <v>22</v>
      </c>
      <c r="C87" s="237">
        <v>1038612.4985066187</v>
      </c>
    </row>
    <row r="88" spans="1:3" x14ac:dyDescent="0.2">
      <c r="A88" s="237" t="s">
        <v>26</v>
      </c>
      <c r="B88" s="238">
        <v>30</v>
      </c>
      <c r="C88" s="237">
        <v>802534.94494367926</v>
      </c>
    </row>
    <row r="89" spans="1:3" x14ac:dyDescent="0.2">
      <c r="A89" s="237" t="s">
        <v>76</v>
      </c>
      <c r="B89" s="238">
        <v>52</v>
      </c>
      <c r="C89" s="237">
        <v>2327559.0536017055</v>
      </c>
    </row>
    <row r="90" spans="1:3" x14ac:dyDescent="0.2">
      <c r="A90" s="237" t="s">
        <v>27</v>
      </c>
      <c r="B90" s="238">
        <v>43</v>
      </c>
      <c r="C90" s="237">
        <v>4168062.7206364106</v>
      </c>
    </row>
    <row r="91" spans="1:3" x14ac:dyDescent="0.2">
      <c r="A91" s="237" t="s">
        <v>21</v>
      </c>
      <c r="B91" s="238">
        <v>11</v>
      </c>
      <c r="C91" s="237">
        <v>2968561.8825802952</v>
      </c>
    </row>
    <row r="92" spans="1:3" x14ac:dyDescent="0.2">
      <c r="A92" s="237" t="s">
        <v>46</v>
      </c>
      <c r="B92" s="238">
        <v>53</v>
      </c>
      <c r="C92" s="237">
        <v>501650.04475371708</v>
      </c>
    </row>
    <row r="93" spans="1:3" x14ac:dyDescent="0.2">
      <c r="A93" s="237" t="s">
        <v>25</v>
      </c>
      <c r="B93" s="238">
        <v>23</v>
      </c>
      <c r="C93" s="237">
        <v>504165.75574809778</v>
      </c>
    </row>
    <row r="94" spans="1:3" x14ac:dyDescent="0.2">
      <c r="A94" s="237" t="s">
        <v>98</v>
      </c>
      <c r="B94" s="238">
        <v>21</v>
      </c>
      <c r="C94" s="237">
        <v>722354.8247616248</v>
      </c>
    </row>
    <row r="95" spans="1:3" x14ac:dyDescent="0.2">
      <c r="A95" s="237" t="s">
        <v>22</v>
      </c>
      <c r="B95" s="238">
        <v>12</v>
      </c>
      <c r="C95" s="237">
        <v>1061517.8761824148</v>
      </c>
    </row>
    <row r="96" spans="1:3" x14ac:dyDescent="0.2">
      <c r="A96" s="237" t="s">
        <v>99</v>
      </c>
      <c r="B96" s="238">
        <v>62</v>
      </c>
      <c r="C96" s="237">
        <v>1131182.1205169959</v>
      </c>
    </row>
    <row r="97" spans="1:22" ht="25.5" x14ac:dyDescent="0.2">
      <c r="A97" s="239" t="s">
        <v>165</v>
      </c>
      <c r="B97" s="240">
        <v>54</v>
      </c>
      <c r="C97" s="241">
        <v>77.783550577699998</v>
      </c>
    </row>
    <row r="98" spans="1:22" x14ac:dyDescent="0.2">
      <c r="A98" s="239" t="s">
        <v>164</v>
      </c>
      <c r="B98" s="242">
        <v>90</v>
      </c>
      <c r="C98" s="241">
        <v>107311167.76971999</v>
      </c>
    </row>
    <row r="99" spans="1:22" s="461" customFormat="1" ht="44.25" customHeight="1" thickBot="1" x14ac:dyDescent="0.25">
      <c r="C99" s="462"/>
    </row>
    <row r="100" spans="1:22" s="292" customFormat="1" ht="27.6" customHeight="1" thickBot="1" x14ac:dyDescent="0.25">
      <c r="A100" s="376">
        <v>2022</v>
      </c>
      <c r="B100" s="449" t="s">
        <v>158</v>
      </c>
      <c r="C100" s="450"/>
      <c r="D100" s="450"/>
      <c r="E100" s="450"/>
      <c r="F100" s="450"/>
      <c r="G100" s="449" t="s">
        <v>42</v>
      </c>
      <c r="H100" s="450"/>
      <c r="I100" s="450"/>
      <c r="J100" s="450"/>
      <c r="K100" s="451"/>
      <c r="L100" s="452" t="s">
        <v>124</v>
      </c>
      <c r="M100" s="453"/>
      <c r="N100" s="454"/>
      <c r="Q100" s="358" t="s">
        <v>166</v>
      </c>
      <c r="R100" s="291" t="s">
        <v>167</v>
      </c>
      <c r="S100" s="148"/>
      <c r="T100" s="359" t="s">
        <v>133</v>
      </c>
      <c r="U100" s="360" t="s">
        <v>134</v>
      </c>
      <c r="V100" s="361" t="s">
        <v>168</v>
      </c>
    </row>
    <row r="101" spans="1:22" s="292" customFormat="1" ht="25.5" x14ac:dyDescent="0.2">
      <c r="A101" s="287" t="s">
        <v>156</v>
      </c>
      <c r="B101" s="287" t="s">
        <v>137</v>
      </c>
      <c r="C101" s="288" t="s">
        <v>96</v>
      </c>
      <c r="D101" s="288" t="s">
        <v>97</v>
      </c>
      <c r="E101" s="293" t="s">
        <v>20</v>
      </c>
      <c r="F101" s="293" t="s">
        <v>159</v>
      </c>
      <c r="G101" s="287" t="s">
        <v>139</v>
      </c>
      <c r="H101" s="290" t="s">
        <v>96</v>
      </c>
      <c r="I101" s="290" t="s">
        <v>97</v>
      </c>
      <c r="J101" s="294" t="s">
        <v>20</v>
      </c>
      <c r="K101" s="295" t="s">
        <v>159</v>
      </c>
      <c r="L101" s="296" t="s">
        <v>96</v>
      </c>
      <c r="M101" s="297" t="s">
        <v>97</v>
      </c>
      <c r="N101" s="298" t="s">
        <v>20</v>
      </c>
      <c r="O101" s="299"/>
      <c r="Q101" s="362">
        <v>1</v>
      </c>
      <c r="R101" s="154" t="s">
        <v>66</v>
      </c>
      <c r="S101" s="148"/>
      <c r="T101" s="363">
        <v>61</v>
      </c>
      <c r="U101" s="154" t="s">
        <v>66</v>
      </c>
      <c r="V101" s="364">
        <v>8761849.3299199995</v>
      </c>
    </row>
    <row r="102" spans="1:22" s="292" customFormat="1" x14ac:dyDescent="0.2">
      <c r="A102" s="300" t="s">
        <v>66</v>
      </c>
      <c r="B102" s="301">
        <v>190</v>
      </c>
      <c r="C102" s="289">
        <v>2538970.2431437923</v>
      </c>
      <c r="D102" s="289">
        <v>43233.503589131193</v>
      </c>
      <c r="E102" s="289">
        <v>2582203.7467329237</v>
      </c>
      <c r="F102" s="302">
        <v>28.977561100890483</v>
      </c>
      <c r="G102" s="303">
        <v>63</v>
      </c>
      <c r="H102" s="289">
        <v>1635031.354186235</v>
      </c>
      <c r="I102" s="289">
        <v>30273.721208447649</v>
      </c>
      <c r="J102" s="289">
        <v>1665305.0753946826</v>
      </c>
      <c r="K102" s="304">
        <v>18.660801990785703</v>
      </c>
      <c r="L102" s="305">
        <v>2612550.3234167802</v>
      </c>
      <c r="M102" s="289">
        <v>43233.503589131185</v>
      </c>
      <c r="N102" s="306">
        <v>2655783.8270059116</v>
      </c>
      <c r="O102" s="307"/>
      <c r="P102" s="307"/>
      <c r="Q102" s="362">
        <v>2</v>
      </c>
      <c r="R102" s="154" t="s">
        <v>67</v>
      </c>
      <c r="S102" s="148"/>
      <c r="T102" s="363">
        <v>24</v>
      </c>
      <c r="U102" s="154" t="s">
        <v>67</v>
      </c>
      <c r="V102" s="364">
        <v>4773249.9336759998</v>
      </c>
    </row>
    <row r="103" spans="1:22" s="292" customFormat="1" x14ac:dyDescent="0.2">
      <c r="A103" s="300" t="s">
        <v>67</v>
      </c>
      <c r="B103" s="308">
        <v>156</v>
      </c>
      <c r="C103" s="289">
        <v>1046611.1813941242</v>
      </c>
      <c r="D103" s="289">
        <v>0</v>
      </c>
      <c r="E103" s="289">
        <v>1046611.1813941242</v>
      </c>
      <c r="F103" s="302">
        <v>21.926595002072133</v>
      </c>
      <c r="G103" s="309">
        <v>49</v>
      </c>
      <c r="H103" s="289">
        <v>872999.29682658741</v>
      </c>
      <c r="I103" s="289">
        <v>0</v>
      </c>
      <c r="J103" s="289">
        <v>872999.29682658741</v>
      </c>
      <c r="K103" s="304">
        <v>18.289410966460945</v>
      </c>
      <c r="L103" s="305">
        <v>1361581.8419657219</v>
      </c>
      <c r="M103" s="289">
        <v>0</v>
      </c>
      <c r="N103" s="306">
        <v>1361581.8419657219</v>
      </c>
      <c r="O103" s="307"/>
      <c r="P103" s="307"/>
      <c r="Q103" s="362">
        <v>3</v>
      </c>
      <c r="R103" s="154" t="s">
        <v>68</v>
      </c>
      <c r="S103" s="148"/>
      <c r="T103" s="363">
        <v>70</v>
      </c>
      <c r="U103" s="154" t="s">
        <v>68</v>
      </c>
      <c r="V103" s="364">
        <v>744406.58103999996</v>
      </c>
    </row>
    <row r="104" spans="1:22" s="292" customFormat="1" x14ac:dyDescent="0.2">
      <c r="A104" s="300" t="s">
        <v>68</v>
      </c>
      <c r="B104" s="308">
        <v>153</v>
      </c>
      <c r="C104" s="289">
        <v>283125.2067726379</v>
      </c>
      <c r="D104" s="289">
        <v>7383.8241383546065</v>
      </c>
      <c r="E104" s="289">
        <v>290509.03091099253</v>
      </c>
      <c r="F104" s="302">
        <v>38.033678634481561</v>
      </c>
      <c r="G104" s="309">
        <v>45</v>
      </c>
      <c r="H104" s="289">
        <v>279024.1862954754</v>
      </c>
      <c r="I104" s="289">
        <v>5990.3526233935827</v>
      </c>
      <c r="J104" s="289">
        <v>285014.53891886899</v>
      </c>
      <c r="K104" s="304">
        <v>37.482767266752006</v>
      </c>
      <c r="L104" s="305">
        <v>351218.5078767963</v>
      </c>
      <c r="M104" s="289">
        <v>13316.327201020085</v>
      </c>
      <c r="N104" s="306">
        <v>364534.83507781639</v>
      </c>
      <c r="O104" s="307"/>
      <c r="P104" s="307"/>
      <c r="Q104" s="362">
        <v>4</v>
      </c>
      <c r="R104" s="154" t="s">
        <v>23</v>
      </c>
      <c r="S104" s="148"/>
      <c r="T104" s="363">
        <v>13</v>
      </c>
      <c r="U104" s="154" t="s">
        <v>23</v>
      </c>
      <c r="V104" s="364">
        <v>531476.50131662004</v>
      </c>
    </row>
    <row r="105" spans="1:22" s="292" customFormat="1" x14ac:dyDescent="0.2">
      <c r="A105" s="300" t="s">
        <v>23</v>
      </c>
      <c r="B105" s="308">
        <v>21</v>
      </c>
      <c r="C105" s="289">
        <v>135871.96008052948</v>
      </c>
      <c r="D105" s="289">
        <v>1842.0949148068421</v>
      </c>
      <c r="E105" s="289">
        <v>137714.05499533631</v>
      </c>
      <c r="F105" s="302">
        <v>25.56499859223883</v>
      </c>
      <c r="G105" s="309">
        <v>8</v>
      </c>
      <c r="H105" s="289">
        <v>78070.024739335713</v>
      </c>
      <c r="I105" s="289">
        <v>1074.334139906782</v>
      </c>
      <c r="J105" s="289">
        <v>79144.3588792425</v>
      </c>
      <c r="K105" s="304">
        <v>14.689271218095689</v>
      </c>
      <c r="L105" s="305">
        <v>145881.36469624078</v>
      </c>
      <c r="M105" s="289">
        <v>1857.2790902643419</v>
      </c>
      <c r="N105" s="306">
        <v>147738.64378650513</v>
      </c>
      <c r="O105" s="307"/>
      <c r="P105" s="307"/>
      <c r="Q105" s="362">
        <v>5</v>
      </c>
      <c r="R105" s="154" t="s">
        <v>69</v>
      </c>
      <c r="S105" s="148"/>
      <c r="T105" s="363">
        <v>41</v>
      </c>
      <c r="U105" s="154" t="s">
        <v>69</v>
      </c>
      <c r="V105" s="364">
        <v>9422179.9134649988</v>
      </c>
    </row>
    <row r="106" spans="1:22" s="292" customFormat="1" x14ac:dyDescent="0.2">
      <c r="A106" s="300" t="s">
        <v>69</v>
      </c>
      <c r="B106" s="308">
        <v>120</v>
      </c>
      <c r="C106" s="289">
        <v>1895430.4838662532</v>
      </c>
      <c r="D106" s="289">
        <v>0</v>
      </c>
      <c r="E106" s="289">
        <v>1895430.4838662532</v>
      </c>
      <c r="F106" s="302">
        <v>20.116687446643375</v>
      </c>
      <c r="G106" s="309">
        <v>70</v>
      </c>
      <c r="H106" s="289">
        <v>2001298.7832134753</v>
      </c>
      <c r="I106" s="289">
        <v>0</v>
      </c>
      <c r="J106" s="289">
        <v>2001298.7832134753</v>
      </c>
      <c r="K106" s="304">
        <v>21.240294725624981</v>
      </c>
      <c r="L106" s="305">
        <v>2464088.8952457318</v>
      </c>
      <c r="M106" s="289">
        <v>0</v>
      </c>
      <c r="N106" s="306">
        <v>2464088.8952457318</v>
      </c>
      <c r="O106" s="307"/>
      <c r="P106" s="307"/>
      <c r="Q106" s="362">
        <v>6</v>
      </c>
      <c r="R106" s="154" t="s">
        <v>43</v>
      </c>
      <c r="S106" s="148"/>
      <c r="T106" s="363">
        <v>42</v>
      </c>
      <c r="U106" s="154" t="s">
        <v>43</v>
      </c>
      <c r="V106" s="364">
        <v>7941019.3214300005</v>
      </c>
    </row>
    <row r="107" spans="1:22" s="292" customFormat="1" x14ac:dyDescent="0.2">
      <c r="A107" s="300" t="s">
        <v>43</v>
      </c>
      <c r="B107" s="301">
        <v>73</v>
      </c>
      <c r="C107" s="289">
        <v>1636782.6480905034</v>
      </c>
      <c r="D107" s="289">
        <v>0</v>
      </c>
      <c r="E107" s="289">
        <v>1636782.6480905034</v>
      </c>
      <c r="F107" s="302">
        <v>20.611744939008304</v>
      </c>
      <c r="G107" s="309">
        <v>39</v>
      </c>
      <c r="H107" s="289">
        <v>1633267.0386225849</v>
      </c>
      <c r="I107" s="289">
        <v>0</v>
      </c>
      <c r="J107" s="289">
        <v>1633267.0386225849</v>
      </c>
      <c r="K107" s="304">
        <v>20.56747342516837</v>
      </c>
      <c r="L107" s="305">
        <v>1836213.6422290574</v>
      </c>
      <c r="M107" s="289">
        <v>0</v>
      </c>
      <c r="N107" s="306">
        <v>1836213.6422290574</v>
      </c>
      <c r="O107" s="307"/>
      <c r="P107" s="307"/>
      <c r="Q107" s="362">
        <v>7</v>
      </c>
      <c r="R107" s="154" t="s">
        <v>70</v>
      </c>
      <c r="S107" s="148"/>
      <c r="T107" s="363">
        <v>51</v>
      </c>
      <c r="U107" s="154" t="s">
        <v>70</v>
      </c>
      <c r="V107" s="364">
        <v>3220646.1893779999</v>
      </c>
    </row>
    <row r="108" spans="1:22" s="292" customFormat="1" x14ac:dyDescent="0.2">
      <c r="A108" s="300" t="s">
        <v>70</v>
      </c>
      <c r="B108" s="308">
        <v>115</v>
      </c>
      <c r="C108" s="289">
        <v>963277.15253374225</v>
      </c>
      <c r="D108" s="289">
        <v>85914.929093047234</v>
      </c>
      <c r="E108" s="289">
        <v>1049192.0816267894</v>
      </c>
      <c r="F108" s="302">
        <v>29.909437295890005</v>
      </c>
      <c r="G108" s="309">
        <v>73</v>
      </c>
      <c r="H108" s="289">
        <v>838714.88799839048</v>
      </c>
      <c r="I108" s="289">
        <v>76976.214380370817</v>
      </c>
      <c r="J108" s="289">
        <v>915691.10237876128</v>
      </c>
      <c r="K108" s="304">
        <v>26.041820140479828</v>
      </c>
      <c r="L108" s="305">
        <v>986713.15006068267</v>
      </c>
      <c r="M108" s="289">
        <v>85914.929093047249</v>
      </c>
      <c r="N108" s="306">
        <v>1072628.0791537298</v>
      </c>
      <c r="O108" s="307"/>
      <c r="P108" s="307"/>
      <c r="Q108" s="362">
        <v>8</v>
      </c>
      <c r="R108" s="154" t="s">
        <v>74</v>
      </c>
      <c r="S108" s="148"/>
      <c r="T108" s="363">
        <v>63</v>
      </c>
      <c r="U108" s="154" t="s">
        <v>74</v>
      </c>
      <c r="V108" s="364">
        <v>1987.1670182100002</v>
      </c>
    </row>
    <row r="109" spans="1:22" s="292" customFormat="1" x14ac:dyDescent="0.2">
      <c r="A109" s="300" t="s">
        <v>74</v>
      </c>
      <c r="B109" s="308">
        <v>2</v>
      </c>
      <c r="C109" s="289">
        <v>628.02097979130008</v>
      </c>
      <c r="D109" s="289">
        <v>0</v>
      </c>
      <c r="E109" s="289">
        <v>628.02097979130008</v>
      </c>
      <c r="F109" s="302">
        <v>31.603834722582086</v>
      </c>
      <c r="G109" s="309">
        <v>2</v>
      </c>
      <c r="H109" s="289">
        <v>624.32546626778162</v>
      </c>
      <c r="I109" s="289">
        <v>0</v>
      </c>
      <c r="J109" s="289">
        <v>624.32546626778162</v>
      </c>
      <c r="K109" s="304">
        <v>31.417865778278415</v>
      </c>
      <c r="L109" s="305">
        <v>628.02115094218163</v>
      </c>
      <c r="M109" s="289">
        <v>0</v>
      </c>
      <c r="N109" s="306">
        <v>628.02115094218163</v>
      </c>
      <c r="O109" s="307"/>
      <c r="P109" s="307"/>
      <c r="Q109" s="362">
        <v>9</v>
      </c>
      <c r="R109" s="154" t="s">
        <v>75</v>
      </c>
      <c r="S109" s="148"/>
      <c r="T109" s="363">
        <v>64</v>
      </c>
      <c r="U109" s="154" t="s">
        <v>75</v>
      </c>
      <c r="V109" s="364">
        <v>1361.05722571</v>
      </c>
    </row>
    <row r="110" spans="1:22" s="292" customFormat="1" x14ac:dyDescent="0.2">
      <c r="A110" s="300" t="s">
        <v>75</v>
      </c>
      <c r="B110" s="308">
        <v>2</v>
      </c>
      <c r="C110" s="289">
        <v>48.391671882499999</v>
      </c>
      <c r="D110" s="289">
        <v>43.188080842970002</v>
      </c>
      <c r="E110" s="289">
        <v>91.579752725470001</v>
      </c>
      <c r="F110" s="302">
        <v>3.5554472688936332</v>
      </c>
      <c r="G110" s="309">
        <v>0</v>
      </c>
      <c r="H110" s="289">
        <v>0</v>
      </c>
      <c r="I110" s="289">
        <v>0</v>
      </c>
      <c r="J110" s="289">
        <v>0</v>
      </c>
      <c r="K110" s="304">
        <v>0</v>
      </c>
      <c r="L110" s="305">
        <v>48.391671882499999</v>
      </c>
      <c r="M110" s="289">
        <v>43.188080842970002</v>
      </c>
      <c r="N110" s="306">
        <v>91.579752725470001</v>
      </c>
      <c r="O110" s="307"/>
      <c r="P110" s="307"/>
      <c r="Q110" s="362">
        <v>10</v>
      </c>
      <c r="R110" s="154" t="s">
        <v>24</v>
      </c>
      <c r="S110" s="148"/>
      <c r="T110" s="363">
        <v>22</v>
      </c>
      <c r="U110" s="154" t="s">
        <v>24</v>
      </c>
      <c r="V110" s="364">
        <v>1038612.4985067369</v>
      </c>
    </row>
    <row r="111" spans="1:22" s="292" customFormat="1" x14ac:dyDescent="0.2">
      <c r="A111" s="300" t="s">
        <v>24</v>
      </c>
      <c r="B111" s="308">
        <v>42</v>
      </c>
      <c r="C111" s="289">
        <v>280888.93384188227</v>
      </c>
      <c r="D111" s="289">
        <v>0</v>
      </c>
      <c r="E111" s="289">
        <v>280888.93384188227</v>
      </c>
      <c r="F111" s="302">
        <v>27.044632550230407</v>
      </c>
      <c r="G111" s="309">
        <v>17</v>
      </c>
      <c r="H111" s="289">
        <v>86358.208051605689</v>
      </c>
      <c r="I111" s="289">
        <v>0</v>
      </c>
      <c r="J111" s="289">
        <v>86358.208051605689</v>
      </c>
      <c r="K111" s="304">
        <v>8.3147668813707583</v>
      </c>
      <c r="L111" s="305">
        <v>280999.65321288968</v>
      </c>
      <c r="M111" s="289">
        <v>0</v>
      </c>
      <c r="N111" s="306">
        <v>280999.65321288968</v>
      </c>
      <c r="O111" s="307"/>
      <c r="P111" s="307"/>
      <c r="Q111" s="362">
        <v>11</v>
      </c>
      <c r="R111" s="154" t="s">
        <v>26</v>
      </c>
      <c r="S111" s="148"/>
      <c r="T111" s="363">
        <v>30</v>
      </c>
      <c r="U111" s="154" t="s">
        <v>26</v>
      </c>
      <c r="V111" s="364">
        <v>802534.94494399999</v>
      </c>
    </row>
    <row r="112" spans="1:22" s="292" customFormat="1" x14ac:dyDescent="0.2">
      <c r="A112" s="300" t="s">
        <v>26</v>
      </c>
      <c r="B112" s="308">
        <v>7</v>
      </c>
      <c r="C112" s="289">
        <v>319444.78275443468</v>
      </c>
      <c r="D112" s="289">
        <v>0</v>
      </c>
      <c r="E112" s="289">
        <v>319444.78275443468</v>
      </c>
      <c r="F112" s="302">
        <v>39.804470168816493</v>
      </c>
      <c r="G112" s="309">
        <v>7</v>
      </c>
      <c r="H112" s="289">
        <v>185387.11476421345</v>
      </c>
      <c r="I112" s="289">
        <v>0</v>
      </c>
      <c r="J112" s="289">
        <v>185387.11476421345</v>
      </c>
      <c r="K112" s="304">
        <v>23.100192201253449</v>
      </c>
      <c r="L112" s="305">
        <v>319448.84166471305</v>
      </c>
      <c r="M112" s="289">
        <v>0</v>
      </c>
      <c r="N112" s="306">
        <v>319448.84166471305</v>
      </c>
      <c r="O112" s="307"/>
      <c r="P112" s="307"/>
      <c r="Q112" s="362">
        <v>12</v>
      </c>
      <c r="R112" s="154" t="s">
        <v>76</v>
      </c>
      <c r="S112" s="148"/>
      <c r="T112" s="363">
        <v>52</v>
      </c>
      <c r="U112" s="154" t="s">
        <v>76</v>
      </c>
      <c r="V112" s="364">
        <v>2327559.0536099998</v>
      </c>
    </row>
    <row r="113" spans="1:22" s="292" customFormat="1" x14ac:dyDescent="0.2">
      <c r="A113" s="300" t="s">
        <v>76</v>
      </c>
      <c r="B113" s="308">
        <v>93</v>
      </c>
      <c r="C113" s="289">
        <v>623255.57067417901</v>
      </c>
      <c r="D113" s="289">
        <v>15753.513873207497</v>
      </c>
      <c r="E113" s="289">
        <v>639009.0845473865</v>
      </c>
      <c r="F113" s="302">
        <v>26.777218378616105</v>
      </c>
      <c r="G113" s="309">
        <v>40</v>
      </c>
      <c r="H113" s="289">
        <v>737149.13629815693</v>
      </c>
      <c r="I113" s="289">
        <v>17840.633276689397</v>
      </c>
      <c r="J113" s="289">
        <v>754989.76957484637</v>
      </c>
      <c r="K113" s="304">
        <v>31.670480504349804</v>
      </c>
      <c r="L113" s="305">
        <v>881270.86537168093</v>
      </c>
      <c r="M113" s="289">
        <v>17872.190283575696</v>
      </c>
      <c r="N113" s="306">
        <v>899143.05565525661</v>
      </c>
      <c r="O113" s="307"/>
      <c r="P113" s="307"/>
      <c r="Q113" s="362">
        <v>13</v>
      </c>
      <c r="R113" s="154" t="s">
        <v>27</v>
      </c>
      <c r="S113" s="148"/>
      <c r="T113" s="363">
        <v>43</v>
      </c>
      <c r="U113" s="154" t="s">
        <v>27</v>
      </c>
      <c r="V113" s="364">
        <v>4168062.72064</v>
      </c>
    </row>
    <row r="114" spans="1:22" s="292" customFormat="1" x14ac:dyDescent="0.2">
      <c r="A114" s="300" t="s">
        <v>27</v>
      </c>
      <c r="B114" s="308">
        <v>89</v>
      </c>
      <c r="C114" s="289">
        <v>933785.39038034214</v>
      </c>
      <c r="D114" s="289">
        <v>0</v>
      </c>
      <c r="E114" s="289">
        <v>933785.39038034214</v>
      </c>
      <c r="F114" s="302">
        <v>22.403343062883778</v>
      </c>
      <c r="G114" s="309">
        <v>71</v>
      </c>
      <c r="H114" s="289">
        <v>1102407.9322189824</v>
      </c>
      <c r="I114" s="289">
        <v>0</v>
      </c>
      <c r="J114" s="289">
        <v>1102407.9322189824</v>
      </c>
      <c r="K114" s="304">
        <v>26.448928581637528</v>
      </c>
      <c r="L114" s="305">
        <v>1263936.3927422031</v>
      </c>
      <c r="M114" s="289">
        <v>0</v>
      </c>
      <c r="N114" s="306">
        <v>1263936.3927422031</v>
      </c>
      <c r="O114" s="307"/>
      <c r="P114" s="307"/>
      <c r="Q114" s="362">
        <v>14</v>
      </c>
      <c r="R114" s="154" t="s">
        <v>21</v>
      </c>
      <c r="S114" s="148"/>
      <c r="T114" s="363">
        <v>11</v>
      </c>
      <c r="U114" s="154" t="s">
        <v>21</v>
      </c>
      <c r="V114" s="364">
        <v>2968561.8674290003</v>
      </c>
    </row>
    <row r="115" spans="1:22" s="292" customFormat="1" x14ac:dyDescent="0.2">
      <c r="A115" s="300" t="s">
        <v>21</v>
      </c>
      <c r="B115" s="308">
        <v>59</v>
      </c>
      <c r="C115" s="289">
        <v>348405.54368219688</v>
      </c>
      <c r="D115" s="289">
        <v>27445.765807302352</v>
      </c>
      <c r="E115" s="289">
        <v>375851.30948949925</v>
      </c>
      <c r="F115" s="302">
        <v>11.736509435929072</v>
      </c>
      <c r="G115" s="309">
        <v>16</v>
      </c>
      <c r="H115" s="289">
        <v>88589.936593669641</v>
      </c>
      <c r="I115" s="289">
        <v>13079.153550615214</v>
      </c>
      <c r="J115" s="289">
        <v>101669.09014428486</v>
      </c>
      <c r="K115" s="304">
        <v>2.9842711908980775</v>
      </c>
      <c r="L115" s="305">
        <v>355419.55934824003</v>
      </c>
      <c r="M115" s="289">
        <v>35667.31106767826</v>
      </c>
      <c r="N115" s="306">
        <v>391086.8704159183</v>
      </c>
      <c r="O115" s="307"/>
      <c r="P115" s="307"/>
      <c r="Q115" s="362">
        <v>15</v>
      </c>
      <c r="R115" s="154" t="s">
        <v>46</v>
      </c>
      <c r="S115" s="148"/>
      <c r="T115" s="363">
        <v>53</v>
      </c>
      <c r="U115" s="154" t="s">
        <v>46</v>
      </c>
      <c r="V115" s="364">
        <v>501650.04466800002</v>
      </c>
    </row>
    <row r="116" spans="1:22" s="292" customFormat="1" x14ac:dyDescent="0.2">
      <c r="A116" s="300" t="s">
        <v>46</v>
      </c>
      <c r="B116" s="308">
        <v>138</v>
      </c>
      <c r="C116" s="289">
        <v>96402.157107728024</v>
      </c>
      <c r="D116" s="289">
        <v>106405.46278819955</v>
      </c>
      <c r="E116" s="289">
        <v>202807.61989592758</v>
      </c>
      <c r="F116" s="302">
        <v>19.217013556742778</v>
      </c>
      <c r="G116" s="309">
        <v>65</v>
      </c>
      <c r="H116" s="289">
        <v>100107.48450886057</v>
      </c>
      <c r="I116" s="289">
        <v>51197.960411621629</v>
      </c>
      <c r="J116" s="289">
        <v>151305.4449204822</v>
      </c>
      <c r="K116" s="304">
        <v>19.955641498648305</v>
      </c>
      <c r="L116" s="305">
        <v>124942.84023727971</v>
      </c>
      <c r="M116" s="289">
        <v>106405.46278819955</v>
      </c>
      <c r="N116" s="306">
        <v>231348.30302547925</v>
      </c>
      <c r="O116" s="307"/>
      <c r="P116" s="307"/>
      <c r="Q116" s="362">
        <v>16</v>
      </c>
      <c r="R116" s="154" t="s">
        <v>25</v>
      </c>
      <c r="S116" s="148"/>
      <c r="T116" s="363">
        <v>23</v>
      </c>
      <c r="U116" s="154" t="s">
        <v>25</v>
      </c>
      <c r="V116" s="364">
        <v>504165.75574799994</v>
      </c>
    </row>
    <row r="117" spans="1:22" s="292" customFormat="1" x14ac:dyDescent="0.2">
      <c r="A117" s="300" t="s">
        <v>25</v>
      </c>
      <c r="B117" s="308">
        <v>6</v>
      </c>
      <c r="C117" s="289">
        <v>179915.77190692935</v>
      </c>
      <c r="D117" s="289">
        <v>0</v>
      </c>
      <c r="E117" s="289">
        <v>179915.77190692935</v>
      </c>
      <c r="F117" s="302">
        <v>35.685837416697289</v>
      </c>
      <c r="G117" s="309">
        <v>6</v>
      </c>
      <c r="H117" s="289">
        <v>179897.28257546335</v>
      </c>
      <c r="I117" s="289">
        <v>0</v>
      </c>
      <c r="J117" s="289">
        <v>179897.28257546335</v>
      </c>
      <c r="K117" s="304">
        <v>35.682170104656521</v>
      </c>
      <c r="L117" s="305">
        <v>179915.77190692935</v>
      </c>
      <c r="M117" s="289">
        <v>0</v>
      </c>
      <c r="N117" s="306">
        <v>179915.77190692935</v>
      </c>
      <c r="O117" s="307"/>
      <c r="P117" s="307"/>
      <c r="Q117" s="362">
        <v>17</v>
      </c>
      <c r="R117" s="154" t="s">
        <v>98</v>
      </c>
      <c r="S117" s="148"/>
      <c r="T117" s="363">
        <v>21</v>
      </c>
      <c r="U117" s="154" t="s">
        <v>98</v>
      </c>
      <c r="V117" s="364">
        <v>722354.82484099991</v>
      </c>
    </row>
    <row r="118" spans="1:22" s="292" customFormat="1" x14ac:dyDescent="0.2">
      <c r="A118" s="300" t="s">
        <v>98</v>
      </c>
      <c r="B118" s="301">
        <v>51</v>
      </c>
      <c r="C118" s="289">
        <v>146202.92760177207</v>
      </c>
      <c r="D118" s="289">
        <v>414.62214579063755</v>
      </c>
      <c r="E118" s="289">
        <v>146617.54974756271</v>
      </c>
      <c r="F118" s="302">
        <v>20.239766191084644</v>
      </c>
      <c r="G118" s="303">
        <v>7</v>
      </c>
      <c r="H118" s="289">
        <v>40698.99888118542</v>
      </c>
      <c r="I118" s="289">
        <v>1426.0097575173534</v>
      </c>
      <c r="J118" s="289">
        <v>42125.008638702777</v>
      </c>
      <c r="K118" s="304">
        <v>5.6342115378845818</v>
      </c>
      <c r="L118" s="305">
        <v>150559.62750654898</v>
      </c>
      <c r="M118" s="289">
        <v>1443.2611886506379</v>
      </c>
      <c r="N118" s="306">
        <v>152002.88869519962</v>
      </c>
      <c r="O118" s="307"/>
      <c r="P118" s="307"/>
      <c r="Q118" s="362">
        <v>18</v>
      </c>
      <c r="R118" s="154" t="s">
        <v>22</v>
      </c>
      <c r="S118" s="148"/>
      <c r="T118" s="363">
        <v>12</v>
      </c>
      <c r="U118" s="154" t="s">
        <v>22</v>
      </c>
      <c r="V118" s="364">
        <v>1061517.8761799999</v>
      </c>
    </row>
    <row r="119" spans="1:22" s="292" customFormat="1" x14ac:dyDescent="0.2">
      <c r="A119" s="300" t="s">
        <v>22</v>
      </c>
      <c r="B119" s="308">
        <v>49</v>
      </c>
      <c r="C119" s="289">
        <v>285746.47818079434</v>
      </c>
      <c r="D119" s="289">
        <v>19777.908586851121</v>
      </c>
      <c r="E119" s="289">
        <v>305524.38676764548</v>
      </c>
      <c r="F119" s="302">
        <v>26.918668502167616</v>
      </c>
      <c r="G119" s="303">
        <v>13</v>
      </c>
      <c r="H119" s="289">
        <v>223468.50594781569</v>
      </c>
      <c r="I119" s="289">
        <v>16556.968235067856</v>
      </c>
      <c r="J119" s="289">
        <v>240025.47418288354</v>
      </c>
      <c r="K119" s="304">
        <v>21.051789231424504</v>
      </c>
      <c r="L119" s="305">
        <v>286069.41577655944</v>
      </c>
      <c r="M119" s="289">
        <v>19779.650821718293</v>
      </c>
      <c r="N119" s="306">
        <v>305849.06659827771</v>
      </c>
      <c r="O119" s="307"/>
      <c r="P119" s="307"/>
      <c r="Q119" s="362">
        <v>19</v>
      </c>
      <c r="R119" s="154" t="s">
        <v>99</v>
      </c>
      <c r="S119" s="148"/>
      <c r="T119" s="363">
        <v>62</v>
      </c>
      <c r="U119" s="154" t="s">
        <v>99</v>
      </c>
      <c r="V119" s="364">
        <v>1131182.1205200001</v>
      </c>
    </row>
    <row r="120" spans="1:22" s="292" customFormat="1" x14ac:dyDescent="0.2">
      <c r="A120" s="300" t="s">
        <v>99</v>
      </c>
      <c r="B120" s="308">
        <v>49</v>
      </c>
      <c r="C120" s="289">
        <v>167661.48484188004</v>
      </c>
      <c r="D120" s="289">
        <v>27228.062692504398</v>
      </c>
      <c r="E120" s="289">
        <v>194889.54753438444</v>
      </c>
      <c r="F120" s="302">
        <v>14.821794103786928</v>
      </c>
      <c r="G120" s="303">
        <v>24</v>
      </c>
      <c r="H120" s="289">
        <v>192912.63533592873</v>
      </c>
      <c r="I120" s="289">
        <v>13770.06698244267</v>
      </c>
      <c r="J120" s="289">
        <v>206682.70231837139</v>
      </c>
      <c r="K120" s="304">
        <v>17.05407394945032</v>
      </c>
      <c r="L120" s="305">
        <v>266737.50484875863</v>
      </c>
      <c r="M120" s="289">
        <v>27284.326118679041</v>
      </c>
      <c r="N120" s="306">
        <v>294021.83096743765</v>
      </c>
      <c r="O120" s="307"/>
      <c r="P120" s="307"/>
      <c r="Q120" s="362">
        <v>20</v>
      </c>
      <c r="R120" s="154" t="s">
        <v>169</v>
      </c>
      <c r="S120" s="148"/>
      <c r="T120" s="363">
        <v>54</v>
      </c>
      <c r="U120" s="154" t="s">
        <v>109</v>
      </c>
      <c r="V120" s="364">
        <v>77.783551033800009</v>
      </c>
    </row>
    <row r="121" spans="1:22" s="292" customFormat="1" x14ac:dyDescent="0.2">
      <c r="A121" s="300" t="s">
        <v>157</v>
      </c>
      <c r="B121" s="301">
        <v>53</v>
      </c>
      <c r="C121" s="289">
        <v>473.43308485346739</v>
      </c>
      <c r="D121" s="289">
        <v>5166345.214124037</v>
      </c>
      <c r="E121" s="289">
        <v>5166818.6472088909</v>
      </c>
      <c r="F121" s="302">
        <v>0</v>
      </c>
      <c r="G121" s="309">
        <v>47</v>
      </c>
      <c r="H121" s="289">
        <v>7.9359138852368485</v>
      </c>
      <c r="I121" s="289">
        <v>4970345.090343859</v>
      </c>
      <c r="J121" s="289">
        <v>4970353.0262577441</v>
      </c>
      <c r="K121" s="304">
        <v>0</v>
      </c>
      <c r="L121" s="305">
        <v>476.14946007642368</v>
      </c>
      <c r="M121" s="289">
        <v>8183350.5970249772</v>
      </c>
      <c r="N121" s="306">
        <v>8183826.7464850536</v>
      </c>
      <c r="O121" s="307"/>
      <c r="P121" s="307"/>
      <c r="Q121" s="362">
        <v>21</v>
      </c>
      <c r="R121" s="154" t="s">
        <v>170</v>
      </c>
      <c r="S121" s="148"/>
      <c r="T121" s="365"/>
      <c r="U121" s="154" t="s">
        <v>157</v>
      </c>
      <c r="V121" s="366">
        <v>107708213.56259646</v>
      </c>
    </row>
    <row r="122" spans="1:22" s="292" customFormat="1" ht="13.5" thickBot="1" x14ac:dyDescent="0.25">
      <c r="A122" s="300" t="s">
        <v>141</v>
      </c>
      <c r="B122" s="310">
        <v>0</v>
      </c>
      <c r="C122" s="289">
        <v>0</v>
      </c>
      <c r="D122" s="289">
        <v>0</v>
      </c>
      <c r="E122" s="289">
        <v>0</v>
      </c>
      <c r="F122" s="302">
        <v>0</v>
      </c>
      <c r="G122" s="300">
        <v>0</v>
      </c>
      <c r="H122" s="289">
        <v>0</v>
      </c>
      <c r="I122" s="289">
        <v>0</v>
      </c>
      <c r="J122" s="289">
        <v>0</v>
      </c>
      <c r="K122" s="304">
        <v>0</v>
      </c>
      <c r="L122" s="311">
        <v>0</v>
      </c>
      <c r="M122" s="312">
        <v>0</v>
      </c>
      <c r="N122" s="313">
        <v>0</v>
      </c>
      <c r="O122" s="307"/>
      <c r="P122" s="307"/>
      <c r="Q122" s="148" t="s">
        <v>171</v>
      </c>
      <c r="R122" s="148"/>
      <c r="S122" s="148"/>
      <c r="T122" s="367"/>
      <c r="U122" s="368" t="s">
        <v>172</v>
      </c>
      <c r="V122" s="369">
        <v>50624455.485107318</v>
      </c>
    </row>
    <row r="123" spans="1:22" s="292" customFormat="1" x14ac:dyDescent="0.2">
      <c r="A123" s="300" t="s">
        <v>142</v>
      </c>
      <c r="B123" s="314">
        <v>1468</v>
      </c>
      <c r="C123" s="315">
        <v>11882927.762590246</v>
      </c>
      <c r="D123" s="315">
        <v>5501788.0898340754</v>
      </c>
      <c r="E123" s="315">
        <v>17384715.852424324</v>
      </c>
      <c r="F123" s="316">
        <v>23.472702371885305</v>
      </c>
      <c r="G123" s="317">
        <v>662</v>
      </c>
      <c r="H123" s="318">
        <v>10276015.06843812</v>
      </c>
      <c r="I123" s="318">
        <v>5198530.5049099317</v>
      </c>
      <c r="J123" s="318">
        <v>15474545.573348051</v>
      </c>
      <c r="K123" s="318">
        <v>20.298519698976815</v>
      </c>
      <c r="L123" s="319"/>
      <c r="N123" s="319"/>
      <c r="O123" s="307"/>
      <c r="P123" s="307"/>
      <c r="Q123" s="148" t="s">
        <v>164</v>
      </c>
      <c r="R123" s="148"/>
      <c r="S123" s="148"/>
      <c r="T123" s="370" t="s">
        <v>173</v>
      </c>
      <c r="U123" s="371"/>
      <c r="V123" s="372"/>
    </row>
    <row r="124" spans="1:22" s="292" customFormat="1" ht="14.45" customHeight="1" x14ac:dyDescent="0.2">
      <c r="A124" s="455"/>
      <c r="B124" s="456"/>
      <c r="C124" s="315">
        <v>23.472702371885305</v>
      </c>
      <c r="D124" s="315">
        <v>5.1080487809192174</v>
      </c>
      <c r="E124" s="320"/>
      <c r="F124" s="310"/>
      <c r="G124" s="321"/>
      <c r="H124" s="318">
        <v>20.298519698976815</v>
      </c>
      <c r="I124" s="318">
        <v>4.8264940369554239</v>
      </c>
      <c r="J124" s="322"/>
      <c r="K124" s="310"/>
      <c r="N124" s="319"/>
      <c r="O124" s="307"/>
      <c r="P124" s="307"/>
      <c r="Q124" s="148"/>
      <c r="R124" s="148"/>
      <c r="S124" s="148"/>
      <c r="T124" s="370" t="s">
        <v>177</v>
      </c>
      <c r="U124" s="371"/>
      <c r="V124" s="372"/>
    </row>
    <row r="125" spans="1:22" s="323" customFormat="1" ht="13.5" thickBot="1" x14ac:dyDescent="0.25">
      <c r="A125" s="323" t="s">
        <v>90</v>
      </c>
      <c r="E125" s="324"/>
      <c r="O125" s="307"/>
      <c r="P125" s="307"/>
      <c r="Q125" s="148"/>
      <c r="R125" s="148"/>
      <c r="S125" s="148"/>
      <c r="T125" s="373" t="s">
        <v>174</v>
      </c>
      <c r="U125" s="374"/>
      <c r="V125" s="375"/>
    </row>
    <row r="126" spans="1:22" s="323" customFormat="1" x14ac:dyDescent="0.2">
      <c r="A126" s="323" t="s">
        <v>110</v>
      </c>
      <c r="L126" s="325"/>
      <c r="M126" s="325"/>
      <c r="N126" s="325"/>
      <c r="O126" s="307"/>
      <c r="P126" s="307"/>
      <c r="Q126" s="307"/>
    </row>
    <row r="127" spans="1:22" s="323" customFormat="1" x14ac:dyDescent="0.2">
      <c r="A127" s="323" t="s">
        <v>111</v>
      </c>
      <c r="O127" s="307"/>
      <c r="P127" s="307"/>
      <c r="Q127" s="307"/>
    </row>
    <row r="128" spans="1:22" s="323" customFormat="1" x14ac:dyDescent="0.2">
      <c r="A128" s="323" t="s">
        <v>112</v>
      </c>
      <c r="O128" s="307"/>
      <c r="P128" s="307"/>
      <c r="Q128" s="307"/>
    </row>
    <row r="129" spans="1:17" s="323" customFormat="1" x14ac:dyDescent="0.2">
      <c r="A129" s="323" t="s">
        <v>113</v>
      </c>
      <c r="O129" s="307"/>
      <c r="P129" s="307"/>
      <c r="Q129" s="307"/>
    </row>
    <row r="130" spans="1:17" s="323" customFormat="1" x14ac:dyDescent="0.2">
      <c r="A130" s="323" t="s">
        <v>160</v>
      </c>
      <c r="O130" s="307"/>
      <c r="P130" s="307"/>
      <c r="Q130" s="307"/>
    </row>
    <row r="131" spans="1:17" s="323" customFormat="1" x14ac:dyDescent="0.2">
      <c r="L131" s="326"/>
      <c r="M131" s="326"/>
      <c r="N131" s="326"/>
    </row>
    <row r="132" spans="1:17" s="326" customFormat="1" x14ac:dyDescent="0.2">
      <c r="A132" s="327" t="s">
        <v>145</v>
      </c>
      <c r="B132" s="328"/>
      <c r="C132" s="328"/>
      <c r="D132" s="328"/>
      <c r="E132" s="328"/>
      <c r="F132" s="328"/>
      <c r="G132" s="328"/>
      <c r="H132" s="329"/>
      <c r="I132" s="329"/>
      <c r="J132" s="329"/>
      <c r="K132" s="329"/>
      <c r="L132" s="330"/>
      <c r="M132" s="330"/>
      <c r="N132" s="330"/>
    </row>
    <row r="133" spans="1:17" s="330" customFormat="1" x14ac:dyDescent="0.2">
      <c r="A133" s="457" t="s">
        <v>161</v>
      </c>
      <c r="B133" s="458"/>
      <c r="C133" s="458"/>
      <c r="D133" s="458"/>
      <c r="E133" s="458"/>
      <c r="F133" s="458"/>
      <c r="G133" s="458"/>
      <c r="H133" s="458"/>
      <c r="I133" s="458"/>
      <c r="J133" s="458"/>
      <c r="K133" s="458"/>
    </row>
    <row r="134" spans="1:17" s="330" customFormat="1" x14ac:dyDescent="0.2">
      <c r="A134" s="458"/>
      <c r="B134" s="458"/>
      <c r="C134" s="458"/>
      <c r="D134" s="458"/>
      <c r="E134" s="458"/>
      <c r="F134" s="458"/>
      <c r="G134" s="458"/>
      <c r="H134" s="458"/>
      <c r="I134" s="458"/>
      <c r="J134" s="458"/>
      <c r="K134" s="458"/>
      <c r="L134" s="326"/>
      <c r="M134" s="326"/>
      <c r="N134" s="326"/>
    </row>
    <row r="135" spans="1:17" s="326" customFormat="1" x14ac:dyDescent="0.2">
      <c r="A135" s="458"/>
      <c r="B135" s="458"/>
      <c r="C135" s="458"/>
      <c r="D135" s="458"/>
      <c r="E135" s="458"/>
      <c r="F135" s="458"/>
      <c r="G135" s="458"/>
      <c r="H135" s="458"/>
      <c r="I135" s="458"/>
      <c r="J135" s="458"/>
      <c r="K135" s="458"/>
      <c r="L135" s="323"/>
      <c r="M135" s="323"/>
      <c r="N135" s="323"/>
    </row>
    <row r="136" spans="1:17" s="326" customFormat="1" ht="13.5" thickBot="1" x14ac:dyDescent="0.25">
      <c r="A136" s="331"/>
      <c r="B136" s="331"/>
      <c r="C136" s="331"/>
      <c r="D136" s="331"/>
      <c r="E136" s="331"/>
      <c r="F136" s="331"/>
      <c r="G136" s="331"/>
      <c r="H136" s="331"/>
      <c r="I136" s="331"/>
      <c r="J136" s="331"/>
      <c r="K136" s="331"/>
      <c r="L136" s="323"/>
      <c r="M136" s="323"/>
      <c r="N136" s="323"/>
    </row>
    <row r="137" spans="1:17" s="323" customFormat="1" ht="24" x14ac:dyDescent="0.25">
      <c r="A137" s="332" t="s">
        <v>162</v>
      </c>
      <c r="B137" s="333">
        <v>107708213.5624</v>
      </c>
      <c r="C137" s="334">
        <v>2022</v>
      </c>
      <c r="D137" s="335" t="s">
        <v>147</v>
      </c>
      <c r="E137" s="335" t="s">
        <v>148</v>
      </c>
      <c r="F137" s="335" t="s">
        <v>20</v>
      </c>
      <c r="G137" s="335" t="s">
        <v>149</v>
      </c>
      <c r="H137" s="336" t="s">
        <v>150</v>
      </c>
      <c r="I137" s="337"/>
      <c r="J137" s="338"/>
      <c r="K137" s="339"/>
      <c r="L137" s="337"/>
      <c r="M137" s="337"/>
    </row>
    <row r="138" spans="1:17" s="323" customFormat="1" ht="13.5" thickBot="1" x14ac:dyDescent="0.25">
      <c r="A138" s="340" t="s">
        <v>163</v>
      </c>
      <c r="B138" s="341">
        <v>50624455.484999999</v>
      </c>
      <c r="C138" s="342" t="s">
        <v>16</v>
      </c>
      <c r="D138" s="343">
        <v>13868491.779858947</v>
      </c>
      <c r="E138" s="343">
        <v>8458836.2527388167</v>
      </c>
      <c r="F138" s="315">
        <v>22327328.032597765</v>
      </c>
      <c r="G138" s="344">
        <v>27.394846318827415</v>
      </c>
      <c r="H138" s="345">
        <v>7.8534737258809413</v>
      </c>
      <c r="I138" s="346"/>
      <c r="J138" s="347"/>
      <c r="K138" s="347"/>
      <c r="L138" s="347"/>
      <c r="M138" s="348"/>
    </row>
    <row r="139" spans="1:17" s="323" customFormat="1" x14ac:dyDescent="0.2">
      <c r="C139" s="349"/>
      <c r="D139" s="350"/>
      <c r="E139" s="350"/>
      <c r="F139" s="350"/>
      <c r="G139" s="350"/>
      <c r="H139" s="351"/>
      <c r="I139" s="352"/>
      <c r="J139" s="347"/>
      <c r="K139" s="347"/>
      <c r="L139" s="337"/>
      <c r="M139" s="337"/>
    </row>
    <row r="140" spans="1:17" s="323" customFormat="1" x14ac:dyDescent="0.2">
      <c r="C140" s="353" t="s">
        <v>158</v>
      </c>
      <c r="D140" s="289">
        <v>11882927.762590254</v>
      </c>
      <c r="E140" s="289">
        <v>5501788.0898340726</v>
      </c>
      <c r="F140" s="289">
        <v>17384715.852424327</v>
      </c>
      <c r="G140" s="289">
        <v>23.472702370322104</v>
      </c>
      <c r="H140" s="306">
        <v>5.1080487809285318</v>
      </c>
      <c r="I140" s="337"/>
      <c r="J140" s="347"/>
      <c r="K140" s="347"/>
      <c r="L140" s="348"/>
      <c r="M140" s="337"/>
    </row>
    <row r="141" spans="1:17" s="323" customFormat="1" ht="13.5" thickBot="1" x14ac:dyDescent="0.25">
      <c r="C141" s="354" t="s">
        <v>42</v>
      </c>
      <c r="D141" s="355">
        <v>10276015.06843812</v>
      </c>
      <c r="E141" s="355">
        <v>5198530.5049099326</v>
      </c>
      <c r="F141" s="355">
        <v>15474545.573348053</v>
      </c>
      <c r="G141" s="355">
        <v>20.29851969762499</v>
      </c>
      <c r="H141" s="313">
        <v>4.8264940369642284</v>
      </c>
      <c r="I141" s="337"/>
      <c r="J141" s="337"/>
      <c r="K141" s="348"/>
      <c r="L141" s="337"/>
      <c r="M141" s="337"/>
    </row>
    <row r="142" spans="1:17" s="323" customFormat="1" x14ac:dyDescent="0.2">
      <c r="C142" s="356"/>
      <c r="D142" s="310"/>
      <c r="E142" s="310"/>
      <c r="F142" s="310"/>
      <c r="G142" s="310"/>
      <c r="H142" s="310"/>
      <c r="I142" s="337"/>
      <c r="J142" s="357"/>
      <c r="K142" s="357"/>
      <c r="L142" s="337"/>
      <c r="M142" s="337"/>
    </row>
    <row r="143" spans="1:17" s="323" customFormat="1" x14ac:dyDescent="0.2">
      <c r="I143" s="337"/>
      <c r="J143" s="337"/>
      <c r="K143" s="337"/>
      <c r="L143" s="337"/>
      <c r="M143" s="337"/>
    </row>
  </sheetData>
  <mergeCells count="19">
    <mergeCell ref="B100:F100"/>
    <mergeCell ref="G100:K100"/>
    <mergeCell ref="L100:N100"/>
    <mergeCell ref="A124:B124"/>
    <mergeCell ref="A133:K135"/>
    <mergeCell ref="A75:B75"/>
    <mergeCell ref="A73:C73"/>
    <mergeCell ref="B33:F33"/>
    <mergeCell ref="G33:K33"/>
    <mergeCell ref="T1:U1"/>
    <mergeCell ref="L1:N1"/>
    <mergeCell ref="G1:K1"/>
    <mergeCell ref="B1:F1"/>
    <mergeCell ref="A1:A2"/>
    <mergeCell ref="L33:N33"/>
    <mergeCell ref="A57:B57"/>
    <mergeCell ref="T33:U33"/>
    <mergeCell ref="A66:N68"/>
    <mergeCell ref="A74:B74"/>
  </mergeCells>
  <hyperlinks>
    <hyperlink ref="Q100" location="CCAA_Denom!A1" display="orden"/>
  </hyperlinks>
  <printOptions horizontalCentered="1" verticalCentered="1"/>
  <pageMargins left="0.31496062992125984" right="0.31496062992125984" top="0.35433070866141736" bottom="0.19685039370078741" header="0" footer="0.11811023622047245"/>
  <pageSetup paperSize="8"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zoomScale="70" zoomScaleNormal="70" workbookViewId="0">
      <selection activeCell="G1" sqref="G1"/>
    </sheetView>
  </sheetViews>
  <sheetFormatPr baseColWidth="10" defaultColWidth="11.42578125" defaultRowHeight="15" x14ac:dyDescent="0.25"/>
  <cols>
    <col min="1" max="1" width="17.42578125" style="8" customWidth="1"/>
    <col min="2" max="2" width="15.28515625" style="13" bestFit="1" customWidth="1"/>
    <col min="3" max="3" width="19.28515625" style="12" bestFit="1" customWidth="1"/>
    <col min="4" max="4" width="15.7109375" style="11" customWidth="1"/>
    <col min="5" max="5" width="15.7109375" style="10" customWidth="1"/>
    <col min="6" max="6" width="12.7109375" style="9" bestFit="1" customWidth="1"/>
    <col min="7" max="7" width="15.5703125" style="13" customWidth="1"/>
    <col min="8" max="8" width="2" style="13" customWidth="1"/>
    <col min="9" max="9" width="11.42578125" style="9"/>
    <col min="10" max="10" width="12.85546875" style="9" bestFit="1" customWidth="1"/>
    <col min="11" max="11" width="18.85546875" style="9" bestFit="1" customWidth="1"/>
    <col min="12" max="12" width="23.7109375" style="9" bestFit="1" customWidth="1"/>
    <col min="13" max="16384" width="11.42578125" style="9"/>
  </cols>
  <sheetData>
    <row r="1" spans="1:21" ht="15.75" x14ac:dyDescent="0.25">
      <c r="A1" s="60" t="s">
        <v>88</v>
      </c>
      <c r="B1" s="61"/>
      <c r="C1" s="62"/>
      <c r="D1" s="63"/>
      <c r="E1" s="62"/>
      <c r="F1" s="8"/>
    </row>
    <row r="2" spans="1:21" x14ac:dyDescent="0.25">
      <c r="A2" s="40"/>
      <c r="B2" s="41" t="s">
        <v>85</v>
      </c>
      <c r="C2" s="42" t="s">
        <v>9</v>
      </c>
      <c r="D2" s="43" t="s">
        <v>85</v>
      </c>
      <c r="E2" s="42" t="s">
        <v>9</v>
      </c>
      <c r="F2" s="44"/>
      <c r="G2" s="45"/>
      <c r="H2" s="45"/>
      <c r="I2" s="14"/>
      <c r="J2" s="14"/>
      <c r="K2" s="14"/>
      <c r="L2" s="14"/>
      <c r="M2" s="14"/>
      <c r="N2" s="14"/>
      <c r="O2" s="14"/>
      <c r="P2" s="14"/>
      <c r="Q2" s="14"/>
      <c r="R2" s="14"/>
      <c r="S2" s="14"/>
      <c r="T2" s="14"/>
      <c r="U2" s="14"/>
    </row>
    <row r="3" spans="1:21" ht="60" x14ac:dyDescent="0.25">
      <c r="A3" s="46" t="s">
        <v>86</v>
      </c>
      <c r="B3" s="47" t="s">
        <v>78</v>
      </c>
      <c r="C3" s="47" t="s">
        <v>47</v>
      </c>
      <c r="D3" s="47" t="s">
        <v>48</v>
      </c>
      <c r="E3" s="47" t="s">
        <v>48</v>
      </c>
      <c r="F3" s="459" t="s">
        <v>87</v>
      </c>
      <c r="G3" s="460"/>
      <c r="H3" s="64"/>
      <c r="I3" s="14"/>
      <c r="J3" s="14"/>
      <c r="K3" s="14"/>
      <c r="L3" s="14"/>
      <c r="M3" s="14"/>
      <c r="N3" s="14"/>
      <c r="O3" s="14"/>
      <c r="P3" s="14"/>
      <c r="Q3" s="14"/>
      <c r="R3" s="14"/>
      <c r="S3" s="14"/>
      <c r="T3" s="14"/>
      <c r="U3" s="14"/>
    </row>
    <row r="4" spans="1:21" x14ac:dyDescent="0.25">
      <c r="A4" s="48">
        <v>2009</v>
      </c>
      <c r="B4" s="50">
        <v>4395015.3890872439</v>
      </c>
      <c r="C4" s="54">
        <v>617</v>
      </c>
      <c r="D4" s="50">
        <v>2016449.15</v>
      </c>
      <c r="E4" s="55">
        <v>831</v>
      </c>
      <c r="F4" s="38">
        <v>1448</v>
      </c>
      <c r="G4" s="56">
        <v>6174875.8200000003</v>
      </c>
      <c r="H4" s="65"/>
      <c r="I4" s="172"/>
      <c r="J4" s="274"/>
      <c r="K4" s="275"/>
      <c r="L4" s="14"/>
      <c r="M4" s="14"/>
      <c r="N4" s="14"/>
      <c r="O4" s="14"/>
      <c r="P4" s="14"/>
      <c r="Q4" s="14"/>
      <c r="R4" s="14"/>
      <c r="S4" s="14"/>
      <c r="T4" s="14"/>
      <c r="U4" s="14"/>
    </row>
    <row r="5" spans="1:21" x14ac:dyDescent="0.25">
      <c r="A5" s="48">
        <v>2010</v>
      </c>
      <c r="B5" s="50">
        <v>4843131.5782396561</v>
      </c>
      <c r="C5" s="54">
        <v>637</v>
      </c>
      <c r="D5" s="50">
        <v>1833757.14</v>
      </c>
      <c r="E5" s="55">
        <v>848</v>
      </c>
      <c r="F5" s="38">
        <v>1485</v>
      </c>
      <c r="G5" s="56">
        <v>6288482.21</v>
      </c>
      <c r="H5" s="65"/>
      <c r="I5" s="172"/>
      <c r="J5" s="274"/>
      <c r="K5" s="275"/>
      <c r="L5" s="14"/>
      <c r="M5" s="14"/>
      <c r="N5" s="14"/>
      <c r="O5" s="14"/>
      <c r="P5" s="14"/>
      <c r="Q5" s="14"/>
      <c r="R5" s="14"/>
      <c r="S5" s="14"/>
      <c r="T5" s="14"/>
      <c r="U5" s="14"/>
    </row>
    <row r="6" spans="1:21" x14ac:dyDescent="0.25">
      <c r="A6" s="48">
        <v>2011</v>
      </c>
      <c r="B6" s="50">
        <v>5109748.0611584419</v>
      </c>
      <c r="C6" s="54">
        <v>641</v>
      </c>
      <c r="D6" s="50">
        <v>1831920.18</v>
      </c>
      <c r="E6" s="55">
        <v>904</v>
      </c>
      <c r="F6" s="38">
        <v>1545</v>
      </c>
      <c r="G6" s="56">
        <v>6782244.2300000004</v>
      </c>
      <c r="H6" s="65"/>
      <c r="I6" s="172"/>
      <c r="J6" s="274"/>
      <c r="K6" s="275"/>
      <c r="L6" s="14"/>
      <c r="M6" s="14"/>
      <c r="N6" s="14"/>
      <c r="O6" s="14"/>
      <c r="P6" s="14"/>
      <c r="Q6" s="14"/>
      <c r="R6" s="14"/>
      <c r="S6" s="14"/>
      <c r="T6" s="14"/>
      <c r="U6" s="14"/>
    </row>
    <row r="7" spans="1:21" x14ac:dyDescent="0.25">
      <c r="A7" s="48">
        <v>2012</v>
      </c>
      <c r="B7" s="50">
        <v>5152357.2846852466</v>
      </c>
      <c r="C7" s="54">
        <v>642</v>
      </c>
      <c r="D7" s="50">
        <v>1775935.99</v>
      </c>
      <c r="E7" s="55">
        <v>904</v>
      </c>
      <c r="F7" s="38">
        <v>1546</v>
      </c>
      <c r="G7" s="56">
        <v>6760522.6399999997</v>
      </c>
      <c r="H7" s="65"/>
      <c r="I7" s="172"/>
      <c r="J7" s="274"/>
      <c r="K7" s="275"/>
      <c r="L7" s="14"/>
      <c r="M7" s="14"/>
      <c r="N7" s="14"/>
      <c r="O7" s="14"/>
      <c r="P7" s="14"/>
      <c r="Q7" s="14"/>
      <c r="R7" s="14"/>
      <c r="S7" s="14"/>
      <c r="T7" s="14"/>
      <c r="U7" s="14"/>
    </row>
    <row r="8" spans="1:21" x14ac:dyDescent="0.25">
      <c r="A8" s="48">
        <v>2013</v>
      </c>
      <c r="B8" s="50">
        <v>5192144.9964753967</v>
      </c>
      <c r="C8" s="54">
        <v>648</v>
      </c>
      <c r="D8" s="50">
        <v>1712428.77</v>
      </c>
      <c r="E8" s="55">
        <v>903</v>
      </c>
      <c r="F8" s="38">
        <v>1551</v>
      </c>
      <c r="G8" s="56">
        <v>6774460.0199999996</v>
      </c>
      <c r="H8" s="65"/>
      <c r="I8" s="172"/>
      <c r="J8" s="383"/>
      <c r="K8" s="389"/>
      <c r="L8" s="384"/>
      <c r="M8" s="14"/>
      <c r="N8" s="14"/>
      <c r="O8" s="14"/>
      <c r="P8" s="14"/>
      <c r="Q8" s="14"/>
      <c r="R8" s="14"/>
      <c r="S8" s="14"/>
      <c r="T8" s="14"/>
      <c r="U8" s="14"/>
    </row>
    <row r="9" spans="1:21" x14ac:dyDescent="0.25">
      <c r="A9" s="38">
        <v>2014</v>
      </c>
      <c r="B9" s="50">
        <v>5399275.7506795293</v>
      </c>
      <c r="C9" s="55">
        <v>657</v>
      </c>
      <c r="D9" s="50">
        <v>1598299.22</v>
      </c>
      <c r="E9" s="55">
        <v>913</v>
      </c>
      <c r="F9" s="38">
        <v>1570</v>
      </c>
      <c r="G9" s="56">
        <v>6817122.75</v>
      </c>
      <c r="H9" s="65"/>
      <c r="I9" s="172"/>
      <c r="J9" s="383"/>
      <c r="K9" s="385"/>
      <c r="L9" s="384"/>
      <c r="M9" s="14"/>
      <c r="N9" s="14"/>
      <c r="O9" s="14"/>
      <c r="P9" s="14"/>
      <c r="Q9" s="14"/>
      <c r="R9" s="14"/>
      <c r="S9" s="14"/>
      <c r="T9" s="14"/>
      <c r="U9" s="14"/>
    </row>
    <row r="10" spans="1:21" x14ac:dyDescent="0.25">
      <c r="A10" s="38">
        <v>2015</v>
      </c>
      <c r="B10" s="50">
        <v>5425392.7596876537</v>
      </c>
      <c r="C10" s="55">
        <v>665</v>
      </c>
      <c r="D10" s="50">
        <v>2612731.19</v>
      </c>
      <c r="E10" s="55">
        <v>1104</v>
      </c>
      <c r="F10" s="38">
        <v>1769</v>
      </c>
      <c r="G10" s="56">
        <v>7875217</v>
      </c>
      <c r="H10" s="66"/>
      <c r="I10" s="172"/>
      <c r="J10" s="383"/>
      <c r="K10" s="385"/>
      <c r="L10" s="384"/>
      <c r="M10" s="14"/>
      <c r="N10" s="14"/>
      <c r="O10" s="14"/>
      <c r="P10" s="14"/>
      <c r="Q10" s="14"/>
      <c r="R10" s="14"/>
      <c r="S10" s="14"/>
      <c r="T10" s="14"/>
      <c r="U10" s="14"/>
    </row>
    <row r="11" spans="1:21" x14ac:dyDescent="0.25">
      <c r="A11" s="38">
        <v>2016</v>
      </c>
      <c r="B11" s="50">
        <v>5447431.3706353391</v>
      </c>
      <c r="C11" s="55">
        <v>666</v>
      </c>
      <c r="D11" s="50">
        <v>2564397.27</v>
      </c>
      <c r="E11" s="55">
        <v>1103</v>
      </c>
      <c r="F11" s="38">
        <v>1769</v>
      </c>
      <c r="G11" s="56">
        <v>7875217.0499999998</v>
      </c>
      <c r="H11" s="66"/>
      <c r="I11" s="173"/>
      <c r="J11" s="383"/>
      <c r="K11" s="386"/>
      <c r="L11" s="384"/>
      <c r="M11" s="14"/>
      <c r="N11" s="14"/>
      <c r="O11" s="14"/>
      <c r="P11" s="14"/>
      <c r="Q11" s="14"/>
      <c r="R11" s="14"/>
      <c r="S11" s="14"/>
      <c r="T11" s="14"/>
      <c r="U11" s="14"/>
    </row>
    <row r="12" spans="1:21" x14ac:dyDescent="0.25">
      <c r="A12" s="52">
        <v>2017</v>
      </c>
      <c r="B12" s="50">
        <v>5454822.8075582078</v>
      </c>
      <c r="C12" s="55">
        <v>675</v>
      </c>
      <c r="D12" s="50">
        <v>2546575.7999999998</v>
      </c>
      <c r="E12" s="51">
        <v>1109</v>
      </c>
      <c r="F12" s="52">
        <v>1783</v>
      </c>
      <c r="G12" s="53">
        <v>7894870.2699999996</v>
      </c>
      <c r="H12" s="174"/>
      <c r="I12" s="172"/>
      <c r="J12" s="383"/>
      <c r="K12" s="386"/>
      <c r="L12" s="384"/>
      <c r="M12" s="14"/>
      <c r="N12" s="14"/>
      <c r="O12" s="14"/>
      <c r="P12" s="14"/>
      <c r="Q12" s="14"/>
      <c r="R12" s="14"/>
      <c r="S12" s="14"/>
      <c r="T12" s="14"/>
      <c r="U12" s="14"/>
    </row>
    <row r="13" spans="1:21" x14ac:dyDescent="0.25">
      <c r="A13" s="58">
        <v>2018</v>
      </c>
      <c r="B13" s="50">
        <v>5459295.2742632739</v>
      </c>
      <c r="C13" s="59">
        <v>679</v>
      </c>
      <c r="D13" s="50">
        <v>7228863.4400000004</v>
      </c>
      <c r="E13" s="51">
        <v>1109</v>
      </c>
      <c r="F13" s="58">
        <v>1787</v>
      </c>
      <c r="G13" s="57">
        <v>12577157.91</v>
      </c>
      <c r="H13" s="67"/>
      <c r="I13" s="8"/>
      <c r="J13" s="383"/>
      <c r="K13" s="387"/>
      <c r="L13" s="388"/>
    </row>
    <row r="14" spans="1:21" x14ac:dyDescent="0.25">
      <c r="A14" s="58">
        <v>2019</v>
      </c>
      <c r="B14" s="50">
        <v>5459295.2742632739</v>
      </c>
      <c r="C14" s="59">
        <v>679</v>
      </c>
      <c r="D14" s="50">
        <v>7229037.1299999999</v>
      </c>
      <c r="E14" s="51">
        <v>1127</v>
      </c>
      <c r="F14" s="58">
        <v>1805</v>
      </c>
      <c r="G14" s="57">
        <v>12659849.4</v>
      </c>
      <c r="I14" s="8"/>
      <c r="J14" s="388"/>
      <c r="K14" s="385"/>
      <c r="L14" s="388"/>
    </row>
    <row r="15" spans="1:21" x14ac:dyDescent="0.25">
      <c r="A15" s="58">
        <v>2020</v>
      </c>
      <c r="B15" s="50">
        <v>5459295.2742632739</v>
      </c>
      <c r="C15" s="59">
        <v>679</v>
      </c>
      <c r="D15" s="50">
        <v>7281073.8499999996</v>
      </c>
      <c r="E15" s="51">
        <v>1146</v>
      </c>
      <c r="F15" s="58">
        <v>1824</v>
      </c>
      <c r="G15" s="57">
        <v>12712253.58</v>
      </c>
      <c r="I15" s="8"/>
      <c r="J15" s="388"/>
      <c r="K15" s="385"/>
      <c r="L15" s="388"/>
    </row>
    <row r="16" spans="1:21" x14ac:dyDescent="0.25">
      <c r="A16" s="58">
        <v>2021</v>
      </c>
      <c r="B16" s="50">
        <v>5492304.4627420967</v>
      </c>
      <c r="C16" s="59">
        <v>680</v>
      </c>
      <c r="D16" s="267">
        <f>G16-B16</f>
        <v>7252660.7206935016</v>
      </c>
      <c r="E16" s="51">
        <f>F16-C16</f>
        <v>1155</v>
      </c>
      <c r="F16" s="58">
        <v>1835</v>
      </c>
      <c r="G16" s="57">
        <v>12744965.183435598</v>
      </c>
      <c r="I16" s="8"/>
      <c r="J16" s="274"/>
      <c r="K16" s="275"/>
    </row>
    <row r="17" spans="1:11" x14ac:dyDescent="0.25">
      <c r="A17" s="58">
        <v>2022</v>
      </c>
      <c r="B17" s="50">
        <v>5484542.1500769816</v>
      </c>
      <c r="C17" s="59">
        <v>681</v>
      </c>
      <c r="D17" s="382">
        <f>G17-B17</f>
        <v>7280844.069923019</v>
      </c>
      <c r="E17" s="51">
        <v>1159</v>
      </c>
      <c r="F17" s="58">
        <v>1840</v>
      </c>
      <c r="G17" s="57">
        <v>12765386.220000001</v>
      </c>
      <c r="I17" s="8"/>
      <c r="J17" s="390"/>
      <c r="K17" s="275"/>
    </row>
    <row r="20" spans="1:11" x14ac:dyDescent="0.25">
      <c r="A20" s="67"/>
      <c r="C20" s="266"/>
      <c r="F20" s="13"/>
    </row>
    <row r="22" spans="1:11" x14ac:dyDescent="0.25">
      <c r="A22" s="269"/>
      <c r="B22" s="270"/>
      <c r="C22" s="271"/>
    </row>
    <row r="23" spans="1:11" x14ac:dyDescent="0.25">
      <c r="A23" s="272"/>
      <c r="B23" s="272"/>
      <c r="C23" s="273"/>
    </row>
    <row r="24" spans="1:11" x14ac:dyDescent="0.25">
      <c r="A24" s="268"/>
      <c r="B24" s="268"/>
      <c r="C24" s="273"/>
    </row>
    <row r="25" spans="1:11" x14ac:dyDescent="0.25">
      <c r="A25" s="268"/>
      <c r="B25" s="268"/>
      <c r="C25" s="273"/>
    </row>
    <row r="26" spans="1:11" x14ac:dyDescent="0.25">
      <c r="A26" s="268"/>
      <c r="B26" s="268"/>
      <c r="C26" s="273"/>
    </row>
    <row r="27" spans="1:11" x14ac:dyDescent="0.25">
      <c r="A27" s="268"/>
      <c r="B27" s="268"/>
      <c r="C27" s="273"/>
    </row>
    <row r="28" spans="1:11" x14ac:dyDescent="0.25">
      <c r="A28" s="268"/>
      <c r="B28" s="268"/>
      <c r="C28" s="273"/>
    </row>
    <row r="29" spans="1:11" x14ac:dyDescent="0.25">
      <c r="A29" s="268"/>
      <c r="B29" s="268"/>
      <c r="C29" s="273"/>
    </row>
    <row r="30" spans="1:11" x14ac:dyDescent="0.25">
      <c r="A30" s="268"/>
      <c r="B30" s="268"/>
      <c r="C30" s="10"/>
    </row>
    <row r="31" spans="1:11" x14ac:dyDescent="0.25">
      <c r="A31" s="268"/>
      <c r="B31" s="268"/>
      <c r="C31" s="10"/>
    </row>
    <row r="32" spans="1:11" x14ac:dyDescent="0.25">
      <c r="A32" s="268"/>
      <c r="B32" s="268"/>
      <c r="C32" s="10"/>
    </row>
    <row r="33" spans="1:3" x14ac:dyDescent="0.25">
      <c r="A33" s="268"/>
      <c r="B33" s="268"/>
      <c r="C33" s="10"/>
    </row>
    <row r="34" spans="1:3" x14ac:dyDescent="0.25">
      <c r="A34" s="268"/>
      <c r="B34" s="268"/>
      <c r="C34" s="10"/>
    </row>
    <row r="35" spans="1:3" x14ac:dyDescent="0.25">
      <c r="A35" s="268"/>
      <c r="B35" s="268"/>
      <c r="C35" s="10"/>
    </row>
    <row r="36" spans="1:3" x14ac:dyDescent="0.25">
      <c r="A36" s="268"/>
      <c r="B36" s="268"/>
      <c r="C36" s="10"/>
    </row>
    <row r="37" spans="1:3" x14ac:dyDescent="0.25">
      <c r="A37" s="268"/>
      <c r="B37" s="268"/>
      <c r="C37" s="10"/>
    </row>
    <row r="38" spans="1:3" x14ac:dyDescent="0.25">
      <c r="A38" s="268"/>
      <c r="B38" s="268"/>
      <c r="C38" s="10"/>
    </row>
    <row r="39" spans="1:3" x14ac:dyDescent="0.25">
      <c r="A39" s="268"/>
      <c r="B39" s="268"/>
      <c r="C39" s="10"/>
    </row>
    <row r="40" spans="1:3" x14ac:dyDescent="0.25">
      <c r="A40" s="268"/>
      <c r="B40" s="268"/>
      <c r="C40" s="10"/>
    </row>
    <row r="41" spans="1:3" x14ac:dyDescent="0.25">
      <c r="A41" s="268"/>
      <c r="B41" s="268"/>
      <c r="C41" s="10"/>
    </row>
    <row r="42" spans="1:3" x14ac:dyDescent="0.25">
      <c r="A42" s="268"/>
      <c r="B42" s="268"/>
      <c r="C42" s="10"/>
    </row>
    <row r="43" spans="1:3" x14ac:dyDescent="0.25">
      <c r="A43" s="268"/>
      <c r="B43" s="268"/>
      <c r="C43" s="10"/>
    </row>
    <row r="44" spans="1:3" x14ac:dyDescent="0.25">
      <c r="A44" s="268"/>
      <c r="B44" s="268"/>
      <c r="C44" s="10"/>
    </row>
    <row r="45" spans="1:3" x14ac:dyDescent="0.25">
      <c r="A45" s="268"/>
      <c r="B45" s="268"/>
      <c r="C45" s="10"/>
    </row>
    <row r="46" spans="1:3" x14ac:dyDescent="0.25">
      <c r="A46" s="268"/>
      <c r="B46" s="268"/>
      <c r="C46" s="10"/>
    </row>
    <row r="47" spans="1:3" x14ac:dyDescent="0.25">
      <c r="A47" s="268"/>
      <c r="B47" s="268"/>
      <c r="C47" s="10"/>
    </row>
    <row r="48" spans="1:3" x14ac:dyDescent="0.25">
      <c r="A48" s="268"/>
      <c r="B48" s="268"/>
      <c r="C48" s="10"/>
    </row>
    <row r="49" spans="1:3" x14ac:dyDescent="0.25">
      <c r="A49" s="268"/>
      <c r="B49" s="268"/>
      <c r="C49" s="10"/>
    </row>
    <row r="50" spans="1:3" x14ac:dyDescent="0.25">
      <c r="A50" s="268"/>
      <c r="B50" s="268"/>
      <c r="C50" s="10"/>
    </row>
    <row r="51" spans="1:3" x14ac:dyDescent="0.25">
      <c r="A51" s="268"/>
      <c r="B51" s="268"/>
      <c r="C51" s="10"/>
    </row>
    <row r="52" spans="1:3" x14ac:dyDescent="0.25">
      <c r="A52" s="268"/>
      <c r="B52" s="268"/>
      <c r="C52" s="10"/>
    </row>
    <row r="53" spans="1:3" x14ac:dyDescent="0.25">
      <c r="A53" s="268"/>
      <c r="B53" s="268"/>
      <c r="C53" s="10"/>
    </row>
    <row r="54" spans="1:3" x14ac:dyDescent="0.25">
      <c r="A54" s="268"/>
      <c r="B54" s="268"/>
      <c r="C54" s="10"/>
    </row>
    <row r="55" spans="1:3" x14ac:dyDescent="0.25">
      <c r="A55" s="268"/>
      <c r="B55" s="268"/>
      <c r="C55" s="10"/>
    </row>
    <row r="56" spans="1:3" x14ac:dyDescent="0.25">
      <c r="A56" s="268"/>
      <c r="B56" s="268"/>
      <c r="C56" s="10"/>
    </row>
    <row r="57" spans="1:3" x14ac:dyDescent="0.25">
      <c r="A57" s="268"/>
      <c r="B57" s="268"/>
      <c r="C57" s="10"/>
    </row>
    <row r="58" spans="1:3" x14ac:dyDescent="0.25">
      <c r="A58" s="268"/>
      <c r="B58" s="268"/>
      <c r="C58" s="10"/>
    </row>
    <row r="59" spans="1:3" x14ac:dyDescent="0.25">
      <c r="A59" s="268"/>
      <c r="B59" s="268"/>
      <c r="C59" s="10"/>
    </row>
  </sheetData>
  <mergeCells count="1">
    <mergeCell ref="F3:G3"/>
  </mergeCells>
  <pageMargins left="0.2" right="0.21" top="1" bottom="1" header="0" footer="0"/>
  <pageSetup paperSize="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election activeCell="K2" sqref="K2"/>
    </sheetView>
  </sheetViews>
  <sheetFormatPr baseColWidth="10" defaultColWidth="11.42578125" defaultRowHeight="11.25" x14ac:dyDescent="0.15"/>
  <cols>
    <col min="1" max="1" width="16.7109375" style="1" customWidth="1"/>
    <col min="2" max="7" width="11" style="1" customWidth="1"/>
    <col min="8" max="8" width="11.7109375" style="1" customWidth="1"/>
    <col min="9" max="16384" width="11.42578125" style="1"/>
  </cols>
  <sheetData>
    <row r="1" spans="1:14" ht="15.75" x14ac:dyDescent="0.25">
      <c r="A1" s="68" t="s">
        <v>89</v>
      </c>
      <c r="B1" s="69"/>
      <c r="C1" s="69"/>
      <c r="D1" s="69"/>
      <c r="E1" s="69"/>
      <c r="F1" s="69"/>
      <c r="G1" s="69"/>
      <c r="H1" s="69"/>
      <c r="I1" s="69"/>
    </row>
    <row r="2" spans="1:14" ht="15" x14ac:dyDescent="0.25">
      <c r="A2" s="70"/>
      <c r="B2" s="70">
        <v>2009</v>
      </c>
      <c r="C2" s="70">
        <v>2014</v>
      </c>
      <c r="D2" s="71">
        <v>2015</v>
      </c>
      <c r="E2" s="71">
        <v>2016</v>
      </c>
      <c r="F2" s="71">
        <v>2017</v>
      </c>
      <c r="G2" s="71">
        <v>2018</v>
      </c>
      <c r="H2" s="71">
        <v>2019</v>
      </c>
      <c r="I2" s="71">
        <v>2020</v>
      </c>
      <c r="J2" s="71">
        <v>2021</v>
      </c>
      <c r="K2" s="379">
        <v>2022</v>
      </c>
    </row>
    <row r="3" spans="1:14" s="80" customFormat="1" ht="27" customHeight="1" x14ac:dyDescent="0.2">
      <c r="A3" s="72" t="s">
        <v>32</v>
      </c>
      <c r="B3" s="72" t="s">
        <v>33</v>
      </c>
      <c r="C3" s="72" t="s">
        <v>33</v>
      </c>
      <c r="D3" s="72" t="s">
        <v>33</v>
      </c>
      <c r="E3" s="72" t="s">
        <v>33</v>
      </c>
      <c r="F3" s="72" t="s">
        <v>33</v>
      </c>
      <c r="G3" s="72" t="s">
        <v>33</v>
      </c>
      <c r="H3" s="72" t="s">
        <v>33</v>
      </c>
      <c r="I3" s="72" t="s">
        <v>33</v>
      </c>
      <c r="J3" s="72" t="s">
        <v>33</v>
      </c>
      <c r="K3" s="72" t="s">
        <v>33</v>
      </c>
      <c r="L3" s="131"/>
      <c r="M3" s="131"/>
      <c r="N3" s="131"/>
    </row>
    <row r="4" spans="1:14" ht="14.25" customHeight="1" x14ac:dyDescent="0.25">
      <c r="A4" s="82" t="s">
        <v>34</v>
      </c>
      <c r="B4" s="73">
        <v>10</v>
      </c>
      <c r="C4" s="74">
        <v>13</v>
      </c>
      <c r="D4" s="75">
        <v>13</v>
      </c>
      <c r="E4" s="76">
        <v>13</v>
      </c>
      <c r="F4" s="76">
        <v>13</v>
      </c>
      <c r="G4" s="76">
        <v>13</v>
      </c>
      <c r="H4" s="94">
        <v>14</v>
      </c>
      <c r="I4" s="94">
        <v>21</v>
      </c>
      <c r="J4" s="94">
        <v>21</v>
      </c>
      <c r="K4" s="377">
        <v>21</v>
      </c>
      <c r="L4" s="136"/>
      <c r="M4" s="136"/>
    </row>
    <row r="5" spans="1:14" ht="15" x14ac:dyDescent="0.25">
      <c r="A5" s="82" t="s">
        <v>35</v>
      </c>
      <c r="B5" s="73">
        <v>61</v>
      </c>
      <c r="C5" s="74">
        <v>61</v>
      </c>
      <c r="D5" s="75">
        <v>61</v>
      </c>
      <c r="E5" s="76">
        <v>61</v>
      </c>
      <c r="F5" s="76">
        <v>61</v>
      </c>
      <c r="G5" s="76">
        <v>61</v>
      </c>
      <c r="H5" s="94">
        <v>89</v>
      </c>
      <c r="I5" s="94">
        <v>73</v>
      </c>
      <c r="J5" s="94">
        <v>76</v>
      </c>
      <c r="K5" s="377">
        <v>76</v>
      </c>
      <c r="L5" s="136"/>
      <c r="M5" s="136"/>
    </row>
    <row r="6" spans="1:14" ht="15" x14ac:dyDescent="0.25">
      <c r="A6" s="82" t="s">
        <v>36</v>
      </c>
      <c r="B6" s="73">
        <v>97</v>
      </c>
      <c r="C6" s="74">
        <v>97</v>
      </c>
      <c r="D6" s="75">
        <v>97</v>
      </c>
      <c r="E6" s="76">
        <v>97</v>
      </c>
      <c r="F6" s="76">
        <v>97</v>
      </c>
      <c r="G6" s="76">
        <v>111</v>
      </c>
      <c r="H6" s="94">
        <v>117</v>
      </c>
      <c r="I6" s="94">
        <v>94</v>
      </c>
      <c r="J6" s="94">
        <v>89</v>
      </c>
      <c r="K6" s="377">
        <v>89</v>
      </c>
      <c r="L6" s="136"/>
      <c r="M6" s="136"/>
    </row>
    <row r="7" spans="1:14" ht="15" x14ac:dyDescent="0.25">
      <c r="A7" s="82" t="s">
        <v>37</v>
      </c>
      <c r="B7" s="73">
        <v>259</v>
      </c>
      <c r="C7" s="74">
        <v>271</v>
      </c>
      <c r="D7" s="75">
        <v>270</v>
      </c>
      <c r="E7" s="76">
        <v>271</v>
      </c>
      <c r="F7" s="76">
        <v>271</v>
      </c>
      <c r="G7" s="76">
        <v>425</v>
      </c>
      <c r="H7" s="94">
        <v>449</v>
      </c>
      <c r="I7" s="94">
        <v>470</v>
      </c>
      <c r="J7" s="94">
        <v>472</v>
      </c>
      <c r="K7" s="377">
        <v>474</v>
      </c>
      <c r="L7" s="136"/>
      <c r="M7" s="136"/>
    </row>
    <row r="8" spans="1:14" ht="15" x14ac:dyDescent="0.25">
      <c r="A8" s="82" t="s">
        <v>38</v>
      </c>
      <c r="B8" s="73">
        <v>175</v>
      </c>
      <c r="C8" s="74">
        <v>179</v>
      </c>
      <c r="D8" s="75">
        <v>179</v>
      </c>
      <c r="E8" s="76">
        <v>185</v>
      </c>
      <c r="F8" s="76">
        <v>185</v>
      </c>
      <c r="G8" s="76">
        <v>400</v>
      </c>
      <c r="H8" s="94">
        <v>446</v>
      </c>
      <c r="I8" s="94">
        <v>485</v>
      </c>
      <c r="J8" s="94">
        <v>485</v>
      </c>
      <c r="K8" s="377">
        <v>485</v>
      </c>
      <c r="L8" s="136"/>
      <c r="M8" s="136"/>
    </row>
    <row r="9" spans="1:14" ht="15" x14ac:dyDescent="0.25">
      <c r="A9" s="82" t="s">
        <v>39</v>
      </c>
      <c r="B9" s="73">
        <v>311</v>
      </c>
      <c r="C9" s="74">
        <v>316</v>
      </c>
      <c r="D9" s="75">
        <v>795</v>
      </c>
      <c r="E9" s="76">
        <v>798</v>
      </c>
      <c r="F9" s="76">
        <v>798</v>
      </c>
      <c r="G9" s="76">
        <v>392</v>
      </c>
      <c r="H9" s="94">
        <v>397</v>
      </c>
      <c r="I9" s="94">
        <v>382</v>
      </c>
      <c r="J9" s="94">
        <v>382</v>
      </c>
      <c r="K9" s="377">
        <v>384</v>
      </c>
      <c r="L9" s="136"/>
      <c r="M9" s="136"/>
    </row>
    <row r="10" spans="1:14" ht="15" x14ac:dyDescent="0.25">
      <c r="A10" s="82" t="s">
        <v>40</v>
      </c>
      <c r="B10" s="73">
        <v>34</v>
      </c>
      <c r="C10" s="74">
        <v>37</v>
      </c>
      <c r="D10" s="75">
        <v>315</v>
      </c>
      <c r="E10" s="76">
        <v>315</v>
      </c>
      <c r="F10" s="76">
        <v>315</v>
      </c>
      <c r="G10" s="76">
        <v>45</v>
      </c>
      <c r="H10" s="94">
        <v>45</v>
      </c>
      <c r="I10" s="94">
        <v>54</v>
      </c>
      <c r="J10" s="94">
        <v>65</v>
      </c>
      <c r="K10" s="377">
        <v>66</v>
      </c>
      <c r="L10" s="136"/>
      <c r="M10" s="136"/>
    </row>
    <row r="11" spans="1:14" ht="14.25" customHeight="1" x14ac:dyDescent="0.25">
      <c r="A11" s="82" t="s">
        <v>41</v>
      </c>
      <c r="B11" s="73">
        <v>623</v>
      </c>
      <c r="C11" s="77">
        <v>799</v>
      </c>
      <c r="D11" s="75">
        <v>39</v>
      </c>
      <c r="E11" s="76">
        <v>43</v>
      </c>
      <c r="F11" s="76">
        <v>43</v>
      </c>
      <c r="G11" s="76">
        <v>340</v>
      </c>
      <c r="H11" s="94">
        <v>248</v>
      </c>
      <c r="I11" s="94">
        <v>245</v>
      </c>
      <c r="J11" s="94">
        <v>245</v>
      </c>
      <c r="K11" s="377">
        <v>245</v>
      </c>
      <c r="L11" s="136"/>
      <c r="M11" s="136"/>
    </row>
    <row r="12" spans="1:14" ht="15" x14ac:dyDescent="0.25">
      <c r="A12" s="81"/>
      <c r="B12" s="83">
        <f>SUM(B4:B11)</f>
        <v>1570</v>
      </c>
      <c r="C12" s="83">
        <f>SUM(B4:B11)</f>
        <v>1570</v>
      </c>
      <c r="D12" s="74">
        <f>SUM(C4:C11)</f>
        <v>1773</v>
      </c>
      <c r="E12" s="78">
        <v>1769</v>
      </c>
      <c r="F12" s="79">
        <f>SUM(E4:E11)</f>
        <v>1783</v>
      </c>
      <c r="G12" s="79">
        <f>SUM(G4:G11)</f>
        <v>1787</v>
      </c>
      <c r="H12" s="79">
        <f>SUM(H4:H11)</f>
        <v>1805</v>
      </c>
      <c r="I12" s="79">
        <f>SUM(I4:I11)</f>
        <v>1824</v>
      </c>
      <c r="J12" s="79">
        <f>SUM(J4:J11)</f>
        <v>1835</v>
      </c>
      <c r="K12" s="378">
        <f>SUM(K4:K11)</f>
        <v>1840</v>
      </c>
      <c r="L12" s="132"/>
      <c r="M12" s="132"/>
    </row>
    <row r="13" spans="1:14" x14ac:dyDescent="0.15">
      <c r="E13" s="2"/>
      <c r="F13" s="2"/>
    </row>
    <row r="14" spans="1:14" ht="12.75" x14ac:dyDescent="0.2">
      <c r="F14" s="17"/>
      <c r="G14" s="3"/>
      <c r="H14" s="3"/>
    </row>
    <row r="15" spans="1:14" ht="12.75" x14ac:dyDescent="0.2">
      <c r="F15" s="17"/>
      <c r="G15" s="3"/>
      <c r="H15" s="3"/>
    </row>
    <row r="16" spans="1:14" ht="12.75" x14ac:dyDescent="0.2">
      <c r="F16" s="17"/>
      <c r="G16" s="3"/>
    </row>
    <row r="18" spans="8:9" ht="15" x14ac:dyDescent="0.25">
      <c r="H18" s="131"/>
      <c r="I18" s="13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Metadatos</vt:lpstr>
      <vt:lpstr>Indicador 39_Tabla1</vt:lpstr>
      <vt:lpstr>Indicador 39_Tabla2</vt:lpstr>
      <vt:lpstr>Indicador 39_Figura 2</vt:lpstr>
      <vt:lpstr>Indicador 39_Figura 3  ZEC</vt:lpstr>
      <vt:lpstr>Indicador 39_Tabla 3</vt:lpstr>
      <vt:lpstr>Indicador 40_Figura 4</vt:lpstr>
      <vt:lpstr>Indicador 61_Figura 5</vt:lpstr>
      <vt:lpstr>'Indicador 39_Tabla 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Puebla Estrada</dc:creator>
  <cp:lastModifiedBy>BDN</cp:lastModifiedBy>
  <cp:lastPrinted>2014-10-15T13:22:37Z</cp:lastPrinted>
  <dcterms:created xsi:type="dcterms:W3CDTF">2012-12-12T09:25:07Z</dcterms:created>
  <dcterms:modified xsi:type="dcterms:W3CDTF">2023-07-18T13:17:22Z</dcterms:modified>
</cp:coreProperties>
</file>